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10.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11.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drawings/drawing12.xml" ContentType="application/vnd.openxmlformats-officedocument.drawing+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13.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14.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1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J:\Tricia\Dispro\"/>
    </mc:Choice>
  </mc:AlternateContent>
  <xr:revisionPtr revIDLastSave="0" documentId="8_{135E1E59-A7AD-489D-9EF4-60E8972DF920}" xr6:coauthVersionLast="45" xr6:coauthVersionMax="45" xr10:uidLastSave="{00000000-0000-0000-0000-000000000000}"/>
  <bookViews>
    <workbookView xWindow="-110" yWindow="-110" windowWidth="19420" windowHeight="10420" xr2:uid="{00000000-000D-0000-FFFF-FFFF00000000}"/>
  </bookViews>
  <sheets>
    <sheet name="Memo" sheetId="25" r:id="rId1"/>
    <sheet name="Planning Tool Intro" sheetId="44" r:id="rId2"/>
    <sheet name="Data Retreat Info" sheetId="45" r:id="rId3"/>
    <sheet name="RDA Matrix" sheetId="43" r:id="rId4"/>
    <sheet name="Planning Team" sheetId="3" r:id="rId5"/>
    <sheet name="Tool ToC" sheetId="34" r:id="rId6"/>
    <sheet name="Indicator 4-9-10" sheetId="46" r:id="rId7"/>
    <sheet name="Indicator 11" sheetId="5" r:id="rId8"/>
    <sheet name="Indicator 12" sheetId="6" r:id="rId9"/>
    <sheet name="Indicator 13" sheetId="36" r:id="rId10"/>
    <sheet name="Indicator 14" sheetId="42" r:id="rId11"/>
    <sheet name="Indicators 11,12,13 Data" sheetId="21" state="hidden" r:id="rId12"/>
    <sheet name="Data" sheetId="14" r:id="rId13"/>
    <sheet name="Cultural Resp" sheetId="10" r:id="rId14"/>
    <sheet name="Core" sheetId="11" r:id="rId15"/>
    <sheet name="Assessment" sheetId="12" r:id="rId16"/>
    <sheet name="Interventions" sheetId="13" r:id="rId17"/>
    <sheet name="Ratings Summary" sheetId="15" r:id="rId18"/>
    <sheet name="Targeted Action Plan" sheetId="16" r:id="rId19"/>
    <sheet name="4, 9, 10 Action Plan Updates" sheetId="18" r:id="rId20"/>
    <sheet name="Students by Eligibility" sheetId="48" r:id="rId21"/>
    <sheet name="Statewide Assess (Ind 3)" sheetId="49" r:id="rId22"/>
    <sheet name="1% Cap" sheetId="32" r:id="rId23"/>
    <sheet name="ISTAR-KR (Ind 7)" sheetId="50" r:id="rId24"/>
    <sheet name="Grad Rate (Ind 1)" sheetId="51" r:id="rId25"/>
    <sheet name="LRE (Ind 5)" sheetId="52" r:id="rId26"/>
    <sheet name="Results Technical Assistance" sheetId="26" r:id="rId27"/>
    <sheet name="LEA Notes (if needed)" sheetId="29" r:id="rId28"/>
    <sheet name="LEA LRE Data" sheetId="47" state="hidden" r:id="rId29"/>
    <sheet name="Reference" sheetId="22" state="hidden" r:id="rId30"/>
    <sheet name="TABLE PULL" sheetId="23" state="hidden" r:id="rId31"/>
    <sheet name="TA Menu Resources" sheetId="27" state="hidden" r:id="rId32"/>
  </sheets>
  <definedNames>
    <definedName name="Assessment">Reference!$E$67:$E$69</definedName>
    <definedName name="CALENDAR_FIRST_COLUMN">'TABLE PULL'!$B$1:$B$36</definedName>
    <definedName name="CALENDAR_FULL">'TABLE PULL'!$B$1:$C$36</definedName>
    <definedName name="Core">Reference!$E$62:$E$65</definedName>
    <definedName name="CORP_LIST">Reference!$T$2:$U$403</definedName>
    <definedName name="Cultural_Responsiveness">Reference!$E$58:$E$60</definedName>
    <definedName name="Data">Reference!$E$56</definedName>
    <definedName name="FULL_ROOT_DISPLAY">Reference!$A$17:$A$31</definedName>
    <definedName name="IND_11_12_13_TAP_RANGE">Reference!$E$67:$E$69</definedName>
    <definedName name="IND_11_TRENDS">'Indicator 11'!$E$12:$K$12</definedName>
    <definedName name="IND_12_OPTIONS">'Indicator 12'!$E$13:$K$13</definedName>
    <definedName name="ind_13_tier_table">'Indicators 11,12,13 Data'!$E$40:$F$43</definedName>
    <definedName name="IND_13_TRENDS" localSheetId="9">'Indicator 13'!$E$12:$I$12</definedName>
    <definedName name="IND_13_TRENDS" localSheetId="10">'Indicator 14'!$B$20:$E$20</definedName>
    <definedName name="IND_4_9_10_ROOT_DISPLAY">Reference!$A$2:$A$9</definedName>
    <definedName name="Indicator_11_Targeted_Action_Plan">Reference!$E$80:$E$82</definedName>
    <definedName name="Indicator_12_Targeted_Action_Plan">Reference!$E$76:$E$78</definedName>
    <definedName name="Indicator_4_Manifest_Decision_Making_and_Services">Reference!$E$3:$E$10</definedName>
    <definedName name="Indicator_4_Notices_and_Documentation">Reference!$E$12:$E$19</definedName>
    <definedName name="Indicator_4_Other">Reference!$E$21</definedName>
    <definedName name="Indicator_9_10_Completion_of_Evaluation">Reference!$E$34:$E$43</definedName>
    <definedName name="Indicator_9_10_Eligibility_Decision_Making">Reference!$E$45:$E$54</definedName>
    <definedName name="Indicator_9_10_Notices_and_Documentation">Reference!$E$25:$E$32</definedName>
    <definedName name="Indicator_9_10_Other">Reference!$E$23</definedName>
    <definedName name="INELIGIBLE_TAG">Reference!$W$2</definedName>
    <definedName name="Interventions">Reference!$E$71:$E$74</definedName>
    <definedName name="LOOKUP">Reference!$C$1:$E$183</definedName>
    <definedName name="MONTHS">Reference!$F$3:$F$20</definedName>
    <definedName name="_xlnm.Print_Area" localSheetId="24">'Grad Rate (Ind 1)'!$D$4:$Q$37</definedName>
    <definedName name="_xlnm.Print_Area" localSheetId="23">'ISTAR-KR (Ind 7)'!$A$4:$M$16</definedName>
    <definedName name="_xlnm.Print_Area" localSheetId="25">'LRE (Ind 5)'!$A$3:$K$43</definedName>
    <definedName name="_xlnm.Print_Area" localSheetId="3">'RDA Matrix'!$A$6:$J$113</definedName>
    <definedName name="_xlnm.Print_Area" localSheetId="21">'Statewide Assess (Ind 3)'!$D$4:$Q$36,'Statewide Assess (Ind 3)'!$D$38:$Q$52,'Statewide Assess (Ind 3)'!$D$54:$Q$89,'Statewide Assess (Ind 3)'!$D$91:$Q$107,'Statewide Assess (Ind 3)'!$D$109:$Q$129</definedName>
    <definedName name="_xlnm.Print_Area" localSheetId="20">'Students by Eligibility'!$B$7:$U$43</definedName>
    <definedName name="Select_Blank">Reference!$F$2</definedName>
    <definedName name="SELECTED_STAGE">Reference!$Q$2:$Q$3</definedName>
    <definedName name="STATUS">Reference!$I$2:$I$5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9" i="16" l="1" a="1"/>
  <c r="A39" i="16" s="1"/>
  <c r="A40" i="16" a="1"/>
  <c r="A40" i="16" s="1"/>
  <c r="A41" i="16" a="1"/>
  <c r="A41" i="16" s="1"/>
  <c r="A42" i="16" a="1"/>
  <c r="A42" i="16" s="1"/>
  <c r="A43" i="16" a="1"/>
  <c r="A43" i="16" s="1"/>
  <c r="A44" i="16" a="1"/>
  <c r="A44" i="16" s="1"/>
  <c r="A45" i="16" a="1"/>
  <c r="A45" i="16" s="1"/>
  <c r="A46" i="16"/>
  <c r="D46" i="16" s="1"/>
  <c r="A52" i="16" a="1"/>
  <c r="A52" i="16" s="1"/>
  <c r="A53" i="16" a="1"/>
  <c r="A53" i="16" s="1"/>
  <c r="A54" i="16" a="1"/>
  <c r="A54" i="16" s="1"/>
  <c r="A55" i="16" a="1"/>
  <c r="A55" i="16" s="1"/>
  <c r="A56" i="16" a="1"/>
  <c r="A56" i="16" s="1"/>
  <c r="A57" i="16" a="1"/>
  <c r="A57" i="16" s="1"/>
  <c r="A58" i="16" a="1"/>
  <c r="A58" i="16" s="1"/>
  <c r="A59" i="16"/>
  <c r="D59" i="16" s="1"/>
  <c r="A71" i="16"/>
  <c r="D71" i="16" s="1"/>
  <c r="B57" i="16" l="1"/>
  <c r="B52" i="16"/>
  <c r="B55" i="16"/>
  <c r="B58" i="16"/>
  <c r="B53" i="16"/>
  <c r="B54" i="16"/>
  <c r="B56" i="16"/>
  <c r="B41" i="16"/>
  <c r="B44" i="16"/>
  <c r="B45" i="16"/>
  <c r="B39" i="16"/>
  <c r="B42" i="16"/>
  <c r="B40" i="16"/>
  <c r="B43" i="16"/>
  <c r="A2" i="46" l="1"/>
  <c r="A2" i="5"/>
  <c r="A2" i="32" l="1"/>
  <c r="C22" i="42" l="1"/>
  <c r="D22" i="42"/>
  <c r="B22" i="42"/>
  <c r="F22" i="42"/>
  <c r="E22" i="42"/>
  <c r="A2" i="26" l="1"/>
  <c r="A2" i="10" l="1"/>
  <c r="A2" i="11"/>
  <c r="A2" i="12"/>
  <c r="A2" i="13"/>
  <c r="A2" i="14"/>
  <c r="A1" i="16"/>
  <c r="A2" i="16"/>
  <c r="A2" i="36"/>
  <c r="A1" i="36"/>
  <c r="A1" i="6"/>
  <c r="A2" i="6"/>
  <c r="A1" i="5"/>
  <c r="A1" i="46"/>
  <c r="A1" i="3"/>
  <c r="A2" i="18"/>
  <c r="A1" i="32"/>
  <c r="A1" i="11"/>
  <c r="A1" i="12"/>
  <c r="A1" i="13"/>
  <c r="A1" i="10"/>
  <c r="A1" i="14"/>
  <c r="A2" i="3" l="1"/>
  <c r="A4" i="26" l="1"/>
  <c r="A1" i="21" l="1"/>
  <c r="A1" i="18"/>
  <c r="A1" i="22"/>
  <c r="A1" i="23"/>
  <c r="A1" i="27"/>
  <c r="A1" i="26"/>
  <c r="A2" i="21"/>
  <c r="A2" i="22"/>
  <c r="A2" i="23"/>
  <c r="A2" i="27"/>
  <c r="A5" i="46" l="1"/>
  <c r="A4" i="46"/>
  <c r="B13" i="27" l="1"/>
  <c r="B12" i="27"/>
  <c r="B11" i="27"/>
  <c r="B10" i="27"/>
  <c r="B9" i="27"/>
  <c r="B8" i="27"/>
  <c r="B7" i="27"/>
  <c r="B6" i="27"/>
  <c r="B5" i="27"/>
  <c r="B4" i="27"/>
  <c r="B3" i="27"/>
  <c r="B2" i="27"/>
  <c r="C26" i="23"/>
  <c r="B26" i="23"/>
  <c r="C25" i="23"/>
  <c r="B25" i="23"/>
  <c r="C24" i="23"/>
  <c r="B24" i="23"/>
  <c r="C23" i="23"/>
  <c r="B23" i="23"/>
  <c r="C22" i="23"/>
  <c r="B22" i="23"/>
  <c r="C21" i="23"/>
  <c r="B21" i="23"/>
  <c r="C20" i="23"/>
  <c r="B20" i="23"/>
  <c r="C19" i="23"/>
  <c r="B19" i="23"/>
  <c r="C18" i="23"/>
  <c r="B18" i="23"/>
  <c r="C17" i="23"/>
  <c r="B17" i="23"/>
  <c r="C16" i="23"/>
  <c r="B16" i="23"/>
  <c r="C15" i="23"/>
  <c r="B15" i="23"/>
  <c r="C14" i="23"/>
  <c r="B14" i="23"/>
  <c r="C13" i="23"/>
  <c r="B13" i="23"/>
  <c r="C12" i="23"/>
  <c r="B12" i="23"/>
  <c r="C11" i="23"/>
  <c r="B11" i="23"/>
  <c r="C10" i="23"/>
  <c r="B10" i="23"/>
  <c r="C9" i="23"/>
  <c r="B9" i="23"/>
  <c r="C8" i="23"/>
  <c r="B8" i="23"/>
  <c r="C7" i="23"/>
  <c r="B7" i="23"/>
  <c r="C6" i="23"/>
  <c r="B6" i="23"/>
  <c r="C5" i="23"/>
  <c r="B5" i="23"/>
  <c r="C4" i="23"/>
  <c r="B4" i="23"/>
  <c r="C3" i="23"/>
  <c r="B3" i="23"/>
  <c r="C2" i="23"/>
  <c r="B2" i="23"/>
  <c r="C1" i="23"/>
  <c r="B1" i="23"/>
  <c r="E74" i="22"/>
  <c r="E73" i="22"/>
  <c r="E72" i="22"/>
  <c r="E71" i="22"/>
  <c r="E69" i="22"/>
  <c r="E68" i="22"/>
  <c r="E67" i="22"/>
  <c r="E65" i="22"/>
  <c r="E64" i="22"/>
  <c r="E63" i="22"/>
  <c r="E62" i="22"/>
  <c r="E60" i="22"/>
  <c r="E59" i="22"/>
  <c r="E58" i="22"/>
  <c r="E56" i="22"/>
  <c r="A11" i="22"/>
  <c r="C97" i="18"/>
  <c r="C96" i="18"/>
  <c r="C95" i="18"/>
  <c r="C94" i="18"/>
  <c r="C93" i="18"/>
  <c r="C92" i="18"/>
  <c r="C91" i="18"/>
  <c r="C90" i="18"/>
  <c r="E86" i="18"/>
  <c r="D86" i="18"/>
  <c r="C86" i="18"/>
  <c r="B86" i="18"/>
  <c r="A86" i="18"/>
  <c r="E85" i="18"/>
  <c r="D85" i="18"/>
  <c r="C85" i="18"/>
  <c r="B85" i="18"/>
  <c r="A85" i="18"/>
  <c r="E84" i="18"/>
  <c r="D84" i="18"/>
  <c r="C84" i="18"/>
  <c r="B84" i="18"/>
  <c r="A84" i="18"/>
  <c r="E83" i="18"/>
  <c r="D83" i="18"/>
  <c r="C83" i="18"/>
  <c r="B83" i="18"/>
  <c r="A83" i="18"/>
  <c r="E82" i="18"/>
  <c r="D82" i="18"/>
  <c r="C82" i="18"/>
  <c r="B82" i="18"/>
  <c r="A82" i="18"/>
  <c r="E81" i="18"/>
  <c r="D81" i="18"/>
  <c r="C81" i="18"/>
  <c r="B81" i="18"/>
  <c r="A81" i="18"/>
  <c r="E80" i="18"/>
  <c r="D80" i="18"/>
  <c r="C80" i="18"/>
  <c r="B80" i="18"/>
  <c r="A80" i="18"/>
  <c r="E79" i="18"/>
  <c r="D79" i="18"/>
  <c r="C79" i="18"/>
  <c r="B79" i="18"/>
  <c r="A79" i="18"/>
  <c r="E78" i="18"/>
  <c r="D78" i="18"/>
  <c r="C78" i="18"/>
  <c r="B78" i="18"/>
  <c r="A78" i="18"/>
  <c r="E77" i="18"/>
  <c r="D77" i="18"/>
  <c r="C77" i="18"/>
  <c r="B77" i="18"/>
  <c r="A77" i="18"/>
  <c r="C64" i="18"/>
  <c r="C63" i="18"/>
  <c r="C62" i="18"/>
  <c r="C61" i="18"/>
  <c r="C60" i="18"/>
  <c r="C59" i="18"/>
  <c r="C58" i="18"/>
  <c r="C57" i="18"/>
  <c r="E53" i="18"/>
  <c r="D53" i="18"/>
  <c r="C53" i="18"/>
  <c r="B53" i="18"/>
  <c r="A53" i="18"/>
  <c r="E52" i="18"/>
  <c r="D52" i="18"/>
  <c r="C52" i="18"/>
  <c r="B52" i="18"/>
  <c r="A52" i="18"/>
  <c r="E51" i="18"/>
  <c r="D51" i="18"/>
  <c r="C51" i="18"/>
  <c r="B51" i="18"/>
  <c r="A51" i="18"/>
  <c r="E50" i="18"/>
  <c r="D50" i="18"/>
  <c r="C50" i="18"/>
  <c r="B50" i="18"/>
  <c r="A50" i="18"/>
  <c r="E49" i="18"/>
  <c r="D49" i="18"/>
  <c r="C49" i="18"/>
  <c r="B49" i="18"/>
  <c r="A49" i="18"/>
  <c r="E48" i="18"/>
  <c r="D48" i="18"/>
  <c r="C48" i="18"/>
  <c r="B48" i="18"/>
  <c r="A48" i="18"/>
  <c r="E47" i="18"/>
  <c r="D47" i="18"/>
  <c r="C47" i="18"/>
  <c r="B47" i="18"/>
  <c r="A47" i="18"/>
  <c r="E46" i="18"/>
  <c r="D46" i="18"/>
  <c r="C46" i="18"/>
  <c r="B46" i="18"/>
  <c r="A46" i="18"/>
  <c r="E45" i="18"/>
  <c r="D45" i="18"/>
  <c r="C45" i="18"/>
  <c r="B45" i="18"/>
  <c r="A45" i="18"/>
  <c r="C30" i="18"/>
  <c r="C29" i="18"/>
  <c r="C28" i="18"/>
  <c r="C27" i="18"/>
  <c r="C26" i="18"/>
  <c r="C25" i="18"/>
  <c r="C24" i="18"/>
  <c r="C23" i="18"/>
  <c r="E19" i="18"/>
  <c r="D19" i="18"/>
  <c r="C19" i="18"/>
  <c r="B19" i="18"/>
  <c r="A19" i="18"/>
  <c r="E18" i="18"/>
  <c r="D18" i="18"/>
  <c r="C18" i="18"/>
  <c r="B18" i="18"/>
  <c r="A18" i="18"/>
  <c r="E17" i="18"/>
  <c r="D17" i="18"/>
  <c r="C17" i="18"/>
  <c r="B17" i="18"/>
  <c r="A17" i="18"/>
  <c r="E16" i="18"/>
  <c r="D16" i="18"/>
  <c r="C16" i="18"/>
  <c r="B16" i="18"/>
  <c r="A16" i="18"/>
  <c r="E15" i="18"/>
  <c r="D15" i="18"/>
  <c r="C15" i="18"/>
  <c r="B15" i="18"/>
  <c r="A15" i="18"/>
  <c r="E14" i="18"/>
  <c r="D14" i="18"/>
  <c r="C14" i="18"/>
  <c r="B14" i="18"/>
  <c r="A14" i="18"/>
  <c r="E13" i="18"/>
  <c r="D13" i="18"/>
  <c r="C13" i="18"/>
  <c r="B13" i="18"/>
  <c r="A13" i="18"/>
  <c r="E12" i="18"/>
  <c r="D12" i="18"/>
  <c r="C12" i="18"/>
  <c r="B12" i="18"/>
  <c r="A12" i="18"/>
  <c r="E11" i="18"/>
  <c r="D11" i="18"/>
  <c r="C11" i="18"/>
  <c r="B11" i="18"/>
  <c r="A11" i="18"/>
  <c r="E10" i="18"/>
  <c r="D10" i="18"/>
  <c r="C10" i="18"/>
  <c r="B10" i="18"/>
  <c r="A10" i="18"/>
  <c r="F27" i="15"/>
  <c r="E27" i="15"/>
  <c r="D27" i="15"/>
  <c r="C27" i="15"/>
  <c r="B27" i="15"/>
  <c r="A27" i="15"/>
  <c r="F26" i="15"/>
  <c r="E26" i="15"/>
  <c r="D26" i="15"/>
  <c r="C26" i="15"/>
  <c r="B26" i="15"/>
  <c r="A26" i="15"/>
  <c r="F25" i="15"/>
  <c r="E25" i="15"/>
  <c r="D25" i="15"/>
  <c r="C25" i="15"/>
  <c r="B25" i="15"/>
  <c r="A25" i="15"/>
  <c r="F24" i="15"/>
  <c r="E24" i="15"/>
  <c r="D24" i="15"/>
  <c r="C24" i="15"/>
  <c r="B24" i="15"/>
  <c r="A24" i="15"/>
  <c r="F22" i="15"/>
  <c r="E22" i="15"/>
  <c r="D22" i="15"/>
  <c r="C22" i="15"/>
  <c r="B22" i="15"/>
  <c r="A22" i="15"/>
  <c r="F21" i="15"/>
  <c r="E21" i="15"/>
  <c r="D21" i="15"/>
  <c r="C21" i="15"/>
  <c r="B21" i="15"/>
  <c r="A21" i="15"/>
  <c r="F20" i="15"/>
  <c r="E20" i="15"/>
  <c r="D20" i="15"/>
  <c r="C20" i="15"/>
  <c r="B20" i="15"/>
  <c r="A20" i="15"/>
  <c r="F18" i="15"/>
  <c r="E18" i="15"/>
  <c r="D18" i="15"/>
  <c r="C18" i="15"/>
  <c r="B18" i="15"/>
  <c r="A18" i="15"/>
  <c r="F17" i="15"/>
  <c r="E17" i="15"/>
  <c r="D17" i="15"/>
  <c r="C17" i="15"/>
  <c r="B17" i="15"/>
  <c r="A17" i="15"/>
  <c r="F16" i="15"/>
  <c r="E16" i="15"/>
  <c r="D16" i="15"/>
  <c r="C16" i="15"/>
  <c r="B16" i="15"/>
  <c r="A16" i="15"/>
  <c r="F15" i="15"/>
  <c r="E15" i="15"/>
  <c r="D15" i="15"/>
  <c r="C15" i="15"/>
  <c r="B15" i="15"/>
  <c r="A15" i="15"/>
  <c r="F13" i="15"/>
  <c r="E13" i="15"/>
  <c r="D13" i="15"/>
  <c r="C13" i="15"/>
  <c r="B13" i="15"/>
  <c r="A13" i="15"/>
  <c r="F12" i="15"/>
  <c r="E12" i="15"/>
  <c r="D12" i="15"/>
  <c r="C12" i="15"/>
  <c r="B12" i="15"/>
  <c r="A12" i="15"/>
  <c r="F11" i="15"/>
  <c r="E11" i="15"/>
  <c r="D11" i="15"/>
  <c r="C11" i="15"/>
  <c r="B11" i="15"/>
  <c r="A11" i="15"/>
  <c r="F9" i="15"/>
  <c r="E9" i="15"/>
  <c r="D9" i="15"/>
  <c r="C9" i="15"/>
  <c r="B9" i="15"/>
  <c r="A9" i="15"/>
  <c r="G33" i="16"/>
  <c r="F33" i="16"/>
  <c r="E33" i="16"/>
  <c r="E97" i="18" s="1"/>
  <c r="D33" i="16"/>
  <c r="D30" i="18" s="1"/>
  <c r="B33" i="16"/>
  <c r="B30" i="18" s="1"/>
  <c r="A33" i="16"/>
  <c r="A97" i="18" s="1"/>
  <c r="G32" i="16"/>
  <c r="F32" i="16"/>
  <c r="E32" i="16"/>
  <c r="E29" i="18" s="1"/>
  <c r="D32" i="16"/>
  <c r="D29" i="18" s="1"/>
  <c r="B32" i="16"/>
  <c r="B96" i="18" s="1"/>
  <c r="A32" i="16"/>
  <c r="A29" i="18" s="1"/>
  <c r="G31" i="16"/>
  <c r="F31" i="16"/>
  <c r="E31" i="16"/>
  <c r="E28" i="18" s="1"/>
  <c r="D31" i="16"/>
  <c r="D28" i="18" s="1"/>
  <c r="B31" i="16"/>
  <c r="B28" i="18" s="1"/>
  <c r="A31" i="16"/>
  <c r="A28" i="18" s="1"/>
  <c r="G30" i="16"/>
  <c r="F30" i="16"/>
  <c r="E30" i="16"/>
  <c r="E27" i="18" s="1"/>
  <c r="D30" i="16"/>
  <c r="D94" i="18" s="1"/>
  <c r="B30" i="16"/>
  <c r="B27" i="18" s="1"/>
  <c r="A30" i="16"/>
  <c r="A27" i="18" s="1"/>
  <c r="G29" i="16"/>
  <c r="F29" i="16"/>
  <c r="E29" i="16"/>
  <c r="E93" i="18" s="1"/>
  <c r="D29" i="16"/>
  <c r="D26" i="18" s="1"/>
  <c r="B29" i="16"/>
  <c r="B26" i="18" s="1"/>
  <c r="A29" i="16"/>
  <c r="A93" i="18" s="1"/>
  <c r="F28" i="16"/>
  <c r="B28" i="16"/>
  <c r="B25" i="18" s="1"/>
  <c r="A28" i="16"/>
  <c r="A25" i="18" s="1"/>
  <c r="F27" i="16"/>
  <c r="B27" i="16"/>
  <c r="B24" i="18" s="1"/>
  <c r="A27" i="16"/>
  <c r="A24" i="18" s="1"/>
  <c r="F26" i="16"/>
  <c r="B26" i="16"/>
  <c r="B90" i="18" s="1"/>
  <c r="A26" i="16"/>
  <c r="A23" i="18" s="1"/>
  <c r="I23" i="36"/>
  <c r="F34" i="21" s="1"/>
  <c r="H23" i="36"/>
  <c r="F33" i="21" s="1"/>
  <c r="G23" i="36"/>
  <c r="F32" i="21" s="1"/>
  <c r="F23" i="36"/>
  <c r="F31" i="21" s="1"/>
  <c r="E23" i="36"/>
  <c r="F30" i="21" s="1"/>
  <c r="A5" i="36"/>
  <c r="A4" i="36"/>
  <c r="N1" i="36"/>
  <c r="K1" i="36"/>
  <c r="B29" i="6"/>
  <c r="B28" i="6"/>
  <c r="B27" i="6"/>
  <c r="B26" i="6"/>
  <c r="B25" i="6"/>
  <c r="B24" i="6"/>
  <c r="K22" i="6"/>
  <c r="D36" i="21" s="1"/>
  <c r="J22" i="6"/>
  <c r="D35" i="21" s="1"/>
  <c r="I22" i="6"/>
  <c r="D34" i="21" s="1"/>
  <c r="H22" i="6"/>
  <c r="D33" i="21" s="1"/>
  <c r="G22" i="6"/>
  <c r="D32" i="21" s="1"/>
  <c r="F22" i="6"/>
  <c r="D31" i="21" s="1"/>
  <c r="E22" i="6"/>
  <c r="D30" i="21" s="1"/>
  <c r="A5" i="6"/>
  <c r="A4" i="6"/>
  <c r="B48" i="5"/>
  <c r="B47" i="5"/>
  <c r="B46" i="5"/>
  <c r="B45" i="5"/>
  <c r="B44" i="5"/>
  <c r="B43" i="5"/>
  <c r="K39" i="5"/>
  <c r="B36" i="21" s="1"/>
  <c r="J39" i="5"/>
  <c r="B35" i="21" s="1"/>
  <c r="I39" i="5"/>
  <c r="B34" i="21" s="1"/>
  <c r="H39" i="5"/>
  <c r="B33" i="21" s="1"/>
  <c r="G39" i="5"/>
  <c r="B32" i="21" s="1"/>
  <c r="F39" i="5"/>
  <c r="B31" i="21" s="1"/>
  <c r="E39" i="5"/>
  <c r="B30" i="21" s="1"/>
  <c r="A5" i="5"/>
  <c r="A4" i="5"/>
  <c r="G28" i="16"/>
  <c r="E28" i="16"/>
  <c r="D28" i="16"/>
  <c r="G27" i="16"/>
  <c r="E27" i="16"/>
  <c r="D27" i="16"/>
  <c r="G26" i="16"/>
  <c r="E26" i="16"/>
  <c r="E57" i="18" s="1"/>
  <c r="D26" i="16"/>
  <c r="A9" i="44"/>
  <c r="B8" i="25"/>
  <c r="A65" i="16" l="1" a="1"/>
  <c r="A65" i="16" s="1"/>
  <c r="A66" i="16" a="1"/>
  <c r="A66" i="16" s="1"/>
  <c r="A67" i="16" a="1"/>
  <c r="A67" i="16" s="1"/>
  <c r="A69" i="16" a="1"/>
  <c r="A69" i="16" s="1"/>
  <c r="A68" i="16" a="1"/>
  <c r="A68" i="16" s="1"/>
  <c r="D66" i="16" a="1"/>
  <c r="D66" i="16" s="1"/>
  <c r="D70" i="16" a="1"/>
  <c r="D70" i="16" s="1"/>
  <c r="D69" i="16" a="1"/>
  <c r="D69" i="16" s="1"/>
  <c r="D68" i="16" a="1"/>
  <c r="D68" i="16" s="1"/>
  <c r="D67" i="16" a="1"/>
  <c r="D67" i="16" s="1"/>
  <c r="D65" i="16" a="1"/>
  <c r="D65" i="16" s="1"/>
  <c r="G15" i="3"/>
  <c r="B23" i="18"/>
  <c r="A26" i="18"/>
  <c r="E26" i="18"/>
  <c r="D27" i="18"/>
  <c r="B29" i="18"/>
  <c r="A30" i="18"/>
  <c r="E30" i="18"/>
  <c r="A59" i="18"/>
  <c r="B60" i="18"/>
  <c r="A61" i="18"/>
  <c r="E61" i="18"/>
  <c r="D62" i="18"/>
  <c r="B64" i="18"/>
  <c r="A92" i="18"/>
  <c r="B93" i="18"/>
  <c r="A94" i="18"/>
  <c r="E94" i="18"/>
  <c r="D95" i="18"/>
  <c r="B97" i="18"/>
  <c r="A58" i="18"/>
  <c r="B59" i="18"/>
  <c r="B61" i="18"/>
  <c r="A62" i="18"/>
  <c r="E62" i="18"/>
  <c r="D63" i="18"/>
  <c r="A91" i="18"/>
  <c r="B92" i="18"/>
  <c r="B94" i="18"/>
  <c r="A95" i="18"/>
  <c r="E95" i="18"/>
  <c r="D96" i="18"/>
  <c r="A57" i="18"/>
  <c r="B58" i="18"/>
  <c r="D60" i="18"/>
  <c r="B62" i="18"/>
  <c r="A63" i="18"/>
  <c r="E63" i="18"/>
  <c r="D64" i="18"/>
  <c r="A90" i="18"/>
  <c r="B91" i="18"/>
  <c r="D93" i="18"/>
  <c r="B95" i="18"/>
  <c r="A96" i="18"/>
  <c r="E96" i="18"/>
  <c r="D97" i="18"/>
  <c r="B57" i="18"/>
  <c r="A60" i="18"/>
  <c r="E60" i="18"/>
  <c r="D61" i="18"/>
  <c r="B63" i="18"/>
  <c r="A64" i="18"/>
  <c r="E64" i="18"/>
  <c r="D59" i="18"/>
  <c r="D25" i="18"/>
  <c r="D92" i="18"/>
  <c r="E25" i="18"/>
  <c r="E92" i="18"/>
  <c r="E59" i="18"/>
  <c r="D90" i="18"/>
  <c r="D57" i="18"/>
  <c r="D23" i="18"/>
  <c r="D58" i="18"/>
  <c r="D24" i="18"/>
  <c r="D91" i="18"/>
  <c r="E58" i="18"/>
  <c r="E24" i="18"/>
  <c r="E91" i="18"/>
  <c r="E90" i="18"/>
  <c r="E23" i="18"/>
  <c r="B68" i="16" l="1"/>
  <c r="B67" i="16"/>
  <c r="B66" i="16"/>
  <c r="B65" i="16"/>
  <c r="G39" i="21" l="1"/>
</calcChain>
</file>

<file path=xl/sharedStrings.xml><?xml version="1.0" encoding="utf-8"?>
<sst xmlns="http://schemas.openxmlformats.org/spreadsheetml/2006/main" count="3460" uniqueCount="1385">
  <si>
    <t>Indicators 4-9-10</t>
  </si>
  <si>
    <t xml:space="preserve">File Review Component </t>
  </si>
  <si>
    <t>Trends to Address</t>
  </si>
  <si>
    <t>Targeted Actions We Will Take</t>
  </si>
  <si>
    <t>School Corporation Name and Number:</t>
  </si>
  <si>
    <t>Select</t>
  </si>
  <si>
    <t xml:space="preserve">Date: </t>
  </si>
  <si>
    <t>December 2020</t>
  </si>
  <si>
    <t>April 2021</t>
  </si>
  <si>
    <t>Team Leader:</t>
  </si>
  <si>
    <t>May 2021</t>
  </si>
  <si>
    <t>Name</t>
  </si>
  <si>
    <t>Role</t>
  </si>
  <si>
    <t>Email Address</t>
  </si>
  <si>
    <t>Team Members:</t>
  </si>
  <si>
    <t>Email Contact</t>
  </si>
  <si>
    <t xml:space="preserve">Indicator 11: Percent of children who were evaluated within the appropriate 20 or 50 day timeline. </t>
  </si>
  <si>
    <t>This part of the chart will be filled in by the LEA to indicate why, at the district level, the deadline was missed.   Choose by placing an X in the box.   Guidance will be provided by Sarah Mohr, smohr@doe.in.gov.</t>
  </si>
  <si>
    <t xml:space="preserve">Indicator 12:  Percent of children referred by Part C to Part B, prior to age 3, and who have an IEP developed and implemented by their third birthdays. </t>
  </si>
  <si>
    <t xml:space="preserve">This graph will automatically populate based on the  information the LEA enters into the chart to the left.                        </t>
  </si>
  <si>
    <t>STN</t>
  </si>
  <si>
    <t>Days Beyond Timeline</t>
  </si>
  <si>
    <t>Staff Shortages</t>
  </si>
  <si>
    <t>Volume of Referrals</t>
  </si>
  <si>
    <t xml:space="preserve">This graph will automatically populate based on the information the LEA enters into the chart to the left.                        </t>
  </si>
  <si>
    <t>Scheduling Conflicts</t>
  </si>
  <si>
    <t>Timeline Errors</t>
  </si>
  <si>
    <t>Inadequate Tracking</t>
  </si>
  <si>
    <t>Improper Documentation</t>
  </si>
  <si>
    <t>Staff Errors</t>
  </si>
  <si>
    <t>TOTALS:</t>
  </si>
  <si>
    <t>1-5 days:</t>
  </si>
  <si>
    <t>6-10 day:</t>
  </si>
  <si>
    <t>11 -15 days:</t>
  </si>
  <si>
    <t>16-20 days:</t>
  </si>
  <si>
    <t>21-25 days:</t>
  </si>
  <si>
    <t>`</t>
  </si>
  <si>
    <t>26+ days:</t>
  </si>
  <si>
    <t>Timeline for Action</t>
  </si>
  <si>
    <t>Custody Issues</t>
  </si>
  <si>
    <t>Delays in Receiving Medical Reports or Evaluations</t>
  </si>
  <si>
    <t>Need for Further Testing or Glasses</t>
  </si>
  <si>
    <t xml:space="preserve">Natural Disaster </t>
  </si>
  <si>
    <t>Power Outages</t>
  </si>
  <si>
    <t>1-5 days</t>
  </si>
  <si>
    <t>6-10 days</t>
  </si>
  <si>
    <t>11 -15 days</t>
  </si>
  <si>
    <t>16-20 days</t>
  </si>
  <si>
    <t>21-25 days</t>
  </si>
  <si>
    <t>26+ days</t>
  </si>
  <si>
    <t xml:space="preserve">Indicator 13 Percent of youth aged 14 and above with an IEP that includes coordinated, measurable, annual IEP goals and transition services that will reasonably enable the student to meet the post-secondary goals.                                                        </t>
  </si>
  <si>
    <t>Full STN</t>
  </si>
  <si>
    <t xml:space="preserve">Age Appropriate Transition Assessments </t>
  </si>
  <si>
    <t xml:space="preserve">Summary of Findings </t>
  </si>
  <si>
    <t xml:space="preserve">Postsecondary Goals </t>
  </si>
  <si>
    <t xml:space="preserve">Annual Goals </t>
  </si>
  <si>
    <t xml:space="preserve">Totals: </t>
  </si>
  <si>
    <t>1-5 Days</t>
  </si>
  <si>
    <t>6-10 Days</t>
  </si>
  <si>
    <t>11-15 Days</t>
  </si>
  <si>
    <t>16-20 Days</t>
  </si>
  <si>
    <t>21-25 Days</t>
  </si>
  <si>
    <t>26+ Days</t>
  </si>
  <si>
    <t>Probing Questions:</t>
  </si>
  <si>
    <t>Are school staff prepared to work with students from diverse cultural and linguistic backgrounds? Is our school culture responsive and welcoming to students and families from culturally/linguistically diverse groups? To what degree does our teaching staff reflect the cultural/linguistic makeup of our school’s population? In what ways do staff reflect on their own culture(s) and potential mismatches from the culture(s) of their students? Do school staff understand and value each individual student’s and each group’s unique cultural values and needs? Are teachers familiar with the beliefs, values, cultural practices, discourse styles, and other features of students’ lives that may have an impact on classroom participation and success, and are they prepared to use this information in designing instruction? Do research-based interventions account for the schools’ cultural context as a part of implementation? Are screening, referral, and assessment practices, procedures, and tools unbiased and nondiscriminatory? Do the staff at our school understand that it is our job to be culturally responsive to all their students? Are we linguistically competent to communicate with our students and their families? Do culturally responsive practices inform our outreach to the community including families and community partners?</t>
  </si>
  <si>
    <t>Planning</t>
  </si>
  <si>
    <t>Partially Implemented</t>
  </si>
  <si>
    <t>Implemented</t>
  </si>
  <si>
    <t>Exemplary</t>
  </si>
  <si>
    <t>Culturally responsive instructional interventions and teaching strategies are used throughout the school or district</t>
  </si>
  <si>
    <t>Staff practices and attitudes about culture, race, and linguistic background prevent success gaps from being addressed. Many teachers are unable to effectively teach some groups of students in the school.</t>
  </si>
  <si>
    <t>Some staff practices and /or attitudes about culture, race, and linguistic background are barriers to addressing success gaps. Many teachers are unable to effectively teach some groups of students in the school. Staff have received training in culturally responsive practices.</t>
  </si>
  <si>
    <t>Staff receive ongoing training in culturally responsive practices. The practices and attitudes of most staff are responsive to cultural, racial, and linguistic diversity. Few teachers are unable to effectively teach some groups of students in the school. Staff understand the impact of culture on learning and</t>
  </si>
  <si>
    <t>Staff receive ongoing training in culturally responsive practices. The practices and attitudes of all staff are responsive to cultural, racial, and linguistic diversity. The school recognizes, celebrates, and affirms the diversity and richness of students’ and families’ backgrounds. All teachers can effectively teach all groups of students in the school and explicitly engage in dialogue focused on the impact of culture on learning and behavior.</t>
  </si>
  <si>
    <t>What is the evidence to support your rating? As you indicate the evidence that supports your rating, strongly reflect on the degree to which the evidence you list is implemented with fidelity. Reflect on non-anecdotal ways in which you monitor these practices.</t>
  </si>
  <si>
    <t>Evidence that supports this rating as measured by:</t>
  </si>
  <si>
    <t>Evidence</t>
  </si>
  <si>
    <t>As Measured By</t>
  </si>
  <si>
    <t xml:space="preserve">Opportunities for improvement: </t>
  </si>
  <si>
    <t>Faculty and staff are prepared for linguistic diversity among students and families.</t>
  </si>
  <si>
    <t>Most teachers are unprepared to meet the linguistic needs of many students in the school.</t>
  </si>
  <si>
    <t>Some teachers are prepared to meet the linguistic needs of all students. Few staff are linguistically competent to communicate with our students and their families. Other supports are almost always provided when this is not the case.</t>
  </si>
  <si>
    <t>Most teachers are prepared to meet the linguistic needs of all students.
Other supports are always provided when this is not the case. Most staff are linguistically competent to communicate with our students and their families. Staff has knowledge of second language acquisition and apply this knowledge when designing instruction.</t>
  </si>
  <si>
    <t>All teachers are prepared to meet the linguistic needs of all students. All staff are linguistically competent to communicate with our students and their families. Staff consistently and independently differentiate instruction to meet the needs of linguistically diverse students.</t>
  </si>
  <si>
    <t>The school or district facilitates the participation of all the families that make up the diversity of the school.</t>
  </si>
  <si>
    <t>Parents and family members typically attending school activities, functions, or parent/teacher meetings do not represent the full diversity of the school, including the group(s) that experience success gaps.</t>
  </si>
  <si>
    <t>Parents and family members typically attending school activities, functions, or parent/teacher meetings represent some of the diversity of the school but not all the groups that are experiencing success gaps.</t>
  </si>
  <si>
    <t>Parents and family members of the groups that experience success gaps in the school feel welcomed and are engaged in school activities, meetings, or other functions. Some of the diversity of the school, but not all the groups that are experiencing success gaps, are represented on stakeholder planning groups to reduce success gaps. School staff members are taking intentional measures to learn about the culture of these diverse groups.</t>
  </si>
  <si>
    <t>Parents and family members of the groups that experience success gaps feel welcomed in the school and are frequently engaged in school activities, meetings, or other functions. All the groups that are experiencing success gaps are represented on stakeholder planning groups to reduce success gaps.  School staff members on an ongoing basis take intentional measures to learn about the culture of these diverse groups.</t>
  </si>
  <si>
    <t>Do all groups of students in our school receive high-quality instruction based on the principles of Universal Design for Learning? Are all of our teachers skilled in teaching a classroom filled with learners who are diverse culturally, linguistically, and in learning style? Are all families aware of the core curriculum and of the differentiations/accommodations/ modifications provided for their student?</t>
  </si>
  <si>
    <t>Area 2a</t>
  </si>
  <si>
    <t>Some students do not have access to a rigorous core curriculum taught by effective content teachers.</t>
  </si>
  <si>
    <t>Inconsistent curriculum planning prevents most students from experiencing a rigorous curriculum that is horizontally and vertically aligned and that demands depth of understanding. All students experiencing success gaps are taught by effective teachers.</t>
  </si>
  <si>
    <t>Most students participate in a curriculum that is rigorous, demands depth of understanding, and is also beginning to be horizontally and vertically aligned and implemented with fidelity. All students experiencing success gaps are taught by effective teachers.</t>
  </si>
  <si>
    <t>All students participate in a curriculum that is rigorous and demands depth of understanding that has been horizontally and vertically aligned and implemented with fidelity. All students experiencing success gaps are taught by effective teachers.</t>
  </si>
  <si>
    <t>The instructional program and strategies used in the school are evidence-based practices.</t>
  </si>
  <si>
    <t>Few students experience high-quality instruction that utilizes evidence-based practices, higher order thinking skills and processes, flexible grouping, and instructional technology.</t>
  </si>
  <si>
    <t>Some students experience high-quality instruction that utilizes evidence-based practices, higher order thinking skills and processes, flexible grouping, and instructional technology.</t>
  </si>
  <si>
    <t>Many students experience high- quality instruction that utilizes evidence-based practices, higher order thinking skills and processes, flexible grouping, and instructional technology.</t>
  </si>
  <si>
    <t>All students experience high-quality instruction that utilizes evidence-based practices, higher order thinking skills and processes, flexible grouping, and instructional technology.</t>
  </si>
  <si>
    <t>Area 2c</t>
  </si>
  <si>
    <t>Differentiated instruction is used to address the need of all learners in the school.</t>
  </si>
  <si>
    <t>Very few teachers differentiate the core curriculum to address learning styles, effectively addressing their students’ cultural and linguistic backgrounds.</t>
  </si>
  <si>
    <t>Some teachers differentiate the core curriculum to address the needs of a few learners and learning styles, effectively addressing their students’ cultural and linguistic backgrounds.</t>
  </si>
  <si>
    <t>Most teachers differentiate the core curriculum to address the needs of all learners and learning styles, effectively addressing their students’ cultural and linguistic backgrounds.</t>
  </si>
  <si>
    <t>All teachers differentiate the core curriculum to address the needs of all learners and learning styles, effectively addressing their students’ cultural and linguistic backgrounds.</t>
  </si>
  <si>
    <t xml:space="preserve">What is the evidence to support your rating? As you indicate the evidence that supports your rating, strongly reflect on the degree to which the evidence you list is implemented with fidelity. Reflect on non-anecdotal ways in which you monitor these practices. </t>
  </si>
  <si>
    <t>Families are informed about the core instructional program and how the needs of their child are being met.</t>
  </si>
  <si>
    <t>Families are rarely informed, in language they understand, about the school’s core instructional program or the ways in which it is differentiated for their child.</t>
  </si>
  <si>
    <t>Families are sometimes informed, in language they understand, about the school’s core instructional program and the ways in which it is differentiated for their child.</t>
  </si>
  <si>
    <t>Families are usually welcomed in the school and informed, in language they understand, about the school’s core instructional program and the ways in which it is differentiated for their child.</t>
  </si>
  <si>
    <t>Families are always welcomed in the school and informed, in language they understand, about the school’s core instructional program and the ways in which it is differentiated for their child.</t>
  </si>
  <si>
    <t>Does our school have a system that routinely and regularly screens all students for risk factors that might require early intervention? Does every classroom teacher regularly screen or monitor student performance/progress and adjust instruction for individual students based upon the results? Are teachers supported to implement developmental, academic, behavior, and/or social-emotional interventions in the general education setting? Are families informed about the results of universal screening and/or progress monitoring for their student?</t>
  </si>
  <si>
    <t>Area 3a</t>
  </si>
  <si>
    <t>Universal screening is used to identify needs for early intervention or targeted supports.</t>
  </si>
  <si>
    <t>The school does not use school wide screening for students to identify academic or behavioral risk factors that may require early intervention or other targeted supports.</t>
  </si>
  <si>
    <t>The school screens some groups of students each year with valid and reliable tools to identify academic or behavioral risk factors that may require early intervention or other targeted supports.</t>
  </si>
  <si>
    <t>The school screens all students at least once a year with valid and reliable tools to identify academic and behavioral risk factors that may require early intervention or other targeted supports.</t>
  </si>
  <si>
    <t>The school screens all students at multiple points during the school year using valid and reliable tools to identify academic and behavioral risk factors that may require early intervention or other targeted supports.</t>
  </si>
  <si>
    <t>Area 3b</t>
  </si>
  <si>
    <t>There is no schoolwide plan for teachers to review student performance data at regular intervals and adjust classroom instruction and instructional interventions to support student progress.</t>
  </si>
  <si>
    <t>The school has a plan so that all teachers review student performance data at regular intervals and adjust classroom instruction and instructional interventions to support student academic or behavioral progress. Some teachers are implementing this plan.</t>
  </si>
  <si>
    <t>The school has a plan so that all teachers review student performance data at regular intervals and adjust classroom instruction and instructional interventions to support student academic and behavioral progress. Most teachers are implementing this plan.</t>
  </si>
  <si>
    <t>All teachers review student performance data at regular intervals and adjust classroom instruction and instructional interventions to support student developmental, academic, and behavioral progress.</t>
  </si>
  <si>
    <t>Area 3c</t>
  </si>
  <si>
    <t>Families are informed about screening and progress monitoring results.</t>
  </si>
  <si>
    <t>Families in the groups identified with success gaps are rarely informed, in language they can understand, of their child’s screening and progress monitoring results for academic and behavioral skills.</t>
  </si>
  <si>
    <t>Families in the groups identified with success gaps are sometimes informed, in language they can understand, of their child’s screening and progress monitoring results for academic and behavioral skills.</t>
  </si>
  <si>
    <t>Families in the groups identified with success gaps are usually informed, in language they can understand, of their child’s screening and progress monitoring results for academic and behavioral skills.</t>
  </si>
  <si>
    <t>All families are always informed, in language they can understand, of their child’s screening and progress monitoring results for academic and behavioral skills.</t>
  </si>
  <si>
    <t xml:space="preserve">For 5a, 5b, 5c, and 5d click on the Planning, Partially Implemented, Implemented, or Exemplary box based on the evidence you list after each section pertaining to your district's Interventions and Supports. Planning is the default setting. </t>
  </si>
  <si>
    <t>Are students with academic challenges identified? Are they provided with instructional interventions? Are these interventions evidence-based? Are the interventions culturally appropriate for our students? Are they implemented with fidelity? Does the school implement a system of positive behavioral interventions and supports? Does the school implement a multi-tiered system of supports (MTSS)? Is the system implemented with fidelity? Is the system culturally appropriate for the diversity of our student population? Have we used data to determine its effectiveness? Are teachers effective in its use with diverse groups of students? Are families informed about the interventions and supports provided to their student?</t>
  </si>
  <si>
    <t>Area 4a</t>
  </si>
  <si>
    <t>Evidence-based behavioral interventions and supports, in addition to core instruction, are embedded within a multi-tiered framework and implemented with fidelity.</t>
  </si>
  <si>
    <t>The school does not have a plan to provide all students with academic or behavioral needs supplemental evidence-based interventions.</t>
  </si>
  <si>
    <t>The school has a plan to provide all students with academic or behavioral needs supplemental evidence-based interventions.  Some teachers are already implementing this plan.</t>
  </si>
  <si>
    <t>The school has a plan to provide all students with academic or behavioral needs supplemental evidence-based interventions. Most teachers are already implementing interventions with fidelity according to the plan.</t>
  </si>
  <si>
    <t>The school has a plan to provide all students with academic or behavioral needs supplemental evidence-based interventions. All teachers identify students with behavioral or academic challenges and provide supplemental evidence-based interventions with fidelity.</t>
  </si>
  <si>
    <t>Area 4b</t>
  </si>
  <si>
    <t>School-level practices use tiered response methods (MTSS) that include academic,  behavioral and social emotional interventions and supports.</t>
  </si>
  <si>
    <t>The school has no schoolwide multi-tiered system of academic,  behavioral and social emotional supports or, if it has one, it is ineffective, disjointed, or inconsistently implemented.</t>
  </si>
  <si>
    <t>The school has a plan to implement a schoolwide multi-tiered system of academic,  behavioral and social emotional supports and interventions in all classrooms. Some teachers and staff are already implementing elements of the support system in some classrooms.</t>
  </si>
  <si>
    <t>A schoolwide multi-tiered academic,  behavioral and social emotional support system is implemented across all school environments and in all classrooms with high fidelity.</t>
  </si>
  <si>
    <t>A schoolwide multi- tiered academic,  behavioral and social emotional support system that is culturally responsive to the school population is implemented across all school environments and in all classrooms with high fidelity.</t>
  </si>
  <si>
    <t>Area 4c</t>
  </si>
  <si>
    <t>A comprehensive district-level school discipline policy is in place and implemented.</t>
  </si>
  <si>
    <t>The district currently has a zero tolerance policy or lacks a cohesive discipline policy altogether.</t>
  </si>
  <si>
    <t>District leaders are drafting a formal school discipline policy informed by best practice.</t>
  </si>
  <si>
    <t>The district has a formal school discipline policy in place. The policy is responsive to the  diverse needs of students and  outlines tiered responses to student misconduct based on the nature and severity of the infraction. The policy requires positive, proactive, and restorative strategies focused on keeping students engaged and in school. Our school understands and implements the district policy with some degree of fidelity.</t>
  </si>
  <si>
    <t>The district has a formal school discipline policy in place. The policy is responsive to the diverse needs of students and  outlines s tiered responses   to student misconduct based on the nature and severity of the infraction. The policy requires positive, proactive, and restorative strategies focused on keeping students engaged and in school. All schools in the district understand and implement the district policy with high fidelity.</t>
  </si>
  <si>
    <t>Families are regularly informed, in their native or home language, of interventions provided to their children and their children’s responses to those interventions for academic and behavioral skills.</t>
  </si>
  <si>
    <t>Families of children with more intensive academic or behavioral needs are rarely informed, in language they can understand, of the interventions their children are receiving and the progress or lack of progress their children are making.</t>
  </si>
  <si>
    <t>Families of children with more intensive academic or behavioral needs are sometimes informed, in language they can understand, of the interventions their children are receiving and the progress or lack of progress their children are making.</t>
  </si>
  <si>
    <t>Families of children with more intensive academic or behavioral needs are regularly informed, in language they can understand, of the interventions their children are receiving and the progress or lack of progress their children are making.</t>
  </si>
  <si>
    <t>Families of children with more intensive academic or behavioral needs are always informed, in language they can understand, of the interventions their children are receiving and the progress or lack of progress their children are making.</t>
  </si>
  <si>
    <t xml:space="preserve">The information that was provided on the previous 5 Student Success tabs populates here. This provides a district overview of the components and will inform the Targeted Action Plan. </t>
  </si>
  <si>
    <t xml:space="preserve">Click on the Planning, Partially Implemented, Implemented, or Exemplary box based on the evidence you list below pertaining to data. Planning is the default setting. </t>
  </si>
  <si>
    <t>Partial</t>
  </si>
  <si>
    <t>Data</t>
  </si>
  <si>
    <t>Decisions about the school curriculum, instructional programs, academic and behavioral supports, and school improvement initiatives are based on data that is disaggregated by subgroups.</t>
  </si>
  <si>
    <t>Decisions about the school curriculum, instructional programs, academic and behavioral supports, and school improvement initiatives are rarely based on data systematically.</t>
  </si>
  <si>
    <t>Staff consistently use valid and reliable data systematically to inform decisions about curriculum, instructional programs, academic and behavioral supports, and school improvement initiatives.</t>
  </si>
  <si>
    <t>The data used are valid and reliable. The school-wide process for data-based decision making is implemented with fidelity across all buildings and evident for all students and subgroups of students, in all classrooms, and is used in decisions about school initiatives or programs, as well.</t>
  </si>
  <si>
    <t xml:space="preserve">Content Area </t>
  </si>
  <si>
    <t>Measurable Baseline</t>
  </si>
  <si>
    <t>Assessment</t>
  </si>
  <si>
    <t>Interventions</t>
  </si>
  <si>
    <t>Timeline</t>
  </si>
  <si>
    <t>Status</t>
  </si>
  <si>
    <t>January 2021</t>
  </si>
  <si>
    <t>February 2021</t>
  </si>
  <si>
    <t>March 2021</t>
  </si>
  <si>
    <t>Lessons Learned/Next Steps Identified</t>
  </si>
  <si>
    <t>IDRC Feedback  1</t>
  </si>
  <si>
    <t>IDRC Feedback  2</t>
  </si>
  <si>
    <t>Content Area</t>
  </si>
  <si>
    <t>Indicators</t>
  </si>
  <si>
    <t>Indicator_4_Manifest_Decision_Making_and_Services</t>
  </si>
  <si>
    <t>Communication to parent/family</t>
  </si>
  <si>
    <t>Indicator_4_Notices_and_Documentation</t>
  </si>
  <si>
    <t>Review of information limited</t>
  </si>
  <si>
    <t>Core</t>
  </si>
  <si>
    <t>Manifest decision questionable/unclear</t>
  </si>
  <si>
    <t>No MDCC held</t>
  </si>
  <si>
    <t>Indicator_4_Other</t>
  </si>
  <si>
    <t>Indicator_9_10_Eligibility_Decision_Making</t>
  </si>
  <si>
    <t>Incomplete/General NOIFPP</t>
  </si>
  <si>
    <t>Lack of evidence of signed consent</t>
  </si>
  <si>
    <t>Lack of evidence of signed IEP</t>
  </si>
  <si>
    <t>Errors (inaccurate information, inconsistent)</t>
  </si>
  <si>
    <t>General CCC Notes</t>
  </si>
  <si>
    <t>Indicator_9_10_Notices_and_Documentation</t>
  </si>
  <si>
    <t>No FBA</t>
  </si>
  <si>
    <t>No Social Development History</t>
  </si>
  <si>
    <t>No SLD certification</t>
  </si>
  <si>
    <t>Other</t>
  </si>
  <si>
    <t>Indicator_9_10_Completion_of_Evaluation</t>
  </si>
  <si>
    <t>Questionable decision</t>
  </si>
  <si>
    <t>Indicator_9_10_Other</t>
  </si>
  <si>
    <t>No ASD Alignment</t>
  </si>
  <si>
    <t>Tier 1</t>
  </si>
  <si>
    <t>Tier 2</t>
  </si>
  <si>
    <t>Tier 3</t>
  </si>
  <si>
    <t>Complete Targeted Action Plan (I 12)</t>
  </si>
  <si>
    <t>Potential phone call with with specialist (I 12)</t>
  </si>
  <si>
    <t>Schedule mandatory visit with specialist (I 12)</t>
  </si>
  <si>
    <t>Complete Targeted Action Plan (I 11)</t>
  </si>
  <si>
    <t>Potential phone call with with specialist (I 11)</t>
  </si>
  <si>
    <t>Schedule mandatory visit with specialist (I 11)</t>
  </si>
  <si>
    <t>Corrective Action Plan Guiding Questions (I 13)</t>
  </si>
  <si>
    <t>Phone Call About Corrective Action Plan Guiding Question Responses (I 13)</t>
  </si>
  <si>
    <t>Corrective Action Plan Submitted (I 13)</t>
  </si>
  <si>
    <t>Correct Noncompliant IEPs (I 13)</t>
  </si>
  <si>
    <t>Complete Consensus Building Round 1 (I 13)</t>
  </si>
  <si>
    <t>Complete Consensus Building Round 2 (I 13)</t>
  </si>
  <si>
    <t>Create Professional Development Plan (I 13)</t>
  </si>
  <si>
    <t>Professional Development Plan Submitted (I 13)</t>
  </si>
  <si>
    <t>Conduct at least one PD with staff (IDOE presence optional) (I 13)</t>
  </si>
  <si>
    <t>Progress monitoring is planned and implemented by the school to support the developmentally appropriate academic, behavioral, or social-emotional progress of each student.</t>
  </si>
  <si>
    <t>DEPENDENT SELECTION</t>
  </si>
  <si>
    <t>MONTHS</t>
  </si>
  <si>
    <t>Indicator 4 Notices and Documentation</t>
  </si>
  <si>
    <t>Indicator 4 Other</t>
  </si>
  <si>
    <t>Indicator 9 10 Completion of Evaluation</t>
  </si>
  <si>
    <t>Indicator 9 10 Eligibility Decision Making</t>
  </si>
  <si>
    <t>Indicator 9 10 Other</t>
  </si>
  <si>
    <t>ROOT SELECTION TARGETED ACTION PLAN</t>
  </si>
  <si>
    <t>Indicator 4 Manifest Decision Making and Services</t>
  </si>
  <si>
    <t>Indicator 9 10 Notices and Documentation</t>
  </si>
  <si>
    <t>Indicator 12 Targeted Action Plan</t>
  </si>
  <si>
    <t>Indicator 11 Targeted Action Plan</t>
  </si>
  <si>
    <t>Selected</t>
  </si>
  <si>
    <t>STAGE SELECTION LIST</t>
  </si>
  <si>
    <t xml:space="preserve">For 2a, 2b, and 2c click on the Planning, Partially Implemented, Implemented, or Exemplary box based on the evidence you list after each section pertaining to cultural responsiveness. Planning is the default setting. </t>
  </si>
  <si>
    <t>Area 3d</t>
  </si>
  <si>
    <t xml:space="preserve">For 4a, 4b, and 4c click on the Planning, Partially Implemented, Implemented, or Exemplary box based on the evidence you list after each section pertaining to Assessment (Universal Screening and Progress Monitoring). Planning is the default setting. </t>
  </si>
  <si>
    <t>Area 5a</t>
  </si>
  <si>
    <t>Area 5b</t>
  </si>
  <si>
    <t>Area 5c</t>
  </si>
  <si>
    <t>Area 5d</t>
  </si>
  <si>
    <t xml:space="preserve">Assessment- Universal Screening and Progress Monitoring </t>
  </si>
  <si>
    <t xml:space="preserve">Cultural Responsiveness </t>
  </si>
  <si>
    <t>Core Instructional Program</t>
  </si>
  <si>
    <t xml:space="preserve">Interventions and Supports </t>
  </si>
  <si>
    <t xml:space="preserve">This tab is for Indicators 4, 9, and 10 to be filled out in May and September. </t>
  </si>
  <si>
    <t>Subcomponent</t>
  </si>
  <si>
    <t xml:space="preserve">Measurable Baseline </t>
  </si>
  <si>
    <t>Measurable Outcome Goal</t>
  </si>
  <si>
    <t xml:space="preserve">Cultural_Responsiveness </t>
  </si>
  <si>
    <t>Indicator 4, 9, 10</t>
  </si>
  <si>
    <t>Not Started</t>
  </si>
  <si>
    <t>Not Completed</t>
  </si>
  <si>
    <t>Completed</t>
  </si>
  <si>
    <t>Indicator 11</t>
  </si>
  <si>
    <t>Indicator 12</t>
  </si>
  <si>
    <t>Indicator 13</t>
  </si>
  <si>
    <t>A</t>
  </si>
  <si>
    <t>B</t>
  </si>
  <si>
    <t>C</t>
  </si>
  <si>
    <t>D</t>
  </si>
  <si>
    <t>E</t>
  </si>
  <si>
    <t>F</t>
  </si>
  <si>
    <t>G</t>
  </si>
  <si>
    <t>H</t>
  </si>
  <si>
    <t>I</t>
  </si>
  <si>
    <t>J</t>
  </si>
  <si>
    <t>K</t>
  </si>
  <si>
    <t>L</t>
  </si>
  <si>
    <t>M</t>
  </si>
  <si>
    <t>N</t>
  </si>
  <si>
    <t>O</t>
  </si>
  <si>
    <t>P</t>
  </si>
  <si>
    <t>Q</t>
  </si>
  <si>
    <t>STATUS CHOICES</t>
  </si>
  <si>
    <t>Select_Blank</t>
  </si>
  <si>
    <t>Indicator_12_Targeted_Action_Plan</t>
  </si>
  <si>
    <t>A process is built with margins and plans for potential delays due to various  circumstances (e.g. parents, weather, illness, etc.) while still meeting third birthday requirement.</t>
  </si>
  <si>
    <t>Student Success Areas</t>
  </si>
  <si>
    <t>Indicator_11_Targeted_Action_Plan</t>
  </si>
  <si>
    <t>STUDENT SUCCESS ITEMS TARGETED ACTION PLAN</t>
  </si>
  <si>
    <t>Indicators 4, 9, 10</t>
  </si>
  <si>
    <t>File Review Component</t>
  </si>
  <si>
    <t>Measurable Baseline 
(type below)</t>
  </si>
  <si>
    <t>Indicator 13 - IDOE Selected</t>
  </si>
  <si>
    <t>INDICATOR 11 ITEMS TARGETED ACTION PLAN</t>
  </si>
  <si>
    <t>INDICATOR 12 SUCCESS ITEMS TARGETED ACTION PLAN</t>
  </si>
  <si>
    <t>Action Items</t>
  </si>
  <si>
    <t>Outcome of Actions on Disproportionality and/or Student Success Area(s) (include updated data points)</t>
  </si>
  <si>
    <t>IDRC Feedback 3</t>
  </si>
  <si>
    <t>Update 3 (Optional)</t>
  </si>
  <si>
    <t>Potentially Scheduled TA with OSE specialist (I 13)</t>
  </si>
  <si>
    <t>This course will support the work we have already begun. (More details are provided in the comment box below)</t>
  </si>
  <si>
    <t xml:space="preserve">This course will assist general educators, special educators, and other staff members work more cohesively together </t>
  </si>
  <si>
    <t xml:space="preserve">This course will assist SLPs and other related staff in working with students in our buildings </t>
  </si>
  <si>
    <t xml:space="preserve">Select </t>
  </si>
  <si>
    <t>Questions or concerns should be addressed to the appropriate Education Specialist:</t>
  </si>
  <si>
    <r>
      <rPr>
        <b/>
        <sz val="18"/>
        <color theme="0"/>
        <rFont val="Arial"/>
        <family val="2"/>
      </rPr>
      <t>4A-</t>
    </r>
    <r>
      <rPr>
        <sz val="18"/>
        <color theme="0"/>
        <rFont val="Arial"/>
        <family val="2"/>
      </rPr>
      <t>Rate of suspensions and expulsions for students with disabilities</t>
    </r>
  </si>
  <si>
    <r>
      <rPr>
        <b/>
        <sz val="18"/>
        <color theme="0"/>
        <rFont val="Arial"/>
        <family val="2"/>
      </rPr>
      <t>4B</t>
    </r>
    <r>
      <rPr>
        <sz val="18"/>
        <color theme="0"/>
        <rFont val="Arial"/>
        <family val="2"/>
      </rPr>
      <t>-Rate of suspensions and expulsions for students with disabilities by race and ethnicity.</t>
    </r>
  </si>
  <si>
    <r>
      <rPr>
        <b/>
        <sz val="18"/>
        <color theme="0"/>
        <rFont val="Arial"/>
        <family val="2"/>
      </rPr>
      <t>9</t>
    </r>
    <r>
      <rPr>
        <sz val="18"/>
        <color theme="0"/>
        <rFont val="Arial"/>
        <family val="2"/>
      </rPr>
      <t>-Disproportionate identification of overall disability</t>
    </r>
  </si>
  <si>
    <r>
      <rPr>
        <b/>
        <sz val="18"/>
        <color theme="0"/>
        <rFont val="Arial"/>
        <family val="2"/>
      </rPr>
      <t>10</t>
    </r>
    <r>
      <rPr>
        <sz val="18"/>
        <color theme="0"/>
        <rFont val="Arial"/>
        <family val="2"/>
      </rPr>
      <t>-Disproportionate identification in specific categories</t>
    </r>
  </si>
  <si>
    <t>Subcomponent
(Will Populate only with subcomponents relevant to content area)</t>
  </si>
  <si>
    <t>Corp No</t>
  </si>
  <si>
    <t>Corp Name</t>
  </si>
  <si>
    <t>This part of the chart will be filled in by the LEA to indicate why, at the district level, the deadline was missed. Choose the reason by placing an X in the box. Guidance will be provided by Jessica Tomasino, jtomasino@doe.in.gov.</t>
  </si>
  <si>
    <t>How Progress will be Measured                                        (Approach/Tool and Frequency)</t>
  </si>
  <si>
    <t>Directions: Each team member should review the items and think about their own response prior to discussing as a team. Subsequently, the team should note the evidence that supports each rating. The probing questions should be used to help the team drill down into each item and include considerations for evidence. The team should keep in mind its RDA determination and the specific subgroup(s) effected (ex: English Language Learners, students with disabilities, students who are economically disadvantaged (free/reduced lunch) and students of all races/ethnicities). Finally (using the action planning tabs), the team will identify activities that will take place in order to support your areas of focus and who will be responsible for the implementation of the activity(ies), develop a timeline for activities, state the expected outcome(s), and describe how you and your team will monitor your progress.</t>
  </si>
  <si>
    <t>Student Success Tab 2: Cultural Responsiveness</t>
  </si>
  <si>
    <t>Student Success Tab 3: Core Instructional Program</t>
  </si>
  <si>
    <t>Student Success Tab 4: Assessment – Universal Screening and Progress Monitoring</t>
  </si>
  <si>
    <t>Student Success Tab 5: Interventions and Supports</t>
  </si>
  <si>
    <t>How Our Progress will be Measured
(Approach/Tool and Frequency)</t>
  </si>
  <si>
    <t>Specific Actions Taken to Date</t>
  </si>
  <si>
    <t>These boxes will be filled in by IDOE</t>
  </si>
  <si>
    <t>The data used are valid and reliable. A school-wide formalized and systematic process is in place to monitor and reinforce the continuous improvement of individual learners, subgroups of learners, initiatives, &amp; programs within the school. It is implemented by some but not all staff.</t>
  </si>
  <si>
    <t>A consistent, well- articulated curriculum is in place and implemented with fidelity.</t>
  </si>
  <si>
    <t/>
  </si>
  <si>
    <t>RDA-Planning Tool Members
School Year 2020-2021</t>
  </si>
  <si>
    <t>Timeline for Action                      (December 2020 - May 2022)</t>
  </si>
  <si>
    <t>June 2021</t>
  </si>
  <si>
    <t>July 2021</t>
  </si>
  <si>
    <t>August 2021</t>
  </si>
  <si>
    <t>September 2021</t>
  </si>
  <si>
    <t>October 2021</t>
  </si>
  <si>
    <t>November 2021</t>
  </si>
  <si>
    <t>December 2021</t>
  </si>
  <si>
    <t>March 2022</t>
  </si>
  <si>
    <t>January 2022</t>
  </si>
  <si>
    <t>February 2022</t>
  </si>
  <si>
    <t>April 2022</t>
  </si>
  <si>
    <t>R</t>
  </si>
  <si>
    <t>May 2022</t>
  </si>
  <si>
    <t>M S D Wayne Township</t>
  </si>
  <si>
    <t>CORP #</t>
  </si>
  <si>
    <t>Corporation Name</t>
  </si>
  <si>
    <t>Adams Central Community Schools</t>
  </si>
  <si>
    <t>North Adams Community Schools</t>
  </si>
  <si>
    <t>South Adams Schools</t>
  </si>
  <si>
    <t>M S D Southwest Allen County</t>
  </si>
  <si>
    <t>Northwest Allen County Schools</t>
  </si>
  <si>
    <t>Fort Wayne Community Schools</t>
  </si>
  <si>
    <t>East Allen County Schools</t>
  </si>
  <si>
    <t>Bartholomew Consolidated School Corp</t>
  </si>
  <si>
    <t>Flat Rock-Hawcreek School Corp</t>
  </si>
  <si>
    <t>Benton Community School Corp</t>
  </si>
  <si>
    <t>Blackford County Schools</t>
  </si>
  <si>
    <t>Western Boone County Community School District</t>
  </si>
  <si>
    <t>Zionsville Community Schools</t>
  </si>
  <si>
    <t>Lebanon Community School Corp</t>
  </si>
  <si>
    <t>Brown County School Corporation</t>
  </si>
  <si>
    <t>Carroll Consolidated School Corp</t>
  </si>
  <si>
    <t>Delphi Community School Corp</t>
  </si>
  <si>
    <t>Pioneer Regional School Corp</t>
  </si>
  <si>
    <t>Lewis Cass Schools</t>
  </si>
  <si>
    <t>Logansport Community School Corp</t>
  </si>
  <si>
    <t>West Clark Community Schools</t>
  </si>
  <si>
    <t>Clarksville Community School Corp</t>
  </si>
  <si>
    <t>Greater Clark County Schools</t>
  </si>
  <si>
    <t>Clay Community Schools</t>
  </si>
  <si>
    <t>Clinton Central School Corp</t>
  </si>
  <si>
    <t>Clinton Prairie School Corp</t>
  </si>
  <si>
    <t>Community Schools Of Frankfort</t>
  </si>
  <si>
    <t>Rossville Consolidated School District</t>
  </si>
  <si>
    <t>Crawford County Community School Corp</t>
  </si>
  <si>
    <t>Barr-Reeve Community Schools Inc</t>
  </si>
  <si>
    <t>North Daviess Community Schools</t>
  </si>
  <si>
    <t>Washington Community Schools</t>
  </si>
  <si>
    <t>Sunman-Dearborn Community School Corp</t>
  </si>
  <si>
    <t>South Dearborn Community School Corp</t>
  </si>
  <si>
    <t>Lawrenceburg Community School Corp</t>
  </si>
  <si>
    <t>Decatur County Community Schools</t>
  </si>
  <si>
    <t>Greensburg Community Schools</t>
  </si>
  <si>
    <t>Dekalb County Eastern Community School District</t>
  </si>
  <si>
    <t>Garrett-Keyser-Butler Com</t>
  </si>
  <si>
    <t>Dekalb County Ctl United School District</t>
  </si>
  <si>
    <t>Delaware Community School Corp</t>
  </si>
  <si>
    <t>Wes-Del Community Schools</t>
  </si>
  <si>
    <t>Liberty-Perry Community School Corp</t>
  </si>
  <si>
    <t>Cowan Community School Corp</t>
  </si>
  <si>
    <t>Yorktown Community Schools</t>
  </si>
  <si>
    <t>Daleville Community Schools</t>
  </si>
  <si>
    <t>Muncie Community Schools</t>
  </si>
  <si>
    <t>Northeast Dubois County School Corp</t>
  </si>
  <si>
    <t>Southeast Dubois County School Corp</t>
  </si>
  <si>
    <t>Southwest Dubois County School Corp</t>
  </si>
  <si>
    <t>Greater Jasper Consolidated Schools</t>
  </si>
  <si>
    <t>Fairfield Community Schools</t>
  </si>
  <si>
    <t>Baugo Community Schools</t>
  </si>
  <si>
    <t>Concord Community Schools</t>
  </si>
  <si>
    <t>Middlebury Community Schools</t>
  </si>
  <si>
    <t>Wa-Nee Community Schools</t>
  </si>
  <si>
    <t>Elkhart Community Schools</t>
  </si>
  <si>
    <t>Goshen Community Schools</t>
  </si>
  <si>
    <t>Fayette County School Corp</t>
  </si>
  <si>
    <t>New Albany-Floyd County Consolidated Schools</t>
  </si>
  <si>
    <t>Attica Consolidated School Corp</t>
  </si>
  <si>
    <t>Covington Community School Corp</t>
  </si>
  <si>
    <t>Southeast Fountain School Corp</t>
  </si>
  <si>
    <t>Franklin County Community School Corp</t>
  </si>
  <si>
    <t>Rochester Community School Corp</t>
  </si>
  <si>
    <t>Caston School Corporation</t>
  </si>
  <si>
    <t>East Gibson School Corporation</t>
  </si>
  <si>
    <t>North Gibson School Corp</t>
  </si>
  <si>
    <t>South Gibson School Corp</t>
  </si>
  <si>
    <t>Eastbrook Community School Corp</t>
  </si>
  <si>
    <t>Madison-Grant United School Corp</t>
  </si>
  <si>
    <t>Mississinewa Community School Corp</t>
  </si>
  <si>
    <t>Marion Community Schools</t>
  </si>
  <si>
    <t>Bloomfield School District</t>
  </si>
  <si>
    <t>Eastern Greene Schools</t>
  </si>
  <si>
    <t>Linton-Stockton School Corp</t>
  </si>
  <si>
    <t>M S D Shakamak Schools</t>
  </si>
  <si>
    <t>White River Valley School Dist</t>
  </si>
  <si>
    <t>Hamilton Southeastern Schools</t>
  </si>
  <si>
    <t>Hamilton Heights School Corp</t>
  </si>
  <si>
    <t>Westfield-Washington Schools</t>
  </si>
  <si>
    <t>Sheridan Community Schools</t>
  </si>
  <si>
    <t>Carmel Clay Schools</t>
  </si>
  <si>
    <t>Noblesville Schools</t>
  </si>
  <si>
    <t>Southern Hancock County Community School Corp</t>
  </si>
  <si>
    <t>Greenfield-Central Community Schools</t>
  </si>
  <si>
    <t>Mt Vernon Community School Corp</t>
  </si>
  <si>
    <t>Eastern Hancock County Community School Corp</t>
  </si>
  <si>
    <t>Lanesville Community School Corp</t>
  </si>
  <si>
    <t>North Harrison Community School Corp</t>
  </si>
  <si>
    <t>South Harrison Community Schools</t>
  </si>
  <si>
    <t>North West Hendricks Schools</t>
  </si>
  <si>
    <t>Brownsburg Community School Corp</t>
  </si>
  <si>
    <t>Avon Community School Corp</t>
  </si>
  <si>
    <t>Danville Community School Corp</t>
  </si>
  <si>
    <t>Plainfield Community School Corp</t>
  </si>
  <si>
    <t>Mill Creek Community School Corp</t>
  </si>
  <si>
    <t>Blue River Valley Schools</t>
  </si>
  <si>
    <t>South Henry School Corp</t>
  </si>
  <si>
    <t>Shenandoah School Corporation</t>
  </si>
  <si>
    <t>New Castle Community School Corp</t>
  </si>
  <si>
    <t>C A Beard Memorial School Corp</t>
  </si>
  <si>
    <t>Taylor Community School Corp</t>
  </si>
  <si>
    <t>Northwestern School Corp</t>
  </si>
  <si>
    <t>Eastern Howard School Corp</t>
  </si>
  <si>
    <t>Western School Corp</t>
  </si>
  <si>
    <t>Kokomo-Center Twp Consolidated School Corp</t>
  </si>
  <si>
    <t>Huntington County Community School Corp</t>
  </si>
  <si>
    <t>Medora Community School Corp</t>
  </si>
  <si>
    <t>Seymour Community Schools</t>
  </si>
  <si>
    <t>Brownstown Cnt Community School Corp</t>
  </si>
  <si>
    <t>Crothersville Community Schools</t>
  </si>
  <si>
    <t>Kankakee Valley School Corp</t>
  </si>
  <si>
    <t>Rensselaer Central School Corp</t>
  </si>
  <si>
    <t>Jay School Corp</t>
  </si>
  <si>
    <t>Madison Consolidated Schools</t>
  </si>
  <si>
    <t>Southwestern-Jefferson County Con</t>
  </si>
  <si>
    <t>Jennings County Schools</t>
  </si>
  <si>
    <t>Clark-Pleasant Community School Corp</t>
  </si>
  <si>
    <t>Center Grove Community School Corp</t>
  </si>
  <si>
    <t>Edinburgh Community School Corp</t>
  </si>
  <si>
    <t>Franklin Community School Corp</t>
  </si>
  <si>
    <t>Greenwood Community School Corp</t>
  </si>
  <si>
    <t>Nineveh-Hensley-Jackson United</t>
  </si>
  <si>
    <t>North Knox School Corp</t>
  </si>
  <si>
    <t>South Knox School Corp</t>
  </si>
  <si>
    <t>Vincennes Community School Corp</t>
  </si>
  <si>
    <t>Wawasee Community School Corp</t>
  </si>
  <si>
    <t>Warsaw Community Schools</t>
  </si>
  <si>
    <t>Tippecanoe Valley School Corp</t>
  </si>
  <si>
    <t>Whitko Community School Corp</t>
  </si>
  <si>
    <t>Prairie Heights Community School Corp</t>
  </si>
  <si>
    <t>Westview School Corporation</t>
  </si>
  <si>
    <t>Lakeland School Corporation</t>
  </si>
  <si>
    <t>Hanover Community School Corp</t>
  </si>
  <si>
    <t>River Forest Community School Corp</t>
  </si>
  <si>
    <t>Merrillville Community School</t>
  </si>
  <si>
    <t>Lake Central School Corp</t>
  </si>
  <si>
    <t>Tri-Creek School Corp</t>
  </si>
  <si>
    <t>Lake Ridge Schools</t>
  </si>
  <si>
    <t>Crown Point Community School Corp</t>
  </si>
  <si>
    <t>School City Of East Chicago</t>
  </si>
  <si>
    <t>Lake Station Community Schools</t>
  </si>
  <si>
    <t>Gary Community School Corp</t>
  </si>
  <si>
    <t>Griffith Public Schools</t>
  </si>
  <si>
    <t>School City Of Hammond</t>
  </si>
  <si>
    <t>School Town Of Highland</t>
  </si>
  <si>
    <t>School City Of Hobart</t>
  </si>
  <si>
    <t>School Town Of Munster</t>
  </si>
  <si>
    <t>Whiting School City</t>
  </si>
  <si>
    <t>New Prairie United School Corp</t>
  </si>
  <si>
    <t>M S D Of New Durham Township</t>
  </si>
  <si>
    <t>Tri-Township Consolidated</t>
  </si>
  <si>
    <t>Michigan City Area Schools</t>
  </si>
  <si>
    <t>South Central Community School Corp</t>
  </si>
  <si>
    <t>Laporte Community School Corp</t>
  </si>
  <si>
    <t>North Lawrence Community Schools</t>
  </si>
  <si>
    <t>Mitchell Community Schools</t>
  </si>
  <si>
    <t>Frankton-Lapel Community Schools</t>
  </si>
  <si>
    <t>South Madison Com Sch Corp</t>
  </si>
  <si>
    <t>Alexandria Community School Corp</t>
  </si>
  <si>
    <t>Anderson Community School Corp</t>
  </si>
  <si>
    <t>Elwood Community School Corp</t>
  </si>
  <si>
    <t>M S D Decatur Township</t>
  </si>
  <si>
    <t>Franklin Township Community School Corp</t>
  </si>
  <si>
    <t>M S D Lawrence Township</t>
  </si>
  <si>
    <t>Perry Township Schools</t>
  </si>
  <si>
    <t>M S D Pike Township</t>
  </si>
  <si>
    <t>M S D Warren Township</t>
  </si>
  <si>
    <t>M S D Washington Township</t>
  </si>
  <si>
    <t>Beech Grove City Schools</t>
  </si>
  <si>
    <t>Indianapolis Public Schools</t>
  </si>
  <si>
    <t>School Town Of Speedway</t>
  </si>
  <si>
    <t>Culver Community Schools Corp</t>
  </si>
  <si>
    <t>Argos Community Schools</t>
  </si>
  <si>
    <t>Bremen Public Schools</t>
  </si>
  <si>
    <t>Plymouth Community School Corp</t>
  </si>
  <si>
    <t>Triton School Corporation</t>
  </si>
  <si>
    <t>Shoals Community School Corp</t>
  </si>
  <si>
    <t>Loogootee Community School Corp</t>
  </si>
  <si>
    <t>Maconaquah School Corp</t>
  </si>
  <si>
    <t>North Miami Community Schools</t>
  </si>
  <si>
    <t>Oak Hill United School Corp</t>
  </si>
  <si>
    <t>Peru Community Schools</t>
  </si>
  <si>
    <t>Richland-Bean Blossom Community School Corp</t>
  </si>
  <si>
    <t>Monroe County Community School Corp</t>
  </si>
  <si>
    <t>North Montgomery Community School Corp</t>
  </si>
  <si>
    <t>South Montgomery Community School Corp</t>
  </si>
  <si>
    <t>Crawfordsville Community Schools</t>
  </si>
  <si>
    <t>Monroe-Gregg School District</t>
  </si>
  <si>
    <t>Eminence Community School Corp</t>
  </si>
  <si>
    <t>M S D Martinsville Schools</t>
  </si>
  <si>
    <t>Mooresville Consolidated School Corp</t>
  </si>
  <si>
    <t>North Newton School Corp</t>
  </si>
  <si>
    <t>South Newton School Corp</t>
  </si>
  <si>
    <t>Central Noble Community School Corp</t>
  </si>
  <si>
    <t>East Noble School Corp</t>
  </si>
  <si>
    <t>West Noble School Corporation</t>
  </si>
  <si>
    <t>Rising Sun-Ohio County Community</t>
  </si>
  <si>
    <t>Orleans Community Schools</t>
  </si>
  <si>
    <t>Paoli Community School Corp</t>
  </si>
  <si>
    <t>Springs Valley Community School Corp</t>
  </si>
  <si>
    <t>Spencer-Owen Community Schools</t>
  </si>
  <si>
    <t>Southwest Parke Community School Corp</t>
  </si>
  <si>
    <t>Perry Central Community Schools Corp</t>
  </si>
  <si>
    <t>Cannelton City Schools</t>
  </si>
  <si>
    <t>Tell City-Troy Twp School Corp</t>
  </si>
  <si>
    <t>North Central Parke Community School Corp</t>
  </si>
  <si>
    <t>Pike County School Corp</t>
  </si>
  <si>
    <t>M S D Boone Township</t>
  </si>
  <si>
    <t>Duneland School Corporation</t>
  </si>
  <si>
    <t>East Porter County School Corp</t>
  </si>
  <si>
    <t>Porter Township School Corp</t>
  </si>
  <si>
    <t>Union Township School Corp</t>
  </si>
  <si>
    <t>Portage Township Schools</t>
  </si>
  <si>
    <t>Valparaiso Community Schools</t>
  </si>
  <si>
    <t>M S D Mount Vernon</t>
  </si>
  <si>
    <t>M S D North Posey County Schools</t>
  </si>
  <si>
    <t>Eastern Pulaski Community School Corp</t>
  </si>
  <si>
    <t>West Central School Corp</t>
  </si>
  <si>
    <t>South Putnam Community Schools</t>
  </si>
  <si>
    <t>North Putnam Community Schools</t>
  </si>
  <si>
    <t>Cloverdale Community Schools</t>
  </si>
  <si>
    <t>Greencastle Community School Corp</t>
  </si>
  <si>
    <t>Union School Corporation</t>
  </si>
  <si>
    <t>Randolph Southern School Corp</t>
  </si>
  <si>
    <t>Monroe Central School Corp</t>
  </si>
  <si>
    <t>Randolph Central School Corp</t>
  </si>
  <si>
    <t>Randolph Eastern School Corp</t>
  </si>
  <si>
    <t>South Ripley Community School Corp</t>
  </si>
  <si>
    <t>Batesville Community School Corp</t>
  </si>
  <si>
    <t>Jac-Cen-Del Community School Corp</t>
  </si>
  <si>
    <t>Milan Community Schools</t>
  </si>
  <si>
    <t>Rush County Schools</t>
  </si>
  <si>
    <t>John Glenn School Corporation</t>
  </si>
  <si>
    <t>Penn-Harris-Madison School Corp</t>
  </si>
  <si>
    <t>School City Of Mishawaka</t>
  </si>
  <si>
    <t>South Bend Community School Corp</t>
  </si>
  <si>
    <t>Union-North United School Corp</t>
  </si>
  <si>
    <t>Scott County School District 1</t>
  </si>
  <si>
    <t>Scott County School District 2</t>
  </si>
  <si>
    <t>Shelby Eastern Schools</t>
  </si>
  <si>
    <t>Northwestern Consolidated School Corp</t>
  </si>
  <si>
    <t>Southwestern Consolidated School Shelby County</t>
  </si>
  <si>
    <t>Shelbyville Central Schools</t>
  </si>
  <si>
    <t>North Spencer County School Corp</t>
  </si>
  <si>
    <t>South Spencer County School Corp</t>
  </si>
  <si>
    <t>Oregon-Davis School Corp</t>
  </si>
  <si>
    <t>North Judson-San Pierre School Corp</t>
  </si>
  <si>
    <t>Knox Community School Corp</t>
  </si>
  <si>
    <t>Fremont Community Schools</t>
  </si>
  <si>
    <t>Hamilton Community Schools</t>
  </si>
  <si>
    <t>M S D Steuben County</t>
  </si>
  <si>
    <t>Northeast School Corp</t>
  </si>
  <si>
    <t>Southwest School Corp</t>
  </si>
  <si>
    <t>Switzerland County School Corp</t>
  </si>
  <si>
    <t>Lafayette School Corporation</t>
  </si>
  <si>
    <t>Tippecanoe School Corp</t>
  </si>
  <si>
    <t>West Lafayette Community School Corp</t>
  </si>
  <si>
    <t>Tri-Central Community Schools</t>
  </si>
  <si>
    <t>Tipton Community School Corp</t>
  </si>
  <si>
    <t>Union Co/Clg Corner Joint School Dist</t>
  </si>
  <si>
    <t>Evansville-Vanderburgh School Corp</t>
  </si>
  <si>
    <t>North Vermillion Community School Corp</t>
  </si>
  <si>
    <t>South Vermillion Community School Corp</t>
  </si>
  <si>
    <t>Vigo County School Corp</t>
  </si>
  <si>
    <t>Manchester Community Schools</t>
  </si>
  <si>
    <t>M S D Wabash County Schools</t>
  </si>
  <si>
    <t>Wabash City Schools</t>
  </si>
  <si>
    <t>M S D Warren County</t>
  </si>
  <si>
    <t>Warrick County School Corp</t>
  </si>
  <si>
    <t>Salem Community Schools</t>
  </si>
  <si>
    <t>East Washington School Corp</t>
  </si>
  <si>
    <t>West Washington School Corp</t>
  </si>
  <si>
    <t>Nettle Creek School Corp</t>
  </si>
  <si>
    <t>Western Wayne Schools</t>
  </si>
  <si>
    <t>Centerville-Abington Community Schools</t>
  </si>
  <si>
    <t>Northeastern Wayne Schools</t>
  </si>
  <si>
    <t>Richmond Community Schools</t>
  </si>
  <si>
    <t>Southern Wells Community Schools</t>
  </si>
  <si>
    <t>Northern Wells Community Schools</t>
  </si>
  <si>
    <t>M S D Bluffton-Harrison</t>
  </si>
  <si>
    <t>North White School Corp</t>
  </si>
  <si>
    <t>Frontier School Corporation</t>
  </si>
  <si>
    <t>Tri-County School Corp</t>
  </si>
  <si>
    <t>Twin Lakes School Corp</t>
  </si>
  <si>
    <t>Smith-Green Community Schools</t>
  </si>
  <si>
    <t>Purdue Polytechnic High School -- Indianapolis North</t>
  </si>
  <si>
    <t>Excel Center Bloomington</t>
  </si>
  <si>
    <t>Whitley County Cons Schools</t>
  </si>
  <si>
    <t>Invent Learning Hub</t>
  </si>
  <si>
    <t>James and Rosemary Phalen Elementary School</t>
  </si>
  <si>
    <t>Dynamic Minds Academy</t>
  </si>
  <si>
    <t>Thomas Carr Howe Community High School</t>
  </si>
  <si>
    <t>Emmerich Manual High School</t>
  </si>
  <si>
    <t>Theodore Roosevelt Career and Technical Academy</t>
  </si>
  <si>
    <t>Emma Donnan Middle School</t>
  </si>
  <si>
    <t>Ignite Achievement Academy</t>
  </si>
  <si>
    <t>Purdue Polytechnic High School -- Indianapolis</t>
  </si>
  <si>
    <t>Otwell Miller Academy</t>
  </si>
  <si>
    <t>Indiana Connections Career Academy</t>
  </si>
  <si>
    <t>Avondale Meadows Middle School</t>
  </si>
  <si>
    <t>J &amp; R Phalen Leadership Academy</t>
  </si>
  <si>
    <t>Excel Center - Clarksville</t>
  </si>
  <si>
    <t>Excel Center - Hammond</t>
  </si>
  <si>
    <t>Paramount Community Heights</t>
  </si>
  <si>
    <t>Alleigant Preparatory Academy</t>
  </si>
  <si>
    <t>Gary Middle College West</t>
  </si>
  <si>
    <t>Vanguard Collegiate of Indianapolis</t>
  </si>
  <si>
    <t>pilotED School</t>
  </si>
  <si>
    <t>Matchbook Learning</t>
  </si>
  <si>
    <t>URBAN ACT</t>
  </si>
  <si>
    <t>Indiana Department of Correction</t>
  </si>
  <si>
    <t>Kindezi Academy</t>
  </si>
  <si>
    <t>Insight School of Indiana</t>
  </si>
  <si>
    <t>KIPP Indy Legacy High</t>
  </si>
  <si>
    <t>Riverside High School</t>
  </si>
  <si>
    <t>Circle City Prep Charter School</t>
  </si>
  <si>
    <t>Indiana Virtual Pathways Academy</t>
  </si>
  <si>
    <t>Excel Center - Muncie</t>
  </si>
  <si>
    <t>Excel Center - Gary</t>
  </si>
  <si>
    <t>Timothy L. Johnson Academy Middle</t>
  </si>
  <si>
    <t>Paramount Englewood</t>
  </si>
  <si>
    <t>The Excel Center Richmond</t>
  </si>
  <si>
    <t>Charter School Of The Dunes</t>
  </si>
  <si>
    <t>Signature School Inc</t>
  </si>
  <si>
    <t>Community Montessori Inc</t>
  </si>
  <si>
    <t>Options Charter School - Carmel</t>
  </si>
  <si>
    <t>Irvington Community School</t>
  </si>
  <si>
    <t>The Excel Center Lafayette Square</t>
  </si>
  <si>
    <t>The Excel Center Lafayette</t>
  </si>
  <si>
    <t>Timothy L Johnson Academy</t>
  </si>
  <si>
    <t>The Excel Center Kokomo</t>
  </si>
  <si>
    <t>Enlace Academy</t>
  </si>
  <si>
    <t>Christel House Academy South</t>
  </si>
  <si>
    <t>Christel House DORS</t>
  </si>
  <si>
    <t>Christel House Academy West</t>
  </si>
  <si>
    <t>KIPP Indianapolis College Preparatory</t>
  </si>
  <si>
    <t>KIPP Unite College Prep Elementary</t>
  </si>
  <si>
    <t>Tindley Genesis</t>
  </si>
  <si>
    <t>Tindley Summit</t>
  </si>
  <si>
    <t>Charles A Tindley Accelerated School</t>
  </si>
  <si>
    <t>Thea Bowman Leadership Academy</t>
  </si>
  <si>
    <t>Rural Community Schools Inc</t>
  </si>
  <si>
    <t>SE Neighborhood School Of Excellence</t>
  </si>
  <si>
    <t>Joshua Academy</t>
  </si>
  <si>
    <t>Indiana Agriculture and Technology School</t>
  </si>
  <si>
    <t>Gary Lighthouse Charter School</t>
  </si>
  <si>
    <t>21st Century Charter School Of Gary</t>
  </si>
  <si>
    <t>East Chicago Urban Enterprise Academy</t>
  </si>
  <si>
    <t>Victory College Prep Academy</t>
  </si>
  <si>
    <t>East Chicago Lighthouse Charter</t>
  </si>
  <si>
    <t>Indiana School for the Blind</t>
  </si>
  <si>
    <t>Indiana School for the Deaf</t>
  </si>
  <si>
    <t>Andrew J Brown Academy</t>
  </si>
  <si>
    <t>Burris Laboratory School</t>
  </si>
  <si>
    <t>The Indiana Academy for Science, Mathematics, and Humanities</t>
  </si>
  <si>
    <t>Options Charter School - Noblesville</t>
  </si>
  <si>
    <t>Avondale Meadows Academy</t>
  </si>
  <si>
    <t>Herron High School</t>
  </si>
  <si>
    <t>Hope Academy</t>
  </si>
  <si>
    <t>Geist Montessori Academy</t>
  </si>
  <si>
    <t>Indianapolis Metropolitan High School</t>
  </si>
  <si>
    <t>Paramount Brookside</t>
  </si>
  <si>
    <t>Aspire Charter School</t>
  </si>
  <si>
    <t>Renaissance Academy Charter School</t>
  </si>
  <si>
    <t>Hammond Academy</t>
  </si>
  <si>
    <t>Canaan Community Academy</t>
  </si>
  <si>
    <t>Neighbors New Vista High School</t>
  </si>
  <si>
    <t>Inspire Academy</t>
  </si>
  <si>
    <t>Anderson Excel Center</t>
  </si>
  <si>
    <t>Smith Academy for Excellence</t>
  </si>
  <si>
    <t>Indiana Math And Science Academy Indianapolis</t>
  </si>
  <si>
    <t>Anderson Preparatory School</t>
  </si>
  <si>
    <t>Hoosier Academy - Indianapolis</t>
  </si>
  <si>
    <t>The Bloomington Project School</t>
  </si>
  <si>
    <t>Excel Center - University Heights</t>
  </si>
  <si>
    <t>Excel Center - Noblesville</t>
  </si>
  <si>
    <t>Discovery Charter School</t>
  </si>
  <si>
    <t>Rock Creek Community Academy</t>
  </si>
  <si>
    <t>South Bend Career Academy</t>
  </si>
  <si>
    <t>Gary Middle College</t>
  </si>
  <si>
    <t>Indiana Virtual School</t>
  </si>
  <si>
    <t>Indiana Math Science Academy North</t>
  </si>
  <si>
    <t>Excel Center - South Bend</t>
  </si>
  <si>
    <t>Indiana Connections Academy</t>
  </si>
  <si>
    <t>Excel Center for Adult Learners</t>
  </si>
  <si>
    <t>Damar Charter Academy</t>
  </si>
  <si>
    <t>Phalen Leadership Academy - IN, Inc</t>
  </si>
  <si>
    <t>Vision Academy at Riverside</t>
  </si>
  <si>
    <t>Dugger Union Community School Corporation</t>
  </si>
  <si>
    <t>Mays Academy</t>
  </si>
  <si>
    <t>Success Academy South Bend</t>
  </si>
  <si>
    <t>Career Academy at South Bend Middle School</t>
  </si>
  <si>
    <t>ACE Preparatory Academy</t>
  </si>
  <si>
    <t>Global Preparatory Academy</t>
  </si>
  <si>
    <t>Steel City Academy</t>
  </si>
  <si>
    <t>Seven Oaks Classical School</t>
  </si>
  <si>
    <t>Higher Institute of Arts and Technology</t>
  </si>
  <si>
    <t>Excel Center - Shelbyville</t>
  </si>
  <si>
    <t>CORP LIST</t>
  </si>
  <si>
    <t>Ineligible for Meets Tag</t>
  </si>
  <si>
    <t>‡ LEA is ineligible for "Meets Requirements" due to results score.</t>
  </si>
  <si>
    <t>Please communicate any questions about the 1% or this page to BOTH Stephanie Thompson (sthompson2@doe.in.gov) and Sarah Mohr (smohr@doe.in.gov).</t>
  </si>
  <si>
    <t>b. LCI Training</t>
  </si>
  <si>
    <t>a. LCI</t>
  </si>
  <si>
    <t>2. Review the Learner Characteristics Inventory (LCI) and LCI Training to ensure the correct students have been identified as alternate testers for the 2020-2021 school year.</t>
  </si>
  <si>
    <t>4. The survey asks corporations to review the disproportionality data above in order to address any disproportionalities.</t>
  </si>
  <si>
    <t>c. Participation Flowchart</t>
  </si>
  <si>
    <t>b. Participation FAQ</t>
  </si>
  <si>
    <t>a. Participation Guidance</t>
  </si>
  <si>
    <t xml:space="preserve">3. The survey asks corporations to ensure all stakeholders participating in Case Conference Committee Meetings that determine placement in the Alternate Assessment have reviewed the following documents. </t>
  </si>
  <si>
    <t>1. The survey asks corporations to identify the reason for identifying more than 1% of students to take the alternate assessment.</t>
  </si>
  <si>
    <t>Resource for calculating disproportionality: 1% Dispro Workbook</t>
  </si>
  <si>
    <t>Resource for calculating disproportionality: Explanation of Disproportionality in Alternate Assessment Participation</t>
  </si>
  <si>
    <t>Science</t>
  </si>
  <si>
    <t>Science/Gender</t>
  </si>
  <si>
    <t>Science/LEP</t>
  </si>
  <si>
    <t>Science/FRL</t>
  </si>
  <si>
    <t>Science/Race/Ethnicity</t>
  </si>
  <si>
    <t>Math</t>
  </si>
  <si>
    <t>Mathematics/Gender</t>
  </si>
  <si>
    <t>Mathematics/LEP</t>
  </si>
  <si>
    <t>Mathematics/FRL</t>
  </si>
  <si>
    <t>Mathematics/Race/Ethnicity</t>
  </si>
  <si>
    <t>ELA</t>
  </si>
  <si>
    <t>ELA/Gender</t>
  </si>
  <si>
    <t>ELA/LEP</t>
  </si>
  <si>
    <t>ELA/FRL</t>
  </si>
  <si>
    <t>ELA/Race/Ethnicity</t>
  </si>
  <si>
    <t>Risk Ratio</t>
  </si>
  <si>
    <t>Total Number Identified for I AM</t>
  </si>
  <si>
    <t>Total Number Identified to Test (I AM or ILEARN/ ISTEP+)</t>
  </si>
  <si>
    <t>Dispro Category</t>
  </si>
  <si>
    <t>Indiana is currently at 1.15% in ELA and Mathematics and 1.16% in Science based on student identification data from the 2019-2020 school year. This number is up by 0.01-0.02% when compared to 2018-2019 participation data.</t>
  </si>
  <si>
    <t>Resource for calculation: ESSA's 1% Cap on Alternate Assessment LEA Data Webinar (especially slides 27-42)</t>
  </si>
  <si>
    <t>Science:</t>
  </si>
  <si>
    <t>Mathematics:</t>
  </si>
  <si>
    <t>ELA:</t>
  </si>
  <si>
    <t>ESSA's 1% Cap on Alternate Assessment Participation</t>
  </si>
  <si>
    <t>Race/ Ethnicity</t>
  </si>
  <si>
    <t>SES/FRL</t>
  </si>
  <si>
    <t>x</t>
  </si>
  <si>
    <t>This graph will automatically populate based on the information entered into the chart to the left.</t>
  </si>
  <si>
    <t>Indicator 13 Targeted Action Plan</t>
  </si>
  <si>
    <t>Indicator_13_Targeted_Action_Plan</t>
  </si>
  <si>
    <t xml:space="preserve">A procedure for self-monitoring  to ensure compliance is put in place. </t>
  </si>
  <si>
    <t xml:space="preserve">Training on Transition IEPs with specific attention around best practices for administering transition assessments and recording appropriate information into the Summary of Findings is administered. </t>
  </si>
  <si>
    <t xml:space="preserve">Training on Transition IEPs with specific attention around best practices for postsecondary goals is administered. </t>
  </si>
  <si>
    <t xml:space="preserve">Training on Transition IEPs with specific attention around best practices for transition services and activities is administered. </t>
  </si>
  <si>
    <t xml:space="preserve">Training on Transition IEPs with specific attention around best practices for annual goals is administered. </t>
  </si>
  <si>
    <t xml:space="preserve">Training on the transition planning process and the interconnectedness of all four aspects of the Transition IEP is administered. </t>
  </si>
  <si>
    <t xml:space="preserve">Families are informed about transition planning and the process for ensuring students are successful in accomplishing their postsecondary goals. </t>
  </si>
  <si>
    <t xml:space="preserve">Pre-ETS providers/ Pre-ETS career coaches are included in the transition planning process. </t>
  </si>
  <si>
    <t xml:space="preserve">Other </t>
  </si>
  <si>
    <t xml:space="preserve">
Indicator 14 Percent of youth who are no longer enrolled in secondary school, had IEPs in effect at the time they left school, and were: 
A: Enrolled in higher education within one year of leaving high school.
B: Enrolled in higher education or competitively employed within one year of leaving high school.
C: Enrolled in higher education or in some other postsecondary education or training program; or competitively employed or in some other employment within one year of leaving high school.                                                         </t>
  </si>
  <si>
    <t xml:space="preserve">Group A </t>
  </si>
  <si>
    <t>Group B</t>
  </si>
  <si>
    <t xml:space="preserve">Group C </t>
  </si>
  <si>
    <t>Indicator Tabs to Targeted Action</t>
  </si>
  <si>
    <t>S</t>
  </si>
  <si>
    <t>2020 Results Driven Accountability (RDA) Determination Matrix</t>
  </si>
  <si>
    <t>Indiana Department of Education</t>
  </si>
  <si>
    <t>Office of Special Education</t>
  </si>
  <si>
    <t>LEA Size Group</t>
  </si>
  <si>
    <t>Compliance and Data Index</t>
  </si>
  <si>
    <t>Results Index</t>
  </si>
  <si>
    <t>Scoring Area</t>
  </si>
  <si>
    <t>Section Index</t>
  </si>
  <si>
    <t>Weight</t>
  </si>
  <si>
    <t>Component Score</t>
  </si>
  <si>
    <t>Compliance Matrix</t>
  </si>
  <si>
    <t>Results Matrix</t>
  </si>
  <si>
    <t>Data Collection Matrix</t>
  </si>
  <si>
    <t>2020 Total</t>
  </si>
  <si>
    <t>2020 Total*</t>
  </si>
  <si>
    <t>2019 Total*</t>
  </si>
  <si>
    <t>Determination</t>
  </si>
  <si>
    <t>ILEARN Proficiency Data (2018-2019)</t>
  </si>
  <si>
    <t>Percentage</t>
  </si>
  <si>
    <t>Score</t>
  </si>
  <si>
    <t>English/Language Arts</t>
  </si>
  <si>
    <t>Mathematics</t>
  </si>
  <si>
    <t>ILEARN Growth Data (2018-2019)</t>
  </si>
  <si>
    <t>Points</t>
  </si>
  <si>
    <t>IREAD Proficiency Data (2018-2019)</t>
  </si>
  <si>
    <t>Preschool Performance Data (2018-2019)</t>
  </si>
  <si>
    <t>Graduation Rate (2018-2019)</t>
  </si>
  <si>
    <t>Least Restrictive Environment (School-age) (2019-2020)</t>
  </si>
  <si>
    <t>Total Results Score</t>
  </si>
  <si>
    <t>Weighted Index for Results</t>
  </si>
  <si>
    <t>I AM Proficiency Data (2018-2019)</t>
  </si>
  <si>
    <t>ISTEP+ Proficiency Data (2018-2019)</t>
  </si>
  <si>
    <t>Least Restrictive Environment (Preschool) (2019-2020)</t>
  </si>
  <si>
    <t>Federal Compliance Indicators (2019-2020)</t>
  </si>
  <si>
    <t>4B. Percent of districts identified by the State as having a significant discrepancy in the rates of suspensions and expulsions of greater than 10 days in a school year of children with disabilities by race and ethnicity.</t>
  </si>
  <si>
    <t>9. Percent of districts with disproportionate representation of racial and ethnic groups in special education and related services that is the result of inappropriate identification.</t>
  </si>
  <si>
    <t>10. Percent of districts with disproportionate representation of racial/ethnic groups in specific disability categories due to inappropriate identification.</t>
  </si>
  <si>
    <t>13. Percent of youth aged 14 and above or entering grade 9, whichever occurs first (per Article 7) with an IEP that includes coordinated, measurable, annual IEP goals and transition services that will reasonably enable the student to meet the postsecondary goals.</t>
  </si>
  <si>
    <t>Total Compliance Score</t>
  </si>
  <si>
    <t>Weighted Index for Compliance</t>
  </si>
  <si>
    <t>Timely Data Submissions Matrix</t>
  </si>
  <si>
    <t>Data Submissions (2019-2020)</t>
  </si>
  <si>
    <t>DOE-ES (Disproportionality)</t>
  </si>
  <si>
    <t>DOE-SE (LRE, Disproportionality)</t>
  </si>
  <si>
    <t>DOE-EV (Timely Evaluations and First Steps Transitions)</t>
  </si>
  <si>
    <t>DOE-TR/GR (Graduation)</t>
  </si>
  <si>
    <t>DOE-PE/HB/NE/CL/CC/CP (Required SPED Reporting)</t>
  </si>
  <si>
    <t>Part B Grants Submitted (FY21)</t>
  </si>
  <si>
    <t>Total Data Score</t>
  </si>
  <si>
    <t>Weighted Index for Data</t>
  </si>
  <si>
    <t>NOTE: RDA score may differ very slightly from the sum of the adjusted category scores listed here because of rounding.</t>
  </si>
  <si>
    <t>Data and Practices to Review (choose at least Two)</t>
  </si>
  <si>
    <t xml:space="preserve">                                                                  </t>
  </si>
  <si>
    <t>This information will automatically populate based on the information placed in the table above.</t>
  </si>
  <si>
    <t>Select your level by clicking the appropriate radio button below.</t>
  </si>
  <si>
    <t xml:space="preserve">Results Driven Accountability for FFY 2019 (SY 2019-2020) </t>
  </si>
  <si>
    <t>Compliance/Data:</t>
  </si>
  <si>
    <t xml:space="preserve">The Individuals with Disabilities Education Act (IDEA) requires the Indiana Department of Education, Office of Special Education (OSE) to determine if each local education agency (LEA) meets the requirements of Part B of the IDEA. </t>
  </si>
  <si>
    <t xml:space="preserve">To determine if each LEA meets the requirements, OSE has implemented a Results Driven Accountability (RDA) system. Through RDA, the status of both the compliance/data determination and results technical assistance has been combined into this single communication. The compliance and data matrices will generate the LEA’s RDA Determination, and the results matrix will generate the Level of Differentiated Support and Technical Assistance. </t>
  </si>
  <si>
    <t xml:space="preserve">Pursuant to federal requirements, OSE must annually define an LEA’s compliance with federal compliance indicators. If OSE determines an LEA is noncompliant, it must issue a formal notice of findings of noncompliance to the LEA. The compliance matrix reflects any LEA findings of noncompliance and serves as the formal notice of findings of noncompliance to the LEA. </t>
  </si>
  <si>
    <t xml:space="preserve">Based on an LEA’s score on a number of criteria related to compliance indicators and data submission, the LEA is ranked in one of four categories of Determination: Meets Requirements, Needs Assistance, Needs Intervention, and Needs Substantial Intervention. </t>
  </si>
  <si>
    <t>Results:</t>
  </si>
  <si>
    <t xml:space="preserve">Conclusion:  </t>
  </si>
  <si>
    <t xml:space="preserve">Any questions pertaining to how your data was used for this process or other concerns and feedback should be emailed to specialeducation@doe.in.gov with the subject line, “RDA 2020”. </t>
  </si>
  <si>
    <t>Based on the RDA Results Matrix, this LEA has been placed in the following for Level of Differentiated Support and Technical Assistance:</t>
  </si>
  <si>
    <t>Results Driven Accountability (RDA) Planning Tool</t>
  </si>
  <si>
    <r>
      <t>Pursuant to OSEP Memo 09-02, the six compliance indicators (listed below) included in the RDA calculations must be corrected as soon as possible</t>
    </r>
    <r>
      <rPr>
        <b/>
        <sz val="11"/>
        <color rgb="FF000000"/>
        <rFont val="Arial"/>
        <family val="2"/>
      </rPr>
      <t>, but in no case later than one year from the identification of the finding</t>
    </r>
    <r>
      <rPr>
        <sz val="11"/>
        <color rgb="FF000000"/>
        <rFont val="Arial"/>
        <family val="2"/>
      </rPr>
      <t>. Correction may include changing policies, procedures and/or practices that contributed to or resulted in finding(s) of noncompliance, and correcting any identified noncompliance in specific Individualized Education Plans.</t>
    </r>
  </si>
  <si>
    <t>Kristan Sievers-Coffer</t>
  </si>
  <si>
    <t>Sarah Mohr</t>
  </si>
  <si>
    <t>Jessica Tomasino</t>
  </si>
  <si>
    <t>Michelle Oja</t>
  </si>
  <si>
    <t>ksievers@doe.in.gov</t>
  </si>
  <si>
    <t>smohr@doe.in.gov</t>
  </si>
  <si>
    <t>jtomasino@doe.in.gov</t>
  </si>
  <si>
    <t>moja@doe.in.gov</t>
  </si>
  <si>
    <t>specialeducation@doe.in.gov with the subject line "RDA Results Questions."</t>
  </si>
  <si>
    <t>To access your LEA RDA folder (if needed), copy and paste the address below into your browser:</t>
  </si>
  <si>
    <t>Indicator</t>
  </si>
  <si>
    <t>Specialist</t>
  </si>
  <si>
    <t>E-mail</t>
  </si>
  <si>
    <t>Subgroup Number Identified for I AM or ILEARN/ ISTEP+</t>
  </si>
  <si>
    <t>Subgroup Number Identified for I AM</t>
  </si>
  <si>
    <t>Risk Index for the Subgroup</t>
  </si>
  <si>
    <t>Risk Index for All Other Subgroups</t>
  </si>
  <si>
    <r>
      <t xml:space="preserve">Under ESSA, states are required to cap </t>
    </r>
    <r>
      <rPr>
        <b/>
        <sz val="11"/>
        <rFont val="Arial"/>
        <family val="2"/>
      </rPr>
      <t>participation</t>
    </r>
    <r>
      <rPr>
        <sz val="12"/>
        <color theme="1"/>
        <rFont val="Arial"/>
        <family val="2"/>
      </rPr>
      <t xml:space="preserve"> in the Alternate Assessment at 1% per subject area. If a state exceeds 1% of its total student population tested with the Alternate Assessment, that state must submit a request for a waiver to USED. This calculation is based on participation not proficiency. </t>
    </r>
  </si>
  <si>
    <r>
      <rPr>
        <b/>
        <sz val="11"/>
        <color rgb="FF000000"/>
        <rFont val="Arial"/>
        <family val="2"/>
      </rPr>
      <t xml:space="preserve">How this data was calculated: </t>
    </r>
    <r>
      <rPr>
        <sz val="11"/>
        <color rgb="FF000000"/>
        <rFont val="Arial"/>
        <family val="2"/>
      </rPr>
      <t xml:space="preserve">The total population of students by subject who were identified as alternate testers on April 29, 2020 was DIVIDED BY the total number of students by subject who were identified to test on April 29, 2020 (ISTEP+/ILEARN/I AM). 
</t>
    </r>
    <r>
      <rPr>
        <b/>
        <sz val="11"/>
        <color rgb="FF000000"/>
        <rFont val="Arial"/>
        <family val="2"/>
      </rPr>
      <t>*Remember, this calculation includes all students your corporation is accountable for, not just those who test within your corporation.</t>
    </r>
    <r>
      <rPr>
        <sz val="11"/>
        <color rgb="FF000000"/>
        <rFont val="Arial"/>
        <family val="2"/>
      </rPr>
      <t xml:space="preserve">
</t>
    </r>
  </si>
  <si>
    <r>
      <t>Your corporation's Disproportionality Data based on students identified as alternate testers in TIDE on April 29, 2020 is shown below.</t>
    </r>
    <r>
      <rPr>
        <b/>
        <sz val="11"/>
        <rFont val="Arial"/>
        <family val="2"/>
      </rPr>
      <t xml:space="preserve"> If the box is left empty, that indicates there is no disproportionality.</t>
    </r>
  </si>
  <si>
    <r>
      <rPr>
        <b/>
        <sz val="11"/>
        <rFont val="Arial"/>
        <family val="2"/>
      </rPr>
      <t>OPTIONAL:</t>
    </r>
    <r>
      <rPr>
        <sz val="11"/>
        <color theme="1"/>
        <rFont val="Arial"/>
        <family val="2"/>
      </rPr>
      <t xml:space="preserve"> IDOE recommends corporations over the 1% also do the following in preparation for the 2021 Administration of I AM: </t>
    </r>
  </si>
  <si>
    <t>1. Review the breakdown of primary disability categories for those students identified as Alternate Testers. If any of these students have a primary disability category of Orthopedic Impairment, Emotional Disability, Specific Learning Disability, Language or Speech Impairment, or Other Health Impairment, consider whether the administration of I AM is appropriate for these students.  STNs are provided for your review.  If no STNs are listed, that indicates none of your alternate testers fall under one of these primary disability categories, and therefore no action is needed.</t>
  </si>
  <si>
    <r>
      <t xml:space="preserve">Based on each local education agency's (LEA's) RDA data, LEAs may be required to complete some or all parts of the following RDA Planning Tool (RDA-PT). This tool is designed to help each LEA identify gaps in performance between groups or subgroups of students by addressing key areas, namely RDA component areas, and effective system practices related to: data-based decision-making, cultural responsiveness, core instruction, assessment, and interventions and supports.  </t>
    </r>
    <r>
      <rPr>
        <b/>
        <u/>
        <sz val="11"/>
        <color rgb="FF000000"/>
        <rFont val="Arial"/>
        <family val="2"/>
      </rPr>
      <t>A notation at the top of each tab indicates if the tab must be completed.</t>
    </r>
  </si>
  <si>
    <t>Click here to go to the 1% Cap tab.</t>
  </si>
  <si>
    <t>Data/Calculation Questions</t>
  </si>
  <si>
    <t>Brandon Myers</t>
  </si>
  <si>
    <t>bmyers@doe.in.gov</t>
  </si>
  <si>
    <t>Save the Date!  RDA Virtual Data Retreat Coming in December!</t>
  </si>
  <si>
    <t>Register at this link:</t>
  </si>
  <si>
    <t>These boxes directly below will be filled in by IDOE</t>
  </si>
  <si>
    <t>The boxes directly below will be filled in by IDOE.</t>
  </si>
  <si>
    <r>
      <t xml:space="preserve">2. The survey asks corporations to ensure all staff participating in Case Conference Committee Meetings who determine placement in the Alternate Assessment have reviewed IDOE’s Alternate Assessment Participation </t>
    </r>
    <r>
      <rPr>
        <u/>
        <sz val="12"/>
        <color rgb="FFFF0000"/>
        <rFont val="Arial"/>
        <family val="2"/>
      </rPr>
      <t>WEBINAR</t>
    </r>
    <r>
      <rPr>
        <u/>
        <sz val="12"/>
        <color theme="10"/>
        <rFont val="Arial"/>
        <family val="2"/>
      </rPr>
      <t xml:space="preserve"> at this link.</t>
    </r>
  </si>
  <si>
    <r>
      <t xml:space="preserve">What is the evidence to support your rating? As you indicate the evidence that supports your rating, strongly reflect on the degree to which the evidence you list is implemented with fidelity. Reflect on </t>
    </r>
    <r>
      <rPr>
        <b/>
        <i/>
        <u/>
        <sz val="14"/>
        <color theme="1"/>
        <rFont val="Arial"/>
        <family val="2"/>
      </rPr>
      <t>non-anecdotal ways</t>
    </r>
    <r>
      <rPr>
        <b/>
        <sz val="14"/>
        <color theme="1"/>
        <rFont val="Arial"/>
        <family val="2"/>
      </rPr>
      <t xml:space="preserve"> in which you monitor these practices.</t>
    </r>
  </si>
  <si>
    <t>If multiple team members will participate in the retreat from the same location, ONLY ONE person at that location should register.</t>
  </si>
  <si>
    <r>
      <t xml:space="preserve">     </t>
    </r>
    <r>
      <rPr>
        <sz val="11"/>
        <color rgb="FF000000"/>
        <rFont val="Wingdings"/>
        <charset val="2"/>
      </rPr>
      <t>l</t>
    </r>
    <r>
      <rPr>
        <sz val="11"/>
        <color rgb="FF000000"/>
        <rFont val="Arial"/>
        <family val="2"/>
      </rPr>
      <t xml:space="preserve"> Introduction</t>
    </r>
  </si>
  <si>
    <r>
      <t xml:space="preserve">     </t>
    </r>
    <r>
      <rPr>
        <sz val="11"/>
        <color rgb="FF000000"/>
        <rFont val="Wingdings"/>
        <charset val="2"/>
      </rPr>
      <t>l</t>
    </r>
    <r>
      <rPr>
        <sz val="11"/>
        <color rgb="FF000000"/>
        <rFont val="Arial"/>
        <family val="2"/>
      </rPr>
      <t xml:space="preserve"> Indicator Review:  Proficiency on State Assessments</t>
    </r>
  </si>
  <si>
    <r>
      <t xml:space="preserve">          </t>
    </r>
    <r>
      <rPr>
        <sz val="11"/>
        <color rgb="FF000000"/>
        <rFont val="Wingdings"/>
        <charset val="2"/>
      </rPr>
      <t>l</t>
    </r>
    <r>
      <rPr>
        <sz val="11"/>
        <color rgb="FF000000"/>
        <rFont val="Arial"/>
        <family val="2"/>
      </rPr>
      <t xml:space="preserve"> LEA Breakout:  Each LEA will be placed in its own breakout "room"</t>
    </r>
  </si>
  <si>
    <r>
      <t xml:space="preserve">     </t>
    </r>
    <r>
      <rPr>
        <sz val="11"/>
        <color rgb="FF000000"/>
        <rFont val="Wingdings"/>
        <charset val="2"/>
      </rPr>
      <t>l</t>
    </r>
    <r>
      <rPr>
        <sz val="11"/>
        <color rgb="FF000000"/>
        <rFont val="Arial"/>
        <family val="2"/>
      </rPr>
      <t xml:space="preserve"> Indicator Review:  Student Growth on State Assessments</t>
    </r>
  </si>
  <si>
    <r>
      <t xml:space="preserve">     </t>
    </r>
    <r>
      <rPr>
        <sz val="11"/>
        <color rgb="FF000000"/>
        <rFont val="Wingdings"/>
        <charset val="2"/>
      </rPr>
      <t>l</t>
    </r>
    <r>
      <rPr>
        <sz val="11"/>
        <color rgb="FF000000"/>
        <rFont val="Arial"/>
        <family val="2"/>
      </rPr>
      <t xml:space="preserve"> Indicator Review:  Preschool Performance</t>
    </r>
  </si>
  <si>
    <r>
      <t xml:space="preserve">     </t>
    </r>
    <r>
      <rPr>
        <sz val="11"/>
        <color rgb="FF000000"/>
        <rFont val="Wingdings"/>
        <charset val="2"/>
      </rPr>
      <t>l</t>
    </r>
    <r>
      <rPr>
        <sz val="11"/>
        <color rgb="FF000000"/>
        <rFont val="Arial"/>
        <family val="2"/>
      </rPr>
      <t xml:space="preserve"> Indicator Review:  Graduation Rate</t>
    </r>
  </si>
  <si>
    <r>
      <t xml:space="preserve">     </t>
    </r>
    <r>
      <rPr>
        <sz val="11"/>
        <color rgb="FF000000"/>
        <rFont val="Wingdings"/>
        <charset val="2"/>
      </rPr>
      <t>l</t>
    </r>
    <r>
      <rPr>
        <sz val="11"/>
        <color rgb="FF000000"/>
        <rFont val="Arial"/>
        <family val="2"/>
      </rPr>
      <t xml:space="preserve"> Indicator Review:  Least Restrictive Environment</t>
    </r>
  </si>
  <si>
    <r>
      <t xml:space="preserve">     </t>
    </r>
    <r>
      <rPr>
        <sz val="11"/>
        <color rgb="FF000000"/>
        <rFont val="Wingdings"/>
        <charset val="2"/>
      </rPr>
      <t>l</t>
    </r>
    <r>
      <rPr>
        <sz val="11"/>
        <color rgb="FF000000"/>
        <rFont val="Arial"/>
        <family val="2"/>
      </rPr>
      <t xml:space="preserve"> Next Steps and Resources</t>
    </r>
  </si>
  <si>
    <t>9:00 a.m. - 1:00 p.m. EST</t>
  </si>
  <si>
    <t>Tool Table of Contents</t>
  </si>
  <si>
    <t>Indicator 4-9-10 (Compliance)</t>
  </si>
  <si>
    <t>Indicator 11 (Compliance)</t>
  </si>
  <si>
    <t>Indicator 12 (Compliance)</t>
  </si>
  <si>
    <t>Indicator 13 (Compliance)</t>
  </si>
  <si>
    <r>
      <t>The following tabs address compliance, results, and non-scored results</t>
    </r>
    <r>
      <rPr>
        <b/>
        <sz val="12"/>
        <color theme="1"/>
        <rFont val="Arial"/>
        <family val="2"/>
      </rPr>
      <t xml:space="preserve"> indicators</t>
    </r>
    <r>
      <rPr>
        <sz val="12"/>
        <color theme="1"/>
        <rFont val="Arial"/>
        <family val="2"/>
      </rPr>
      <t>.  Each tab has a notation at the top indicating whether further action is needed.</t>
    </r>
  </si>
  <si>
    <t>Indicator 14 (Non-scored Results)</t>
  </si>
  <si>
    <t>Data (Student Success Tab)</t>
  </si>
  <si>
    <t>Cultural Responsiveness (Student Success Tab)</t>
  </si>
  <si>
    <t>Core Instructional Program (Student Success Tab)</t>
  </si>
  <si>
    <t>Assessment – Universal Screening and Progress Monitoring (Student Success Tab)</t>
  </si>
  <si>
    <t>Interventions and Supports (Student Success Tab)</t>
  </si>
  <si>
    <t>Rating Summary (Student Success Tabs)</t>
  </si>
  <si>
    <t>Area(s)</t>
  </si>
  <si>
    <t>Transition Activities / Services</t>
  </si>
  <si>
    <t>Compliant</t>
  </si>
  <si>
    <t>INDICATOR 13 TIER TABLE</t>
  </si>
  <si>
    <t xml:space="preserve">The tentative agenda is:
</t>
  </si>
  <si>
    <r>
      <t>Level of Differentiated Support and Technical Assistance</t>
    </r>
    <r>
      <rPr>
        <b/>
        <sz val="16"/>
        <color theme="1"/>
        <rFont val="Calibri"/>
        <family val="2"/>
      </rPr>
      <t>†</t>
    </r>
  </si>
  <si>
    <t>Potential attendees for the Data Retreat include:  Superintendent/Assistant Superintendent, Director of Special Education, Curriculum Directors, Equity and Inclusion Director, Data Coordinators/Specialists, Building Principals, School Psychologists, SEL Coordinators, General Education and Special Education Teachers, and Family Members. In order to ensure sustainable and systemic change, it is important to include representation of key stakeholders across the district including executive leadership.</t>
  </si>
  <si>
    <t>The Data Retreat for this LEA, based on the size group, is scheduled 
at the following date and time:</t>
  </si>
  <si>
    <t>The OSE Data Retreat is an opportunity for LEAs to examine results data included in the calculation for Level of Differentiated Support and Technical Assistance.  The session will include an explanation of data indicators and will provide tools for analyzing local data and applying it for strategic planning and evaluating the LEA's special education program.
Data Retreats will be organized based on LEA size groups, however adjustments have been made to allow corporations within a cooperative to participate on the same day where possible.</t>
  </si>
  <si>
    <t>4a/b-discipline</t>
  </si>
  <si>
    <t>https://www.doe.in.gov/sites/default/files/specialed/file-review-rubric-indicator-4.pdf</t>
  </si>
  <si>
    <t>9/10-identification</t>
  </si>
  <si>
    <t>https://www.doe.in.gov/sites/default/files/specialed/file-review-tool-2020.xlsx</t>
  </si>
  <si>
    <t>If noted that this tab that must NOT be completed, consider doing a voluntary file review and action plan using these rubrics by copying the links below and pasting into your web browser.</t>
  </si>
  <si>
    <t>Update 1</t>
  </si>
  <si>
    <t>Update 2</t>
  </si>
  <si>
    <t>NOTE 1: CEIS funds may be used to serve children from age 3 to grade 12, particularly, but not exclusively, children in those groups that were significantly over-identified, including children not currently identified as needing special education or related services (but who need additional academic and behavioral support to succeed in a general education environment) and children with disabilities.
NOTE 2: When identifying the grade level(s) that will be the focus of this CEIS plan (ex. Middle School, Jr High/High School, *PK-3, 3-5, etc.), please note that we highly recommend focusing on PK-3; however, you can also serve Middle School, Jr. High and High School.
NOTE 3: IDEA regulations do not allow the entire population of a school/corporation to directly receive CEIS services and support.
NOTE 4: LEAs must use a projected number of students within the range given at the CEIS regional meeting.
NOTE 5: CEIS funds may not be used for universal or general screening.</t>
  </si>
  <si>
    <t>Grade Level(s) of students*
(NOTES 1, 2 &amp; 3)</t>
  </si>
  <si>
    <t>How will students be screened or referred**?
(NOTE 5)</t>
  </si>
  <si>
    <t>Projected number of students to receive support from CEIS***
(NOTE 4)</t>
  </si>
  <si>
    <t>Dollar Amounts Anticipated</t>
  </si>
  <si>
    <t>Mandatory CEIS Plan</t>
  </si>
  <si>
    <t>Click here for Guiding Video</t>
  </si>
  <si>
    <t>Click here for Guiding Document, or</t>
  </si>
  <si>
    <t>The combined score of RDA Compliance and Data Matrices places this LEA in the following Determination:</t>
  </si>
  <si>
    <t xml:space="preserve">The results matrix reflects outcomes based on numerous results indicators. Due to the COVID-19 pandemic, new results data is only available for Indicator 5 (Least Restrictive Environment), Indicator 1 (Graduation Rate), and Alternate Assessment participation rates. The 2020 calculation uses these indicators plus 2019 data from the remaining indicators (ILEARN Proficiency and Growth; IREAD Proficiency). The LEA score assigned for 2020 RDA is the higher of the 2020 and 2019 Results scores. All Levels of Differentiated Support and Technical Assistance remain at their 2019 level. </t>
  </si>
  <si>
    <t>For Results Indicators and General Questions, please contact the General Line at 317-232-0570, or e-mail</t>
  </si>
  <si>
    <r>
      <t xml:space="preserve">The planning tool may be submitted through </t>
    </r>
    <r>
      <rPr>
        <b/>
        <sz val="12"/>
        <color rgb="FFFF0000"/>
        <rFont val="Arial"/>
        <family val="2"/>
      </rPr>
      <t>Friday, January 8, 2021</t>
    </r>
    <r>
      <rPr>
        <sz val="12"/>
        <color rgb="FF0000FF"/>
        <rFont val="Arial"/>
        <family val="2"/>
      </rPr>
      <t xml:space="preserve"> to specialeducation@doe.in.gov.  Special education directors may prefer to turn the tool in before the winter holidays and OSE welcomes early submissions.  Please use the corp number in the subject line.</t>
    </r>
  </si>
  <si>
    <t xml:space="preserve">Average percentage of students displaying substantial growth on three ISTAR-KR domains </t>
  </si>
  <si>
    <t>Percentage of students with disabilities who graduated with any diploma designation (NOTE:  graduation rate lags one year behind due to late graduates)</t>
  </si>
  <si>
    <t>Percentage of students with disabilities performing at “Approaching Proficiency” or higher on regular statewide assessment in English/Language Arts</t>
  </si>
  <si>
    <t>Percentage of students with disabilities performing at “Approaching Proficiency” or higher on regular statewide assessment in Mathematics</t>
  </si>
  <si>
    <t>Average growth points for students with disabilities participating in regular statewide assessment in English/Language Arts</t>
  </si>
  <si>
    <t>Average growth points for students with disabilities participating in regular statewide assessment in Mathematics</t>
  </si>
  <si>
    <t xml:space="preserve">Percentage of proficiency for third grade students with disabilities participating in the IREAD-3 Statewide Assessment </t>
  </si>
  <si>
    <t>Percentage of students with an LRE Code of 50 (80%+ time in general education classroom)</t>
  </si>
  <si>
    <t>Non-Scored Results Indicators</t>
  </si>
  <si>
    <t>Percentage of students with disabilities performing at “Approaching Proficiency” or higher on the Alternate Statewide Assessment in English/Language Arts</t>
  </si>
  <si>
    <t>Percentage of students with disabilities performing at “Approaching Proficiency” or better on the Alternate or Regular Statewide Assessment in Mathematics</t>
  </si>
  <si>
    <t>Percentage of students with disabilities performing at Proficiency on Regular Statewide Assessment in English/Language Arts</t>
  </si>
  <si>
    <t>Percentage of students with disabilities performing at Proficiency on Regular Statewide Assessment in Mathematics</t>
  </si>
  <si>
    <t>Average percentage of students displaying level of same-age peers on three ISTAR-KR Domains</t>
  </si>
  <si>
    <t>Percentage of students with an LRE Code of 26 or 28 (in an early childhood program where 50% or more of services are delivered in the setting with nondisabled peers)</t>
  </si>
  <si>
    <t>Use this tab to identify the appropriate team to work through the tool.   The following personnel should be considered as team members: Superintendent/Assistant Superintendent, Director of Special Education, Curriculum Directors, Equity and Inclusion Director, Data Coordinators/Specialists, Building Principals, School Psychologists, SEL Coordinators, General Education and Special Education Teachers, and Family Members. In order to ensure sustainable and systemic change, it is important to include representation of key stakeholders across the district, including executive leadership.</t>
  </si>
  <si>
    <t>Video: What is Disproportionality?</t>
  </si>
  <si>
    <t>Students by Eligibility</t>
  </si>
  <si>
    <t>1% Cap on Alternate Assessment</t>
  </si>
  <si>
    <t>Targeted Action Plan (Compliance)</t>
  </si>
  <si>
    <t>4, 9, 10 Action Plan Updates (Compliance)</t>
  </si>
  <si>
    <t>Indicator 3 Statewide Assessments (ILEARN, ISTEP+, IREAD) (Results)</t>
  </si>
  <si>
    <t>Indicator 7 ISTAR-KR (Results)</t>
  </si>
  <si>
    <t>Indicator 1 Graduation Rate (Results)</t>
  </si>
  <si>
    <t>Indicator 5 LRE (Results)</t>
  </si>
  <si>
    <t>No/limited evidence of services provided during removal</t>
  </si>
  <si>
    <t>Timeline of notice/case conference</t>
  </si>
  <si>
    <t>Consent not inclusive of all areas considered or determined eligible</t>
  </si>
  <si>
    <t>Report not inclusive of all information collected and utilized</t>
  </si>
  <si>
    <t>IEP and/or report provided late</t>
  </si>
  <si>
    <t>Lack of classroom observation or observation not systemic in nature</t>
  </si>
  <si>
    <t>Lack of academic assessment</t>
  </si>
  <si>
    <t>Lack of vision and/or hearing screening</t>
  </si>
  <si>
    <t>Additional suspected eligibility categories not ruled out</t>
  </si>
  <si>
    <t>Exclusionary factors not fully addressed or considered</t>
  </si>
  <si>
    <t>Reevaluation did not consider existing eligibility or did not fully evaluate</t>
  </si>
  <si>
    <t>No FBA or Review of existing BIP</t>
  </si>
  <si>
    <t>Please examine your indicator 13 report, located in your RDA folder (link on Planning Tool Intro tab), to find any patterns of noncompliance that your district needs to address.  This chart will show the STN and category(ies) that resulted in noncompliance. Please enter what category(ies) each STN had noncompliance in. The STNs in the chart below will require correction guided by Michelle Oja, moja@doe.in.gov.</t>
  </si>
  <si>
    <t>Does Not Need Correction (reason)</t>
  </si>
  <si>
    <t>No of Respondents</t>
  </si>
  <si>
    <t>Higher Education</t>
  </si>
  <si>
    <t>Competitive Employment</t>
  </si>
  <si>
    <t>Some Other Employment</t>
  </si>
  <si>
    <t>Percent of Total</t>
  </si>
  <si>
    <t>Pct of Total</t>
  </si>
  <si>
    <t>Some Other Education/ Training</t>
  </si>
  <si>
    <t xml:space="preserve">Please examine your indicator 14 report, located in your RDA folder (link on Planning Tool Intro tab).  These charts show the counts by category students self-reported when surveyed in the Post School Outcome survey. If you have questions about the data, please contact Michelle Oja, moja@doe.in.gov. </t>
  </si>
  <si>
    <t>Resource Center</t>
  </si>
  <si>
    <t>Description of Session</t>
  </si>
  <si>
    <t>Date of Training hyperlinked to registration</t>
  </si>
  <si>
    <t>Data Utilization</t>
  </si>
  <si>
    <t>IEPRC</t>
  </si>
  <si>
    <t>Transformative and sustainable change requires a data-based approach to problem solving. In this session, participants will learn how to make the best use of their data with a simple process that can be applied to all educational decisions. This process can help teams appropriately identify problems, develop plans to meet desired outcomes, and evaluate the effectiveness of plans throughout their implementation. This workshop introduces participants to this process and provides guidance in implementing it using the data collected in their school or district.</t>
  </si>
  <si>
    <t>MTSS by Domain</t>
  </si>
  <si>
    <t>PATINS Project</t>
  </si>
  <si>
    <t>Cultural Responsiveness</t>
  </si>
  <si>
    <t>Inclusive Practices: Establishing a Supportive School</t>
  </si>
  <si>
    <t>All students are general education students first and deserve equitable access to high quality instruction and educational/social opportunities available to all students. This session will address potential barriers and solutions in establishing an inclusive culture. Topics that will be covered include Inclusive Instructional Practices, Relationship Building, and Inclusive Instructional Models. Participants will leave with concrete strategies and a variety of ways to apply these practices in order to improve outcomes for all learners.</t>
  </si>
  <si>
    <t>What Can I Do? I'm Not the Behavior Specialist</t>
  </si>
  <si>
    <t xml:space="preserve">Designed for individuals wanting behavior basics or a refresher in setting up the learning environment for behavioral success. Workshop content includes prevention strategies, and responses to behavior that decrease the likelihood of escalation. Participants will leave with strategies to use to become an effective educator for all students.  </t>
  </si>
  <si>
    <t>Understanding Culture &amp; Bias</t>
  </si>
  <si>
    <t>Project SUCCESS</t>
  </si>
  <si>
    <t xml:space="preserve">This Project SUCCESS webinar is designed to provide paraprofessionals with a deeper understanding of culture, cultural identity, and explicit vs. implicit bias. Self-reflection around these topics, as well as knowledge of how these influence student behavior and student-teacher/para interventions, provides a foundation for culturally responsive practices in the classroom. </t>
  </si>
  <si>
    <t>ELL and ELLs with Disabilities</t>
  </si>
  <si>
    <t>Supporting English Language Learners (ELL) students is challenging work.  Identifying and supporting ELL students with disabilities can add additional obstacles. Often the language barrier can shadow disabilities causing frustrations and roadblocks for students and teachers. This training will give teachers tools for ELL students as well as ELL students with disabilities. This training is interactive and offers collaborative segments for educators to brainstorm ideas and prepare for the application of assistive tech. tools presented.</t>
  </si>
  <si>
    <t>Submit a Training Request to schedule a customized training</t>
  </si>
  <si>
    <t>Culturally Sustaining Practices</t>
  </si>
  <si>
    <t>CELL</t>
  </si>
  <si>
    <t xml:space="preserve">The goal of pursuing Culturally Sustaining Practices in the classroom is to provide a  purposeful avenue for culturally and linguistically diverse students to build skills and do rigorous work. Educators pursuing the work of Culturally Sustaining Practices understand its fluidity, flexibility, and that the work is never-ending. The goal is to provide agency, strategy, and skills to students. These workshops are tailored to district needs. They will include facilitated conversations in a hybrid format (face to face workshops with online discussions). </t>
  </si>
  <si>
    <t xml:space="preserve">To schedule a fee for service session for your district please contact Taji Gibson at tajgibso@indiana.edu </t>
  </si>
  <si>
    <t>Family Support</t>
  </si>
  <si>
    <t>IRCA</t>
  </si>
  <si>
    <t>Free family webinars are being offered monthly on a range of topics.</t>
  </si>
  <si>
    <t>https://www.iidc.indiana.edu/irca/what-we-do/online/family-support-webinars.html</t>
  </si>
  <si>
    <t>Evidence-based Academic and Behavior Supports</t>
  </si>
  <si>
    <t xml:space="preserve">IRCA offers a range of workshops and consultations on evidence-based practices that address both behavioral and academic needs. </t>
  </si>
  <si>
    <t>Co-Teaching</t>
  </si>
  <si>
    <t xml:space="preserve">Meeting the needs of all students in the general education setting is essential to creating an inclusive culture and community. In this session, participants will learn the basics of co-teaching including the benefits of this supportive structure, the roles of educators in co-planning, co-teaching and co-assessing, the models utilized to positively impact student learning and practical strategies to support successful implementation.  </t>
  </si>
  <si>
    <t>Co-Teaching for Administrators</t>
  </si>
  <si>
    <t>Meeting the needs of all students in the general education setting is essential to creating an inclusive culture and community. In this session, building and district administrators discuss the value and benefits of co-teaching, the models utilized to positively impact student learning, and the vital role administrators play in successfully implementing this supportive structure within their districts and buildings.</t>
  </si>
  <si>
    <t>Building Inclusive Practices for SWSID</t>
  </si>
  <si>
    <t>View the Project SUCCESS for a three-week virtual training series, specifically designed to support teams of educators working to implement and expand inclusive practices for students with significant disabilities in their schools. Topics include: the importance of establishing an inclusive framework, overview of inclusive practices and strategies targeted for students with significant disabilities, structured plans for developing your inclusive team.</t>
  </si>
  <si>
    <t>UDL modules</t>
  </si>
  <si>
    <t xml:space="preserve">These modules are free and provide teachers with an introduction to Universal Design for Learning. They include aspects of Culturally Sustaining Practices and Social Emotional Learning.  </t>
  </si>
  <si>
    <t>To register go to this link: https://ictq.indiana.edu/ictq-hub/hub-modules.html</t>
  </si>
  <si>
    <t>Co-teaching</t>
  </si>
  <si>
    <t>Designing Instruction to Support All Learners</t>
  </si>
  <si>
    <t xml:space="preserve">Defining and understanding Specially Designed Instruction (SDI) and Universal Design for Learning (UDL) are essential in providing high quality educational services and supports for all learners. This session will address the principles and practical aspects of designing and delivering instruction through the use of SDI and UDL to ensure high quality programs and services for students of all abilities are continuously offered and improved.
</t>
  </si>
  <si>
    <t>Open Your Windows and Let in the Accessibility</t>
  </si>
  <si>
    <t>With a new CEO and mission “to empower every person on the planet to achieve more,” Microsoft has really upped their game when it comes to the built-in accessibility features throughout Windows and Office 365. Join Jena Fahlbush to explore some of the latest features that could improve your students’ access to the curriculum. Text suggestions, dictation, and captioning are a few of the tools that will be highlighted.
Please note - to access these features, you must have the 2016 version of Office 365 and Windows 10 version 1803. In many cases, Windows can be updated to the latest version for free</t>
  </si>
  <si>
    <t>Create Accessible Digital Content: Continuous Learning Edition</t>
  </si>
  <si>
    <t>In an age of distance/continuous learning, we must ensure that we are creating accessible digital resources for all students. Retrofitting accessibility into current content or old documents and worksheets can prove cumbersome and challenging. In this webinar, attendees will explore essential design &amp; accessibility elements to include when creating new digital content for students and families. **This course can be tailored to be specific to Canvas or school website accessibility during content creation.**</t>
  </si>
  <si>
    <t>Design with the Right tools - Mystery Tech Challenge</t>
  </si>
  <si>
    <t>Assessment-Universal Screening and Progress Monitoring</t>
  </si>
  <si>
    <t>Addressing the Needs of All Students Using MTSS</t>
  </si>
  <si>
    <t>Multi-Tiered System of Support (MTSS) is a comprehensive framework providing structures and procedures that promote the success of each and every student. This session will address the essential elements of MTSS as well as resources to support implementation in order to promote the academic, behavioral, and social emotional success of all students.</t>
  </si>
  <si>
    <t>PBIS/MTSS</t>
  </si>
  <si>
    <t xml:space="preserve">Training, technical assistance and coaching fee for service sessions tailored to the individual needs of districts. Regional and on-site district training events include 2 day Tier1, 2 day  Tier 2 and classroom practices (1 day). The training integrates SEL and Trauma-informed care. Some regional workshops will be offered through the Indiana Disproportionality Resource Center for free. </t>
  </si>
  <si>
    <t>For more information contact Deb Reichmann at dreichma@indiana.edu</t>
  </si>
  <si>
    <t>Interventions and Supports</t>
  </si>
  <si>
    <t>Evidence-based interventions</t>
  </si>
  <si>
    <t xml:space="preserve">IRCA provides virtual training on a host of topics related to evidence-based practices related to academic and behavioral supports. </t>
  </si>
  <si>
    <t>https://www.iidc.indiana.edu/irca/what-we-do/online/index.html</t>
  </si>
  <si>
    <t>Restorative Practices</t>
  </si>
  <si>
    <t>A free introduction to Restorative Practices.</t>
  </si>
  <si>
    <t>Additional fee for service session for your district can be arranged by contacting Deb Reichmann at dreichma@indiana.edu</t>
  </si>
  <si>
    <t>Addressing SEL/MH supports/Behavior</t>
  </si>
  <si>
    <t>ISMHI</t>
  </si>
  <si>
    <t>ISMHI staff are available to assist with behavior, SEL, and mental health programming.  Lots of free resources on our website,</t>
  </si>
  <si>
    <t>https://ismhi.indiana.edu/</t>
  </si>
  <si>
    <t>Social Emotional Learning</t>
  </si>
  <si>
    <t xml:space="preserve">An 18 hour series with a foundation in Educational Neuroscience tailored to meet individual district needs. </t>
  </si>
  <si>
    <t>For more information on this fee for service opportunity contact Dr. Sandy Washburn at swashbur@indiana.edu</t>
  </si>
  <si>
    <t>Amazing Apple Accessibility Features Literacy and Beyond</t>
  </si>
  <si>
    <t>During this training, attendees will go step by step through the built-in Apple iOS Accessibility features and their use in the classroom to increase access to curriculum. Specific examples and everyday applications for use of an iPad as a tool for Assistive Technology will be demonstrated.</t>
  </si>
  <si>
    <t>Assistive Technology for Emotional and Behavioral Disorders</t>
  </si>
  <si>
    <t>From low tech to high tech, assistive technology can support students with emotional and behavioral concerns access their education on a daily basis. This training will equip attendees with multiple strategies for regulating behavior and emotions, following rules and routines, accessing and developing coping and self-regulation skills, and engaging in academic tasks. The training can be tailored to the needs of the audience.</t>
  </si>
  <si>
    <t>Autism Spectrum: High Expectations for ALL Students</t>
  </si>
  <si>
    <t>This is a beginner session that tackles the complex needs of students on the autism spectrum with discussions and strategies to support behavior and classroom engagement through teaching executive functioning skills and implementation of the Universal Design for Learning principles.  This is a focus on presuming competence and maintaining high expectations for ALL students. Attendees will leave with an understanding of the "why" some behaviors seem perplexing and multiple methods to utilize in supporting students on the spectrum to become independent learners, while demonstrating tools that can be used in the school setting.</t>
  </si>
  <si>
    <t>Built in Accessibility for students with Blindness and Low Vision: Choose your platform</t>
  </si>
  <si>
    <t>This training will lead you to the accessibility features built in to your Chromebook, iPad, or laptop for blindness and low vision. Are you in a district that has multiple platforms? The training will be tailored to your needs.</t>
  </si>
  <si>
    <t>Captions for All: The Writing's on the Wall</t>
  </si>
  <si>
    <t>Through demonstrations and tool exploration, you will learn how to implement the use of captions in your classroom as you facilitate each of the UDL guidelines - engagement, representation, and action and expression. Come with questions and leave with the tools needed for captioned access in your classroom tomorrow.</t>
  </si>
  <si>
    <t>Choosing a Braille Display: Student-Centered Literacy</t>
  </si>
  <si>
    <t>Choosing a Braille display: student-centered literacy. Are you considering the purchase of a refreshable Braille display? This training will cover factors to consider, and important questions to ask, and then strategies for developing an effective device trial.</t>
  </si>
  <si>
    <t>Desmos Accessibility for Students with Blindness and Low Vision</t>
  </si>
  <si>
    <t>The Desmos suite of math tools was designed from the ground up to be accessible for students with blindness and low vision. The Desmos calculators will be the online tools available for the new ILEARN Test beginning 2019. This training will help you prepare your students to access the calculators and customize accessibility to enhance their daily math instruction.</t>
  </si>
  <si>
    <t>PVC to the Rescue</t>
  </si>
  <si>
    <t>PVC is not just for plumbing!  Polyvinyl Chloride is a durable plastic, inexpensive and easy to use.  This is a hands-on session for learning how to make and adapt PVC for iPad stands, slant boards, eye gaze, PODD, and more! Readily available at your local hardware store, purchase some elbows, T's, caps, pipe, and a PVC cutter and you are in business!  Detailed instructions will be provided.</t>
  </si>
  <si>
    <t>Supporting Students with SLD</t>
  </si>
  <si>
    <t>ALL students deserve an equitable education! This fast-paced session will explore the “why” and attendees will leave with immediate implementation of FREE/Low Cost simple tools for Mac, PC, iOS, Chrome extensions to turn classroom worksheets, documents into accessible formats/instruction for independent student access.</t>
  </si>
  <si>
    <t>Switch Access, Mounts and Access to Literacy and Academics</t>
  </si>
  <si>
    <t>Switches and empowering students. Get your students involved in the classroom and with literacy even if they have limited physical movement. BIGmack, spec, wobble, proximity, finger, mechanical, electronic, Bluetooth and eye gaze are just a few options. Learn how to assess and provide switch access for your students. The PATINS Project's Lending Library has MANY switches available to you to try for FREE.</t>
  </si>
  <si>
    <t>What the HAT?! (Hearing Assistive Technology</t>
  </si>
  <si>
    <t>Looking into what’s new in Hearing Assistive Technology for our students who are deaf/hard of hearing. We will take time discussing a few tricks and tips regarding digital modulated (DM), hearing assistive technology (HAT) and troubleshooting in the classroom.</t>
  </si>
  <si>
    <t>DHH in the UDL World (Deaf/Hard of Hearing in the Universal Design for the Learning World)</t>
  </si>
  <si>
    <t>Universal Design for Learning (UDL) is a way to make sure ALL of our students have access to grade level curriculum. In this webinar, we will take a look at Universal Design for Learning and considerations for our students who are deaf/hard of hearing in your classroom.</t>
  </si>
  <si>
    <t>Extending a Hand with Google Extensions</t>
  </si>
  <si>
    <t>This training will extend participants’ abilities to use Google/Chrome extensions and their understanding of how these online tools can increase students’ access to educational content. Each extension supports the Universal Design for Learning (UDL) framework by encouraging multiple means of engagement during online lessons or as students work independently in and outside of the classroom.</t>
  </si>
  <si>
    <t>Eye See AAC</t>
  </si>
  <si>
    <t>ICAM Digital Files: Delivery and what to do once you receive them!</t>
  </si>
  <si>
    <t>The order has been processed and the DRM has received notification, what is next? This training will demonstrate how the particular digital file ordered will be delivered and accessed by the student.</t>
  </si>
  <si>
    <t>ICAM Ordering - Answers and Problem Solving</t>
  </si>
  <si>
    <t>You have become a DRM, now it is time to order. This training will guide you through the ordering process and solve any problems you might encounter.</t>
  </si>
  <si>
    <t>New School Year, New Student: Prepping for Your New Student Who is Deaf/Hard of Hearing</t>
  </si>
  <si>
    <t>A new school year brings many new students with amazing gifts to your classroom. This presentation will focus on considerations you may need in planning for a student who has hearing loss coming to your classroom. Topics will include fm/dm systems, classroom acoustics, communication considerations and possible accommodations.</t>
  </si>
  <si>
    <t>LRE</t>
  </si>
  <si>
    <t>Appropriate supports and services are determined to promote the academic, behavioral and social emotional success of students with disabilities in the general education classroom to the maximum extent appropriate.</t>
  </si>
  <si>
    <t>Dive into the domains of MTSS.  Leadership, Capacity Building Infrastructure, Communication and Collaboration, Problem-Solving Process, Multiple Tiers of Instruction and Intervention and Data Evaluation are all essential components of MTSS.  Within this session, district and building leadership teams will learn more about each domain and entry points for the work.</t>
  </si>
  <si>
    <t>Writing Skill-Based Annual Goals</t>
  </si>
  <si>
    <t>Measurable goals are the backbone of an effective Individualized Education Program (IEP). This session is an in-depth look at the process behind developing and implementing skill-based goals. Participants will learn the goal writing process, align goals to academic standards, and develop progress monitoring methods to mark student progress on goals.</t>
  </si>
  <si>
    <t>Trauma-Informed Classroom</t>
  </si>
  <si>
    <t>This session is designed for educators who are looking to create a safe and supportive classroom environment for all learners. Workshop content includes an overview of Trauma and the impact it has on students. Strategies covered will include relationship building, making connections through instruction, proactive staff responses, and teacher self-awareness/recognition.</t>
  </si>
  <si>
    <t xml:space="preserve">This session is designed for educators who are looking for strategies and resources on promoting the Social and Emotional well-being of their students. Participants will learn strategies to boost the self esteem, self-awareness, and overall success of students such as; Relationships, Mindfulness, Self-Regulation, Guided Breathing and Meditations, Brain Breaks, and Literacy. Attendees will also gain an understanding on the importance and impact of Educator Self Care and Self Awareness to promote adult happiness in the workplace and lives. </t>
  </si>
  <si>
    <t>Staffing and Scheduling</t>
  </si>
  <si>
    <t>Access for All Young Learners</t>
  </si>
  <si>
    <t>Designed specifically for teachers, therapists, assistants, and administrators working with young students ages 3-10, this hands-on seminar will explore the newest and best technology and tools to support all learners in early literacy, communication, mathematics, social skills and more. This seminar will have a particular focus on supporting students who are non-verbal or children who benefit from visual supports for language, behavior, and literacy. We will end our time playing with free or nearly free and easy ideas to make your instruction more accessible to every learner.</t>
  </si>
  <si>
    <t>DRM: What is it and How do I become One!</t>
  </si>
  <si>
    <t>This training will explain the tasks required of a Digital Rights Manager (DRM), and the role of the ICAM (Indiana Center for Accessible Materials) in acquiring AEM (Accessible Educational Materials) for students with documented print disabilities.</t>
  </si>
  <si>
    <t>I Repeat, "It's NOT Cheating"</t>
  </si>
  <si>
    <t>“That’s cheating,” “They need to do that by themselves” are often comments aligned with the use of appropriate accommodations of accessible educational materials (AEM) and assistive technology (AT) for students with disabilities. But how can we promote a culture of Universal Design for Learning (UDL) and at the same time step outside of our “No, it’s not cheating” echo chamber to have meaningful conversations with educators who may see accommodations as a crutch? This session will explore ways to debunk the mindset of “it’s cheating’ through personal stories, short simulations, discussion of the different skill sets of reading and the “what” is accessible educational materials (AEM) and most importantly the “why.”</t>
  </si>
  <si>
    <t>I Speak/I Learn with AAC</t>
  </si>
  <si>
    <t>Participants will learn the basics of supporting AAC users (and others who benefit from visual representation for language and literacy) with core vocabulary.  Skills include Aided Language Input (ALI), appropriate cueing hierarchy, and core language supports and ideas. Then we will be putting what we learn into action. This facilitative hour is focused on identifying opportunities and barriers in your classroom, problem-solving and organizing resources, the descriptive teaching model, and appropriate goal and data collection for AAC users.</t>
  </si>
  <si>
    <t>One Percent Cap</t>
  </si>
  <si>
    <t>Presume competence for all students, then determine appropriate instruction, support and assessment aligned with student goals.</t>
  </si>
  <si>
    <t>Building Inclusive Practices for SWSID Extension Series</t>
  </si>
  <si>
    <t xml:space="preserve">Project SUCCESS </t>
  </si>
  <si>
    <t>2020-2021 Project SUCCESS Webinar Series</t>
  </si>
  <si>
    <t>Project SUCCESS presents a series of LIVE webinars for teachers and administrators who work with students with significant intellectual disabilities. Webinar topics will be held on the following dates and times: 9/23/2020 (3:30-4:30PM ET) - Inclusive Mindset: Sharing the Message11/4/2020 (3:30-4:30PM ET) - Best Practices for Inclusive Instruction2/17/2021 (3:30-4:30PM ET) - Collaborative Practices for Increasing Student Outcomes3/17/2021 (3:30-4:30PM ET) - Connecting Behavior and Academics (Behavior as Communication)</t>
  </si>
  <si>
    <t>Project SUCCESS Webinars for Teachers of SWSID</t>
  </si>
  <si>
    <t>The webinars listed are divided into two options: Webinars 101 - for teachers and administrators who are new to Project SUCCESS or new to working with students with significant cognitive disabilities; Webinars 102 - for teachers and administrators who have attended Project SUCCESS professional development opportunities and are familiar with working with alternate standards (Content Connectors) to support learning for students with significant cognitive disabilities.</t>
  </si>
  <si>
    <t>The Case for Presuming Competence in SWSID</t>
  </si>
  <si>
    <t>The Project SUCCESS resource center in Indiana presents an overview of presumed competence and high expectations for all students, especially those with significant cognitive disabilities. The webinar was recorded June 2019. For more information visit www.projectsuccessindiana.com.</t>
  </si>
  <si>
    <t>Augmentative and Alternative Communication Primer</t>
  </si>
  <si>
    <t>What is AAC?  Learn the basics of AAC from low to high tech, tools for evaluating, choosing the next step for trials, modeling, core language, and more.  This training can be tailored to meet the needs of your team.</t>
  </si>
  <si>
    <t>Graduation Rate</t>
  </si>
  <si>
    <t>Chronic Absenteeism</t>
  </si>
  <si>
    <t>Chronic absenteeism disproportionately impacts students with disabilities, minority students, and economically disadvantaged students. The strong relationship between attendance and achievement is evident. This session examines the risk factors associated with absenteeism, provides strategies for improving student attendance, and presents intervention approaches for chronically absent students.</t>
  </si>
  <si>
    <t xml:space="preserve">School personnel understand how transition programming encompasses more than just one component of RDA. School personnel are knowledgeable about how Indicators 1 (Graduation Rate), 2 (Drop-out), 13 (Transition IEPs), and 14 (Post School Outcomes) interconnect with each other. They use data from these four indicators to improve transition programming within their schools. </t>
  </si>
  <si>
    <t xml:space="preserve">STEPSS: State Toolkit for Examining Post-School Success </t>
  </si>
  <si>
    <t xml:space="preserve">IDOE </t>
  </si>
  <si>
    <t xml:space="preserve">School Personnel engage in a multi-session deep dive into their data for Indicators 1,2,13, and 14 (Graduation Rate, Dropout, Transition IEPs, and Post School Outcomes) in order to create an action plan to improve outcomes in these indicator areas within a three month period. </t>
  </si>
  <si>
    <t xml:space="preserve">Post School Outcomes </t>
  </si>
  <si>
    <t xml:space="preserve">Indicator 14 Post-school Outcomes Data and Information Sharing </t>
  </si>
  <si>
    <t>INSTRC</t>
  </si>
  <si>
    <t>Session will include information about the purpose of Indicator 14 post-school outcomes data collection and what you can do to improve data collection efforts for your LEA.</t>
  </si>
  <si>
    <t xml:space="preserve">Contact Cathlene Hardy-Hansen, at chhansen@indiana.edu to learn more information. Sessions will be announced in spring 2021. </t>
  </si>
  <si>
    <t xml:space="preserve">Transition Portfolios: Make and Take </t>
  </si>
  <si>
    <t>Session will include information regarding transition portfolio development, including samples to use as models and a "make-and-take" session so that you walk away with an example of your own.</t>
  </si>
  <si>
    <t>Other overall Indiana Resource Network trainings available to LEAs</t>
  </si>
  <si>
    <t>Click here for overall Indiana Resource Network trainings available to LEAs</t>
  </si>
  <si>
    <t>Paraeducator Webinar Series</t>
  </si>
  <si>
    <t>Project SUCCESS presents a webinar series designed especially for paraprofessionals. This series of recorded webinars will help you in your role of supporting teachers and students in the classroom. Topics include Understanding Culture and Bias, Paraprofessional and Teacher Communication and Collaboration, High Expectations, Formative Assessment and Instruction, Classroom Management.</t>
  </si>
  <si>
    <t>Evidence-Based Practices in ASD</t>
  </si>
  <si>
    <t xml:space="preserve">IRCA staff are available to engage in consultations, workshops or online trainings to support staff.  Our website includes free resources, including practical articles and visual supports.   </t>
  </si>
  <si>
    <t>Social Emotional Learning and Behavioral Health</t>
  </si>
  <si>
    <t xml:space="preserve">The Indiana School Mental Health Initiative staff are available to assist with mental health and SEL programming.  We support a network of SEL/MH coordinators statewide.  We also support a network of behavior consultants across Indiana.  </t>
  </si>
  <si>
    <t>All PATINS Training Calendar</t>
  </si>
  <si>
    <t>Visit the PATINS Training Calendar</t>
  </si>
  <si>
    <t>PATINS AEMing for Achievement Grant</t>
  </si>
  <si>
    <t>Applications for year-long intensive support open in early Spring</t>
  </si>
  <si>
    <t>Visit AEMing for Achievement Grant Info and Application</t>
  </si>
  <si>
    <t>1A:  Decisions about the school curriculum, instructional programs, academic and behavioral supports, and school improvement initiatives are based on data that is disaggregated by subgroups.</t>
  </si>
  <si>
    <t>2A:  Culturally responsive instructional interventions and teaching strategies are used throughout the school or district</t>
  </si>
  <si>
    <t>2B:  Faculty and staff are prepared for linguistic diversity among students and families.</t>
  </si>
  <si>
    <t>2C:  The school or district facilitates the participation of all the families that make up the diversity of the school.</t>
  </si>
  <si>
    <t>If designated Level 2, list one training chosen:</t>
  </si>
  <si>
    <t>If designated Level 3, list two trainings chosen:</t>
  </si>
  <si>
    <t>Training Categories and Subcategories</t>
  </si>
  <si>
    <t>3C: Differentiated instruction is used to address the need of all learners in the school.</t>
  </si>
  <si>
    <t>3A: A consistent, well- articulated curriculum is in place and implemented with fidelity.</t>
  </si>
  <si>
    <t>3B: The instructional program and strategies used in the school are evidence-based practices.</t>
  </si>
  <si>
    <t>4A: Universal screening is used to identify needs for early intervention or targeted supports.</t>
  </si>
  <si>
    <t>4B: Progress monitoring is planned and implemented by the school to support the developmentally appropriate academic, behavioral, or social-emotional progress of each student.</t>
  </si>
  <si>
    <t>4C: Families are informed about screening and progress monitoring results.</t>
  </si>
  <si>
    <t>5A: Evidence-based behavioral interventions and supports, in addition to core instruction, are embedded within a multi-tiered framework and implemented with fidelity.</t>
  </si>
  <si>
    <t>3D: Families are informed about the core instructional program and how the needs of their child are being met.</t>
  </si>
  <si>
    <t>5B: School-level practices use tiered response methods (MTSS) that include academic,  behavioral and social emotional interventions and supports.</t>
  </si>
  <si>
    <t>5C: A comprehensive district-level school discipline policy is in place and implemented.</t>
  </si>
  <si>
    <t>5D: Families are regularly informed, in their native or home language, of interventions provided to their children and their children’s responses to those interventions for academic and behavioral skills.</t>
  </si>
  <si>
    <r>
      <t xml:space="preserve">View the 2020-2021 </t>
    </r>
    <r>
      <rPr>
        <u/>
        <sz val="10"/>
        <color rgb="FF1155CC"/>
        <rFont val="Arial"/>
        <family val="2"/>
      </rPr>
      <t>Training Catalog</t>
    </r>
    <r>
      <rPr>
        <sz val="10"/>
        <color theme="1"/>
        <rFont val="Arial"/>
        <family val="2"/>
      </rPr>
      <t xml:space="preserve"> or submit a </t>
    </r>
    <r>
      <rPr>
        <u/>
        <sz val="10"/>
        <color rgb="FF1155CC"/>
        <rFont val="Arial"/>
        <family val="2"/>
      </rPr>
      <t>Service Request</t>
    </r>
    <r>
      <rPr>
        <sz val="10"/>
        <color theme="1"/>
        <rFont val="Arial"/>
        <family val="2"/>
      </rPr>
      <t xml:space="preserve"> to schedule a customized training.</t>
    </r>
  </si>
  <si>
    <r>
      <t xml:space="preserve">Submit a </t>
    </r>
    <r>
      <rPr>
        <u/>
        <sz val="10"/>
        <color rgb="FF1155CC"/>
        <rFont val="Arial"/>
        <family val="2"/>
      </rPr>
      <t>Service Request</t>
    </r>
    <r>
      <rPr>
        <sz val="10"/>
        <color theme="1"/>
        <rFont val="Arial"/>
        <family val="2"/>
      </rPr>
      <t xml:space="preserve"> to schedule a customized training.</t>
    </r>
  </si>
  <si>
    <r>
      <t xml:space="preserve">For more information contact James Robinson at jarobins@indiana.edu
</t>
    </r>
    <r>
      <rPr>
        <sz val="10"/>
        <color theme="1"/>
        <rFont val="Arial"/>
        <family val="2"/>
      </rPr>
      <t xml:space="preserve">Free Modules are offered and provide teachers with an introduction to Co-teaching. These can be found at </t>
    </r>
    <r>
      <rPr>
        <u/>
        <sz val="10"/>
        <color rgb="FF1155CC"/>
        <rFont val="Arial"/>
        <family val="2"/>
      </rPr>
      <t>https://ictq.indiana.edu/ictq-hub/hub-modules.html.</t>
    </r>
  </si>
  <si>
    <r>
      <t xml:space="preserve">Register </t>
    </r>
    <r>
      <rPr>
        <u/>
        <sz val="10"/>
        <color rgb="FF1155CC"/>
        <rFont val="Arial"/>
        <family val="2"/>
      </rPr>
      <t>here.</t>
    </r>
    <r>
      <rPr>
        <sz val="10"/>
        <color theme="1"/>
        <rFont val="Arial"/>
        <family val="2"/>
      </rPr>
      <t xml:space="preserve"> Contact Mary Baker-Boudissa, </t>
    </r>
    <r>
      <rPr>
        <sz val="10"/>
        <color rgb="FF1155CC"/>
        <rFont val="Arial"/>
        <family val="2"/>
      </rPr>
      <t>mbakerboudissa@pcgus.com</t>
    </r>
    <r>
      <rPr>
        <sz val="10"/>
        <color theme="1"/>
        <rFont val="Arial"/>
        <family val="2"/>
      </rPr>
      <t xml:space="preserve"> with any questions.</t>
    </r>
  </si>
  <si>
    <r>
      <rPr>
        <u/>
        <sz val="10"/>
        <color rgb="FF1155CC"/>
        <rFont val="Arial"/>
        <family val="2"/>
      </rPr>
      <t>https://www.iidc.indiana.edu/irca/what-we-do/index.html</t>
    </r>
    <r>
      <rPr>
        <sz val="10"/>
        <color theme="1"/>
        <rFont val="Arial"/>
        <family val="2"/>
      </rPr>
      <t>.  Contact Dr. Cathy Pratt at prattc@indiana.edu.</t>
    </r>
  </si>
  <si>
    <r>
      <t xml:space="preserve">Contact Dr Cathy Pratt at prattc@indiana.edu or visit our website </t>
    </r>
    <r>
      <rPr>
        <u/>
        <sz val="10"/>
        <color rgb="FF1155CC"/>
        <rFont val="Arial"/>
        <family val="2"/>
      </rPr>
      <t>https://ismhi.indiana.edu/</t>
    </r>
    <r>
      <rPr>
        <sz val="10"/>
        <color theme="1"/>
        <rFont val="Arial"/>
        <family val="2"/>
      </rPr>
      <t xml:space="preserve">   </t>
    </r>
  </si>
  <si>
    <r>
      <t xml:space="preserve">Contact </t>
    </r>
    <r>
      <rPr>
        <u/>
        <sz val="10"/>
        <color rgb="FF2204FB"/>
        <rFont val="Arial"/>
        <family val="2"/>
      </rPr>
      <t>Michelle Oja</t>
    </r>
    <r>
      <rPr>
        <sz val="10"/>
        <color theme="1"/>
        <rFont val="Arial"/>
        <family val="2"/>
      </rPr>
      <t xml:space="preserve"> to schedule an Information Session.</t>
    </r>
  </si>
  <si>
    <r>
      <t xml:space="preserve">View the </t>
    </r>
    <r>
      <rPr>
        <u/>
        <sz val="10"/>
        <color rgb="FF1155CC"/>
        <rFont val="Arial"/>
        <family val="2"/>
      </rPr>
      <t>Project SUCCESS Summer 2020 3-Part Series</t>
    </r>
    <r>
      <rPr>
        <sz val="10"/>
        <color theme="1"/>
        <rFont val="Arial"/>
        <family val="2"/>
      </rPr>
      <t xml:space="preserve"> or utilize the </t>
    </r>
    <r>
      <rPr>
        <u/>
        <sz val="10"/>
        <color rgb="FF1155CC"/>
        <rFont val="Arial"/>
        <family val="2"/>
      </rPr>
      <t>Building Inclusive Teams: Facilitators Guides</t>
    </r>
    <r>
      <rPr>
        <sz val="10"/>
        <color theme="1"/>
        <rFont val="Arial"/>
        <family val="2"/>
      </rPr>
      <t xml:space="preserve"> to lead internal PD. Email project_success@pcgus.com to schedule a customized training. </t>
    </r>
  </si>
  <si>
    <r>
      <t xml:space="preserve">View the </t>
    </r>
    <r>
      <rPr>
        <u/>
        <sz val="10"/>
        <color rgb="FF1155CC"/>
        <rFont val="Arial"/>
        <family val="2"/>
      </rPr>
      <t>flyer here</t>
    </r>
    <r>
      <rPr>
        <sz val="10"/>
        <color theme="1"/>
        <rFont val="Arial"/>
        <family val="2"/>
      </rPr>
      <t xml:space="preserve"> and email project_success@pcgus.com to schedule a customized training. </t>
    </r>
  </si>
  <si>
    <r>
      <t xml:space="preserve">Complete the form </t>
    </r>
    <r>
      <rPr>
        <u/>
        <sz val="10"/>
        <color rgb="FF1155CC"/>
        <rFont val="Arial"/>
        <family val="2"/>
      </rPr>
      <t xml:space="preserve">here to register </t>
    </r>
    <r>
      <rPr>
        <sz val="10"/>
        <color theme="1"/>
        <rFont val="Arial"/>
        <family val="2"/>
      </rPr>
      <t xml:space="preserve">and view/download the </t>
    </r>
    <r>
      <rPr>
        <u/>
        <sz val="10"/>
        <color rgb="FF1155CC"/>
        <rFont val="Arial"/>
        <family val="2"/>
      </rPr>
      <t>flyer</t>
    </r>
    <r>
      <rPr>
        <sz val="10"/>
        <color theme="1"/>
        <rFont val="Arial"/>
        <family val="2"/>
      </rPr>
      <t xml:space="preserve">. Email project_success@pcgus.com to schedule a customized training. </t>
    </r>
  </si>
  <si>
    <r>
      <rPr>
        <u/>
        <sz val="10"/>
        <color rgb="FF1155CC"/>
        <rFont val="Arial"/>
        <family val="2"/>
      </rPr>
      <t>Link</t>
    </r>
    <r>
      <rPr>
        <sz val="10"/>
        <color theme="1"/>
        <rFont val="Arial"/>
        <family val="2"/>
      </rPr>
      <t xml:space="preserve"> to webinars, aligned resources and tools. Email project_success@pcgus.com to schedule a customized training. </t>
    </r>
  </si>
  <si>
    <r>
      <t xml:space="preserve">Link to the </t>
    </r>
    <r>
      <rPr>
        <u/>
        <sz val="10"/>
        <color rgb="FF1155CC"/>
        <rFont val="Arial"/>
        <family val="2"/>
      </rPr>
      <t>webinar</t>
    </r>
    <r>
      <rPr>
        <sz val="10"/>
        <color theme="1"/>
        <rFont val="Arial"/>
        <family val="2"/>
      </rPr>
      <t xml:space="preserve">. Email project_success@pcgus.com to schedule a customized training. </t>
    </r>
  </si>
  <si>
    <r>
      <t xml:space="preserve">Dive into the domains of MTSS.  Leadership, Capacity Building Infrastructure, Communication and Collaboration, Problem-Solving Process, </t>
    </r>
    <r>
      <rPr>
        <b/>
        <sz val="10"/>
        <rFont val="Arial"/>
        <family val="2"/>
      </rPr>
      <t>Multiple Tiers of Instruction and Intervention</t>
    </r>
    <r>
      <rPr>
        <sz val="10"/>
        <color theme="1"/>
        <rFont val="Arial"/>
        <family val="2"/>
      </rPr>
      <t xml:space="preserve"> and Data Evaluation are all essential components of MTSS.  Within this session, district and building leadership teams will learn more about each domain and entry points for the work.</t>
    </r>
  </si>
  <si>
    <r>
      <t xml:space="preserve">Dive into the domains of MTSS.  Leadership, Capacity Building Infrastructure, </t>
    </r>
    <r>
      <rPr>
        <b/>
        <sz val="10"/>
        <rFont val="Arial"/>
        <family val="2"/>
      </rPr>
      <t>Communication and Collaboration</t>
    </r>
    <r>
      <rPr>
        <sz val="10"/>
        <color theme="1"/>
        <rFont val="Arial"/>
        <family val="2"/>
      </rPr>
      <t>, Problem-Solving Process, Multiple Tiers of Instruction and Intervention and Data Evaluation are all essential components of MTSS.  Within this session, district and building leadership teams will learn more about each domain and entry points for the work.</t>
    </r>
  </si>
  <si>
    <r>
      <t xml:space="preserve">Dive into the domains of MTSS.  Leadership, Capacity Building Infrastructure, Communication and Collaboration, </t>
    </r>
    <r>
      <rPr>
        <b/>
        <sz val="10"/>
        <rFont val="Arial"/>
        <family val="2"/>
      </rPr>
      <t xml:space="preserve">Problem-Solving Process, Multiple Tiers of Instruction and Intervention and Data Evaluation </t>
    </r>
    <r>
      <rPr>
        <sz val="10"/>
        <color theme="1"/>
        <rFont val="Arial"/>
        <family val="2"/>
      </rPr>
      <t>are all essential components of MTSS.  Within this session, district and building leadership teams will learn more about each domain and entry points for the work.</t>
    </r>
  </si>
  <si>
    <r>
      <t xml:space="preserve">Dive into the domains of MTSS.  Leadership, Capacity Building Infrastructure, Communication and Collaboration, </t>
    </r>
    <r>
      <rPr>
        <b/>
        <sz val="10"/>
        <rFont val="Arial"/>
        <family val="2"/>
      </rPr>
      <t>Problem-Solving Process, Multiple Tiers of Instruction and Intervention and Data Evaluation</t>
    </r>
    <r>
      <rPr>
        <sz val="10"/>
        <color theme="1"/>
        <rFont val="Arial"/>
        <family val="2"/>
      </rPr>
      <t xml:space="preserve"> are all essential components of MTSS.  Within this session, district and building leadership teams will learn more about each domain and entry points for the work.</t>
    </r>
  </si>
  <si>
    <r>
      <t>https://www.iidc.indiana.edu/irca/</t>
    </r>
    <r>
      <rPr>
        <sz val="10"/>
        <color theme="1"/>
        <rFont val="Arial"/>
        <family val="2"/>
      </rPr>
      <t xml:space="preserve">.  </t>
    </r>
  </si>
  <si>
    <r>
      <t>View the recorded webinar </t>
    </r>
    <r>
      <rPr>
        <u/>
        <sz val="10"/>
        <color rgb="FF1155CC"/>
        <rFont val="Arial"/>
        <family val="2"/>
      </rPr>
      <t>Understanding Culture and Bias (54:48)</t>
    </r>
    <r>
      <rPr>
        <sz val="10"/>
        <color theme="1"/>
        <rFont val="Arial"/>
        <family val="2"/>
      </rPr>
      <t xml:space="preserve"> and email project_success@pcgus.com to schedule a customized training. </t>
    </r>
  </si>
  <si>
    <r>
      <t xml:space="preserve">Dive into the domains of MTSS.  Leadership, Capacity Building Infrastructure, Communication and Collaboration, </t>
    </r>
    <r>
      <rPr>
        <b/>
        <sz val="10"/>
        <rFont val="Arial"/>
        <family val="2"/>
      </rPr>
      <t>Problem-Solving Process</t>
    </r>
    <r>
      <rPr>
        <sz val="10"/>
        <color theme="1"/>
        <rFont val="Arial"/>
        <family val="2"/>
      </rPr>
      <t xml:space="preserve">, Multiple Tiers of Instruction and Intervention and </t>
    </r>
    <r>
      <rPr>
        <b/>
        <sz val="10"/>
        <rFont val="Arial"/>
        <family val="2"/>
      </rPr>
      <t>Data Evaluation</t>
    </r>
    <r>
      <rPr>
        <sz val="10"/>
        <color theme="1"/>
        <rFont val="Arial"/>
        <family val="2"/>
      </rPr>
      <t xml:space="preserve"> are all essential components of MTSS.  Within this session, district and building leadership teams will learn more about each domain and entry points for the work.</t>
    </r>
  </si>
  <si>
    <t>Creating an engaging classroom including multiple means for expression and reception can be fun and exciting!  Come learn about new pieces of educational technology in this hands-on exploration session!  No experience is needed, and open minds are welcome!
In this interactive session, participants will explore various assistive technology tools and learn about best practice use and assessment. This session will address assistive technology within universally designed educational environments with practical suggestions across the community, school, and home</t>
  </si>
  <si>
    <t>Jessica Conrad, Specialist for Early Intervention and Augmentative and Alternative Communication, and Bev Sharritt, Specialist for Blind Low Vision AT and AEM will present together strategies for communication and language development for students with blindness and low vision. This afternoon session will explore different accommodations for specific functional eye conditions, and share ideas for collaboration between the SLP, classroom teacher, and the BLV teacher.</t>
  </si>
  <si>
    <t>Defining and understanding Specially Designed Instruction (SDI) and Universal Design for Learning (UDL) are essential in providing high quality educational services and supports for all learners. This session will address the principles and practical aspects of designing and delivering instruction through the use of SDI and UDL to ensure high quality programs and services for students of all abilities are continuously offered and improved.</t>
  </si>
  <si>
    <t>The corporation provides adequate training on allowable codes when timeliness is not met due to an allowable circumstance; allowable codes are understood and utilized appropriately.</t>
  </si>
  <si>
    <t>A formal process is in place to monitor initial evaluation timelines at both the corporation and school level; follow-up occurs to ensure timelines are met.</t>
  </si>
  <si>
    <t>The types and numbers of assessment specialists employed by the corporation are adequate to ensure that all students referred are evaluated within the 50-day timeframe.</t>
  </si>
  <si>
    <t>The corporation has comprehensively trained all staff regarding referral procedures; practices are in place to ensure referral procedures are followed.</t>
  </si>
  <si>
    <t xml:space="preserve">For 3a, 3b, 3c, and 3d click on the Planning, Partially Implemented, Implemented, or Exemplary box based on the evidence you list after each section pertaining to your corporation's core instructional program. Planning is the default setting. </t>
  </si>
  <si>
    <t>Does our school or corporation identify data elements or quality indicators that are tracked over time to measure school effectiveness? What are those data elements? Are the data valid and reliable? Are data disaggregated by student demographics such as race, ethnicity, gender, disability, etc. to identify gaps in achievement and performance and trends with over- or under-representation in identification, placement, and discipline? Are data reviewed at regular intervals to determine progress or change? Are data used to make policy, procedure, and practice decisions in our school? How regularly do we disaggregate these data by subgroup to inform our decisions?</t>
  </si>
  <si>
    <t>Post-School Outcomes (2018-2019)</t>
  </si>
  <si>
    <t>Number of transitioning students responding to the post-school outcomes survey one year following discontinuation of services.</t>
  </si>
  <si>
    <t>Click here for Overview video of the 5 Student Success Tabs</t>
  </si>
  <si>
    <t>This tab is based on the completion of the five student success tabs.</t>
  </si>
  <si>
    <t>This tab is optional.  For individual LEA use.</t>
  </si>
  <si>
    <t>This tab should be read by all LEAs.</t>
  </si>
  <si>
    <t>This tab is for informational purposes.</t>
  </si>
  <si>
    <t>This is a results indicator with NO corrective action or steps to be taken.  This data is for informational purposes only.</t>
  </si>
  <si>
    <r>
      <t xml:space="preserve">If applicable (see 1% Cap tab), please complete the 1% survey no later than </t>
    </r>
    <r>
      <rPr>
        <b/>
        <sz val="12"/>
        <color rgb="FFFF0000"/>
        <rFont val="Arial"/>
        <family val="2"/>
      </rPr>
      <t>Friday, December 18, 2020</t>
    </r>
    <r>
      <rPr>
        <sz val="12"/>
        <color theme="10"/>
        <rFont val="Arial"/>
        <family val="2"/>
      </rPr>
      <t>.  The results of this survey will be posted publicly to the IDOE Website:</t>
    </r>
  </si>
  <si>
    <t xml:space="preserve">Next Steps: Please examine your file reviews, located in your RDA folder (link on Planning Tool Intro tab), to find any patterns of noncompliance that your district needs to address. Once reviewed, click on the drop down menu under column A, File Review Component, and choose as many areas as necessary to address noncompliance (one area per row).  If you have multiple steps for the same File Review Component please use one line for each step. Once a File Review Component is chosen, a dropdown of choices will prepopulate under the Trends to Address section (column B). Please choose the appropriate trend (one per row). After the trend is selected describe the Targeted Actions that will take place over the next year. Finally, create a measurable goal, choose a timeline and describe how progress will be measured for each row. Please be as specific and detailed as possible. If you have any questions, please reach out to Kristan Sievers-Coffer, ksievers@doe.in.gov. </t>
  </si>
  <si>
    <r>
      <t xml:space="preserve">REQUIREMENT: Please complete the </t>
    </r>
    <r>
      <rPr>
        <u/>
        <sz val="12"/>
        <color rgb="FFFF0000"/>
        <rFont val="Arial"/>
        <family val="2"/>
      </rPr>
      <t>SURVEY</t>
    </r>
    <r>
      <rPr>
        <u/>
        <sz val="12"/>
        <rFont val="Arial"/>
        <family val="2"/>
      </rPr>
      <t xml:space="preserve"> </t>
    </r>
    <r>
      <rPr>
        <u/>
        <sz val="12"/>
        <color theme="10"/>
        <rFont val="Arial"/>
        <family val="2"/>
      </rPr>
      <t xml:space="preserve">at this link no later than </t>
    </r>
    <r>
      <rPr>
        <b/>
        <u/>
        <sz val="12"/>
        <color rgb="FFFF0000"/>
        <rFont val="Arial"/>
        <family val="2"/>
      </rPr>
      <t>Friday, December 18, 2020</t>
    </r>
    <r>
      <rPr>
        <u/>
        <sz val="12"/>
        <color theme="10"/>
        <rFont val="Arial"/>
        <family val="2"/>
      </rPr>
      <t>.  The results of this survey will be posted publicly to the IDOE Website:</t>
    </r>
  </si>
  <si>
    <t xml:space="preserve">This tab serves as a menu of training opportunities available to LEAs. The requirements for each level of professional development or technical assistance (PD/TA) is as follows:
Level 1: LEAs in this level are not required to complete any of these trainings although they are available to your corporation.
Level 2: LEAs are required to choose at least ONE TA/PD opportunity that will provide support in beginning to address the needs within your specific corporation around improved student outcomes. Potential, not exclusive, training options provided by some of the Indiana Resource Network resource centers (IRNs) are listed below. Once you have chosen at least one PD in which to participate, you will fill in the Level 2 box below.  Please retain proof of completion of this training for your records. It may be used for future reference if your LEA moves into a level of more significant need.
Level 3: LEAs are required to complete the FIVE Student Success tabs (cultural responsiveness, core instruction, assessment, interventions, and data) as well as choose at least TWO PD opportunities . Potential, not exclusive, training options provided by some of the Indiana Resource Network resource centers (IRNs) are listed below. The trainings in this menu were selected to support you and your staff in beginning to address the needs within your specific corporation around improved student outcomes. Once you have chosen two PD trainings in which to participate, you will fill in the Level 3 box below. In the "Targeted Action Plan" tab it would be beneficial to explain how you plan to use the information from the training(s) to specifically address improved student outcomes. Additionally, an OSE or IRN specialist will provide one-on-one support to Level 3 LEAs. </t>
  </si>
  <si>
    <t xml:space="preserve">With over 20 years of experience in both his own co-taught classrooms and providing training and support to co-teachers in the field, Dr. James Robinson offers professional development in CELL’s four-part co-teaching framework, based on the work of Dr. Marilyn Friend. Two day sessions are offered that are tailored to the individual needs of teachers. These typically take the form of one-day sessions with the option to follow-up with on-site or virtual coaching opportunities. </t>
  </si>
  <si>
    <t>Staffing and Scheduling can be a challenge. Within this session, learn techniques to best utilize the resources available while meeting the needs of all learners.</t>
  </si>
  <si>
    <t xml:space="preserve">In June 2020, more than 300 educators joined Project SUCCES for a 3-part series exploring an inclusive framework that supports all students, especially those with significant intellectual disabilities. In order, to support educators in implementing their own inclusive framework, Project SUCCESS is offering 3 additional sessions throughout the 2020-2021 school year, at no cost to participants. </t>
  </si>
  <si>
    <t>Students are knowledgeable of the requirements for graduation (e.g., credits earned, diploma type) and options for fulfilling these requirements (e.g., graduation pathways).  Coursework promotes college and career readiness.  Staff support student completion.</t>
  </si>
  <si>
    <t xml:space="preserve">Students are knowledgeable about transition programming and what steps they need to take in order to begin accomplishing their post secondary goals. </t>
  </si>
  <si>
    <t>All currently scheduled PATINS Trainings Calendar (updated regularly)</t>
  </si>
  <si>
    <t>Lack of adaptive behavior in multiple settings</t>
  </si>
  <si>
    <t>Evaluation information (e.g. SDHx) separate document</t>
  </si>
  <si>
    <t xml:space="preserve">The procedure for self-monitoring to ensure compliance is modified based on federal report data trends. </t>
  </si>
  <si>
    <t>Category(ies)</t>
  </si>
  <si>
    <t>Student Success Tab 1: Data-Based Decision Making</t>
  </si>
  <si>
    <t>Click here for a more in-depth Guiding Video for Core Instruction</t>
  </si>
  <si>
    <t>Click here for a more in-depth Guiding Video for Cultural Responsiveness</t>
  </si>
  <si>
    <t>Click here for a more in-depth Guiding Video for Data</t>
  </si>
  <si>
    <r>
      <t xml:space="preserve">The 2019-2020 school year was unique in that Indiana did not have alternate assessment participation data. This is due to the cancellation of the testing window in response to COVID-19. </t>
    </r>
    <r>
      <rPr>
        <u/>
        <sz val="11"/>
        <color rgb="FF000000"/>
        <rFont val="Arial"/>
        <family val="2"/>
      </rPr>
      <t xml:space="preserve">For the 2020-2021 school year, USED has asked states to use </t>
    </r>
    <r>
      <rPr>
        <b/>
        <u/>
        <sz val="11"/>
        <rFont val="Arial"/>
        <family val="2"/>
      </rPr>
      <t>identification</t>
    </r>
    <r>
      <rPr>
        <u/>
        <sz val="11"/>
        <color theme="1"/>
        <rFont val="Arial"/>
        <family val="2"/>
      </rPr>
      <t xml:space="preserve"> data for their submissions</t>
    </r>
    <r>
      <rPr>
        <sz val="11"/>
        <color theme="1"/>
        <rFont val="Arial"/>
        <family val="2"/>
      </rPr>
      <t>. This information was pulled from Test Information Distribution Engine, or TIDE, on April 29, 2020. Remember, TIDE data is populated via the nightly files from Indiana IEP. Your corporation's 1% calculation for ELA, Mathematics, and Science can be found below.</t>
    </r>
    <r>
      <rPr>
        <sz val="11"/>
        <color rgb="FF000000"/>
        <rFont val="Arial"/>
        <family val="2"/>
      </rPr>
      <t xml:space="preserve"> </t>
    </r>
    <r>
      <rPr>
        <b/>
        <u/>
        <sz val="11"/>
        <color rgb="FF000000"/>
        <rFont val="Arial"/>
        <family val="2"/>
      </rPr>
      <t>In the RDA Matrix the lower of the 2018-2019 (participation) and 2019-2020 (identification) data was used in the calculation</t>
    </r>
    <r>
      <rPr>
        <u/>
        <sz val="11"/>
        <color rgb="FF000000"/>
        <rFont val="Arial"/>
        <family val="2"/>
      </rPr>
      <t>.</t>
    </r>
    <r>
      <rPr>
        <sz val="11"/>
        <color rgb="FF000000"/>
        <rFont val="Arial"/>
        <family val="2"/>
      </rPr>
      <t xml:space="preserve"> For example, if 2018-2019 participation data (ex: 0.90%) was lower than the 2019-2020 identification data (ex: 1.16%), the lower score is used on the matrix but additional steps may need to be taken on this tab for 2019-2020 federal data reporting purposes. If noted above in red, please complete this tab. </t>
    </r>
  </si>
  <si>
    <t>Orthopedic Impairment</t>
  </si>
  <si>
    <t>Emotional Disability</t>
  </si>
  <si>
    <t xml:space="preserve"> Specific Learning Disability</t>
  </si>
  <si>
    <t>Language or Speech Impairment</t>
  </si>
  <si>
    <t>Other Health Impairment</t>
  </si>
  <si>
    <t>11. Percent of children with parental consent to evaluate, who were evaluated within 50 days.  First number is percentage of children for federal compliance; second number is the COVID-19 adjusted rate for RDA.</t>
  </si>
  <si>
    <t>12. Percent of children referred by Part C prior to age 3, who are found eligible for Part B, and who have an IEP developed and implemented by their third birthdays.  First number is percentage of children for federal compliance; second number is the COVID-19 adjusted rate for RDA.</t>
  </si>
  <si>
    <t>Number</t>
  </si>
  <si>
    <t>NOTE:  For Indicators 11, 12, and 13 (RDA value), values between 95.00% and 99.99% are considered substantial compliance and generate a score of 5, but are a finding and require corrective action.</t>
  </si>
  <si>
    <t>An explanation of the RDA system and changes that have been made are highlighted in the RDA Guidebook.</t>
  </si>
  <si>
    <t>Presence of Continuing Noncompliance.  Continuing noncompliance for Indicators 11 and 12 solely due to COVID-19 is for federal purposes only and does not require corrective action or affect RDA score.</t>
  </si>
  <si>
    <t>Presence of Longstanding Noncompliance.  Longstanding noncompliance for Indicators 11 and 12 solely due to COVID-19 is for federal purposes only and does not require corrective action or affect RDA score.</t>
  </si>
  <si>
    <t>Results Technical Assistance</t>
  </si>
  <si>
    <t>Click here for a more in-depth Guiding Video on Interventions</t>
  </si>
  <si>
    <r>
      <t xml:space="preserve">Information about correction of noncompliance is included on individual tabs of this RDA Planning Tool. </t>
    </r>
    <r>
      <rPr>
        <sz val="11"/>
        <rFont val="Arial"/>
        <family val="2"/>
      </rPr>
      <t xml:space="preserve">Noncompliance must be corrected as soon as possible, but in no case later than </t>
    </r>
    <r>
      <rPr>
        <b/>
        <sz val="11"/>
        <color rgb="FFFF0000"/>
        <rFont val="Arial"/>
        <family val="2"/>
      </rPr>
      <t>November 13, 2021</t>
    </r>
    <r>
      <rPr>
        <sz val="11"/>
        <rFont val="Arial"/>
        <family val="2"/>
      </rPr>
      <t>.</t>
    </r>
    <r>
      <rPr>
        <sz val="11"/>
        <color rgb="FF000000"/>
        <rFont val="Arial"/>
        <family val="2"/>
      </rPr>
      <t xml:space="preserve"> Correction may include changing policies, procedures, and/or practices that contributed to or resulted in finding(s) of noncompliance, and correcting any identified noncompliance in specific Individualized Education Programs (IEPs). </t>
    </r>
  </si>
  <si>
    <t xml:space="preserve">This tab should be completed by LEAs out of compliance for Indicators 4, 9, 10, 11, 12, and/or LEAs in Level 3 for Results. 
LEAs out of compliance for Indicators 4, 9, or 10, must complete the “Student Success Areas” section on this tab AFTER completing the preceding five Student Success tabs.  LEAs out of compliance for Indicators 4, 9, or 10 must also complete the “Indicators 4, 9, 10” section on this tab. 
LEAs in Level 3 for Results must complete the “Student Success Areas” section on this tab AFTER completing the preceding five Student Success tabs.
LEAs out of compliance for Indicators 11, 12, and/or 13 should complete the corresponding sections on this tab below.
For Indicator 13 ONLY, IDOE has pre-selected the items in the “Targeted Action We Will Take” column. </t>
  </si>
  <si>
    <t>Participation on Alternate Assessment (2018-2019 or 2019-2020)</t>
  </si>
  <si>
    <t>Percentage of students participating in the Indiana alternate assessment (I AM) in 2018-2019 or the percentage of students projected to participate in the I AM assessment in 2019-2020, whichever is lower.</t>
  </si>
  <si>
    <t>*Score assigned for 2020 RDA is the higher of the 2020 and 2019 Results score.</t>
  </si>
  <si>
    <t>null</t>
  </si>
  <si>
    <t>FFY</t>
  </si>
  <si>
    <t>Local LEA</t>
  </si>
  <si>
    <t>LRE 50 (Indicator 5A)</t>
  </si>
  <si>
    <t>LRE 51</t>
  </si>
  <si>
    <t>LRE 52 (Indicator 5B)</t>
  </si>
  <si>
    <t>LREs 53, 54, 57 (Indicator 5C)</t>
  </si>
  <si>
    <t>The data in this tab is for informational purposes only.</t>
  </si>
  <si>
    <t>Students by Primary Eligibility</t>
  </si>
  <si>
    <t>BY GRADE LEVEL</t>
  </si>
  <si>
    <t>PK</t>
  </si>
  <si>
    <t>KG</t>
  </si>
  <si>
    <t>Grade 1</t>
  </si>
  <si>
    <t>Grade 2</t>
  </si>
  <si>
    <t>Grade 3</t>
  </si>
  <si>
    <t>Grade 4</t>
  </si>
  <si>
    <t>Grade 5</t>
  </si>
  <si>
    <t>Grade 6</t>
  </si>
  <si>
    <t>Grade 7</t>
  </si>
  <si>
    <t>Grade 8</t>
  </si>
  <si>
    <t>Grade 9</t>
  </si>
  <si>
    <t>Grade 10</t>
  </si>
  <si>
    <t>Grade 11</t>
  </si>
  <si>
    <t>Grade 12</t>
  </si>
  <si>
    <t>Grade 13</t>
  </si>
  <si>
    <t>Total</t>
  </si>
  <si>
    <t>Multiple Disabilities</t>
  </si>
  <si>
    <t>Blind or Low Vision</t>
  </si>
  <si>
    <t>Deaf or Hard of Hearing</t>
  </si>
  <si>
    <t>Emotional Disability (Full Time)</t>
  </si>
  <si>
    <t>Emotional Disability (Other)</t>
  </si>
  <si>
    <t>Specific Learning Disability</t>
  </si>
  <si>
    <t>Developmental Delay</t>
  </si>
  <si>
    <t>Mild Intellectual Disability</t>
  </si>
  <si>
    <t>Moderate Intellectual Disability</t>
  </si>
  <si>
    <t>Severe Intellectual Disability</t>
  </si>
  <si>
    <t>Deaf-Blind</t>
  </si>
  <si>
    <t>Autism spectrum disorder</t>
  </si>
  <si>
    <t>Traumatic Brain Injury</t>
  </si>
  <si>
    <t>Other health impairment</t>
  </si>
  <si>
    <t>BY PLACEMENT CODE</t>
  </si>
  <si>
    <t>LRE 
26</t>
  </si>
  <si>
    <t>LRE 
27</t>
  </si>
  <si>
    <t>LRE 
28</t>
  </si>
  <si>
    <t>LRE 
29</t>
  </si>
  <si>
    <t>LRE 
33</t>
  </si>
  <si>
    <t>LRE 
34</t>
  </si>
  <si>
    <t>LRE 
35</t>
  </si>
  <si>
    <t>LRE 
36</t>
  </si>
  <si>
    <t>LRE 
37</t>
  </si>
  <si>
    <t>LRE 
38</t>
  </si>
  <si>
    <t>LRE 
50</t>
  </si>
  <si>
    <t>LRE 
51</t>
  </si>
  <si>
    <t>LRE 
52</t>
  </si>
  <si>
    <t>LRE 
53</t>
  </si>
  <si>
    <t>LRE 
54</t>
  </si>
  <si>
    <t>LRE 
55</t>
  </si>
  <si>
    <t>LRE 
56</t>
  </si>
  <si>
    <t>LRE 
57</t>
  </si>
  <si>
    <t>Deaf-blind</t>
  </si>
  <si>
    <t>Traumatic brain injury</t>
  </si>
  <si>
    <t>ISTEP+/ILEARN Historical Data by Grade - Pass Rates for English/Language Arts</t>
  </si>
  <si>
    <t>2016-2017</t>
  </si>
  <si>
    <t>2017-2018</t>
  </si>
  <si>
    <t>2018-2019</t>
  </si>
  <si>
    <t>Statewide
By Grade</t>
  </si>
  <si>
    <t>ELA
Pass %</t>
  </si>
  <si>
    <t>LEA
By Grade</t>
  </si>
  <si>
    <t>ELA
Pass N</t>
  </si>
  <si>
    <t>LEA</t>
  </si>
  <si>
    <t>Grand Total</t>
  </si>
  <si>
    <t>Statewide</t>
  </si>
  <si>
    <t>ISTEP+/ILEARN Historical Data by Grade - Pass Rates for Math</t>
  </si>
  <si>
    <t>Math
Pass %</t>
  </si>
  <si>
    <t>Math
Pass N</t>
  </si>
  <si>
    <t>ISTEP+/ILEARN Historical Data by Grade - Pass Rates for Both English/Language Arts and Math</t>
  </si>
  <si>
    <t>Both ELA &amp; Math
Pass %</t>
  </si>
  <si>
    <t>ISTEP+/ILEARN Historical Data by Demographics - Pass Rates for English/Language Arts (Grades 3-8)</t>
  </si>
  <si>
    <t>Statewide
Student Demographic</t>
  </si>
  <si>
    <t>LEA
Student Demographic</t>
  </si>
  <si>
    <t>Student Demographic</t>
  </si>
  <si>
    <t>American Indian</t>
  </si>
  <si>
    <t>Asian</t>
  </si>
  <si>
    <t>Black</t>
  </si>
  <si>
    <t>Hispanic</t>
  </si>
  <si>
    <t>Multiracial</t>
  </si>
  <si>
    <t>NHPI</t>
  </si>
  <si>
    <t>Nat. HI or Oth. Pac. Island.</t>
  </si>
  <si>
    <t>White</t>
  </si>
  <si>
    <t>Paid meals</t>
  </si>
  <si>
    <t>Free/Reduced price meals</t>
  </si>
  <si>
    <t>General Education</t>
  </si>
  <si>
    <t>Special Education</t>
  </si>
  <si>
    <t>Non-ELL</t>
  </si>
  <si>
    <t>Non-English Language Learner</t>
  </si>
  <si>
    <t>English Language Learner</t>
  </si>
  <si>
    <t>ISTEP+/ILEARN Historical Data by Demographics - Pass Rates for Math (Grades 3-8)</t>
  </si>
  <si>
    <t>ISTEP+/ILEARN Historical Data by Demographics - Pass Rates for Both English/Language Arts and Math (Grades 3-8)</t>
  </si>
  <si>
    <t>Both ELA and Math
Pass %</t>
  </si>
  <si>
    <t>IREAD-3 Historical Data by Demographics - Spring &amp; Summer Pass Rates</t>
  </si>
  <si>
    <t>IREAD-3
Pass %</t>
  </si>
  <si>
    <t>IREAD-3
Pass%</t>
  </si>
  <si>
    <t>Paid Meals</t>
  </si>
  <si>
    <t>Free/Reduced Price Meals</t>
  </si>
  <si>
    <t>Total*</t>
  </si>
  <si>
    <t>Totals may not match due to "Unknown" students</t>
  </si>
  <si>
    <t>Students are counted in the above totals once regardless of how many times they attempted the test.</t>
  </si>
  <si>
    <t>*State IREAD-3 totals include public and nonpublic school data</t>
  </si>
  <si>
    <t>Indicator 7: Preschool Outcomes</t>
  </si>
  <si>
    <t>Statewide Averages</t>
  </si>
  <si>
    <t>Substantial Gain</t>
  </si>
  <si>
    <t>Functioning at Age Expect.</t>
  </si>
  <si>
    <t>A. Positive social-emotional skills</t>
  </si>
  <si>
    <t>B. Acquire/ Use of knowledge &amp; skills</t>
  </si>
  <si>
    <t>B. Acquire/Use of knowledge &amp; skills</t>
  </si>
  <si>
    <t>C. Uses approp behaviors to meet needs</t>
  </si>
  <si>
    <t>Avg Sub. Improvement</t>
  </si>
  <si>
    <t>Historical Graduation Rates and Non-Waiver Graduation Rates</t>
  </si>
  <si>
    <t>LEA Graduation Rate</t>
  </si>
  <si>
    <t>Cohort N</t>
  </si>
  <si>
    <t>Statewide Graduation Rate</t>
  </si>
  <si>
    <t>Grad N</t>
  </si>
  <si>
    <t>Grad Rate</t>
  </si>
  <si>
    <t>Non-Waiver Grad N</t>
  </si>
  <si>
    <t>Non-Waiver Grad Rate</t>
  </si>
  <si>
    <t>Historical Graduation Rates by Demographic (Indiana State Graduation Rate Data)</t>
  </si>
  <si>
    <t>Statewide Student Demographic</t>
  </si>
  <si>
    <t>2016-2017
Grad
Rate</t>
  </si>
  <si>
    <t>2017-2018
Grad
Rate</t>
  </si>
  <si>
    <t>2018-2019
Grad
Rate</t>
  </si>
  <si>
    <t>LEA Student Demographic</t>
  </si>
  <si>
    <t>Cohort count</t>
  </si>
  <si>
    <t>Female</t>
  </si>
  <si>
    <t>Male</t>
  </si>
  <si>
    <t>Statewide School Demographic</t>
  </si>
  <si>
    <t>Public</t>
  </si>
  <si>
    <t>Non-Public</t>
  </si>
  <si>
    <t>*Totals may not match due to "Unknown" students</t>
  </si>
  <si>
    <t>Row Labels</t>
  </si>
  <si>
    <t xml:space="preserve"> LRE 50 (Indicator 5A)</t>
  </si>
  <si>
    <t xml:space="preserve"> LRE 51</t>
  </si>
  <si>
    <t xml:space="preserve"> LRE 52 (Indicator 5B)</t>
  </si>
  <si>
    <t xml:space="preserve"> LREs 53, 54, 57 (Indicator 5C)</t>
  </si>
  <si>
    <t>***</t>
  </si>
  <si>
    <t>8 Year Trend for all Ind. 5 LRE Codes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</si>
</sst>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0000000"/>
    <numFmt numFmtId="165" formatCode="mmmm\ yyyy"/>
    <numFmt numFmtId="166" formatCode="0000"/>
    <numFmt numFmtId="167" formatCode="_(* #,##0_);_(* \(#,##0\);_(* &quot;-&quot;??_);_(@_)"/>
    <numFmt numFmtId="168" formatCode="0.0%"/>
  </numFmts>
  <fonts count="136" x14ac:knownFonts="1">
    <font>
      <sz val="12"/>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Calibri"/>
      <family val="2"/>
    </font>
    <font>
      <sz val="12"/>
      <name val="Arial"/>
      <family val="2"/>
    </font>
    <font>
      <b/>
      <sz val="18"/>
      <color rgb="FFFFFFFF"/>
      <name val="Arial"/>
      <family val="2"/>
    </font>
    <font>
      <sz val="18"/>
      <color rgb="FFFFFFFF"/>
      <name val="Arial"/>
      <family val="2"/>
    </font>
    <font>
      <b/>
      <sz val="14"/>
      <color rgb="FF000000"/>
      <name val="Calibri"/>
      <family val="2"/>
    </font>
    <font>
      <sz val="14"/>
      <color theme="1"/>
      <name val="Arial"/>
      <family val="2"/>
    </font>
    <font>
      <b/>
      <sz val="14"/>
      <color rgb="FFFFFFFF"/>
      <name val="Arial"/>
      <family val="2"/>
    </font>
    <font>
      <b/>
      <sz val="11"/>
      <color rgb="FFFFFFFF"/>
      <name val="Arial"/>
      <family val="2"/>
    </font>
    <font>
      <b/>
      <sz val="10"/>
      <color rgb="FF000000"/>
      <name val="Arial"/>
      <family val="2"/>
    </font>
    <font>
      <b/>
      <sz val="11"/>
      <color theme="1"/>
      <name val="Arial"/>
      <family val="2"/>
    </font>
    <font>
      <b/>
      <sz val="14"/>
      <color rgb="FF000000"/>
      <name val="Arial"/>
      <family val="2"/>
    </font>
    <font>
      <b/>
      <sz val="11"/>
      <color rgb="FF000000"/>
      <name val="Arial"/>
      <family val="2"/>
    </font>
    <font>
      <sz val="11"/>
      <color theme="1"/>
      <name val="Arial"/>
      <family val="2"/>
    </font>
    <font>
      <sz val="12"/>
      <color rgb="FFFFFFFF"/>
      <name val="Arial"/>
      <family val="2"/>
    </font>
    <font>
      <b/>
      <sz val="14"/>
      <color theme="1"/>
      <name val="Arial"/>
      <family val="2"/>
    </font>
    <font>
      <sz val="12"/>
      <color theme="1"/>
      <name val="Arial"/>
      <family val="2"/>
    </font>
    <font>
      <b/>
      <sz val="12"/>
      <color theme="1"/>
      <name val="Arial"/>
      <family val="2"/>
    </font>
    <font>
      <b/>
      <sz val="12"/>
      <color rgb="FFFFFFFF"/>
      <name val="Arial"/>
      <family val="2"/>
    </font>
    <font>
      <b/>
      <sz val="12"/>
      <color rgb="FF000000"/>
      <name val="Arial"/>
      <family val="2"/>
    </font>
    <font>
      <sz val="12"/>
      <color rgb="FF000000"/>
      <name val="Arial"/>
      <family val="2"/>
    </font>
    <font>
      <sz val="16"/>
      <color rgb="FFFFFFFF"/>
      <name val="Arial"/>
      <family val="2"/>
    </font>
    <font>
      <sz val="14"/>
      <color rgb="FF000000"/>
      <name val="Arial"/>
      <family val="2"/>
    </font>
    <font>
      <b/>
      <sz val="18"/>
      <color rgb="FF000000"/>
      <name val="Arial"/>
      <family val="2"/>
    </font>
    <font>
      <sz val="11"/>
      <color rgb="FF000000"/>
      <name val="Arial"/>
      <family val="2"/>
    </font>
    <font>
      <sz val="14"/>
      <name val="Arial"/>
      <family val="2"/>
    </font>
    <font>
      <sz val="12"/>
      <color theme="0"/>
      <name val="Arial"/>
      <family val="2"/>
    </font>
    <font>
      <b/>
      <sz val="12"/>
      <color theme="0"/>
      <name val="Arial"/>
      <family val="2"/>
    </font>
    <font>
      <sz val="9"/>
      <color theme="1"/>
      <name val="Calibri"/>
      <family val="2"/>
      <scheme val="minor"/>
    </font>
    <font>
      <b/>
      <sz val="18"/>
      <color theme="0"/>
      <name val="Arial"/>
      <family val="2"/>
    </font>
    <font>
      <sz val="18"/>
      <color theme="0"/>
      <name val="Arial"/>
      <family val="2"/>
    </font>
    <font>
      <sz val="9"/>
      <color theme="1"/>
      <name val="Arial"/>
      <family val="2"/>
    </font>
    <font>
      <sz val="12"/>
      <color theme="1"/>
      <name val="Arial"/>
      <family val="2"/>
    </font>
    <font>
      <sz val="10"/>
      <color rgb="FF000000"/>
      <name val="Arial"/>
      <family val="2"/>
    </font>
    <font>
      <sz val="10"/>
      <name val="Arial"/>
      <family val="2"/>
    </font>
    <font>
      <i/>
      <sz val="14"/>
      <color rgb="FF000000"/>
      <name val="Arial"/>
      <family val="2"/>
    </font>
    <font>
      <sz val="14"/>
      <color theme="1"/>
      <name val="Calibri"/>
      <family val="2"/>
    </font>
    <font>
      <sz val="10"/>
      <color theme="1"/>
      <name val="Arial"/>
      <family val="2"/>
    </font>
    <font>
      <u/>
      <sz val="10"/>
      <color rgb="FF0000FF"/>
      <name val="Arial"/>
      <family val="2"/>
    </font>
    <font>
      <sz val="12"/>
      <name val="Arial"/>
      <family val="2"/>
    </font>
    <font>
      <u/>
      <sz val="12"/>
      <color theme="10"/>
      <name val="Arial"/>
      <family val="2"/>
    </font>
    <font>
      <sz val="16"/>
      <name val="Arial"/>
      <family val="2"/>
    </font>
    <font>
      <sz val="16"/>
      <color rgb="FF000000"/>
      <name val="Arial"/>
      <family val="2"/>
    </font>
    <font>
      <b/>
      <u/>
      <sz val="12"/>
      <color rgb="FFFF0000"/>
      <name val="Arial"/>
      <family val="2"/>
    </font>
    <font>
      <b/>
      <sz val="11"/>
      <color theme="1"/>
      <name val="Calibri"/>
      <family val="2"/>
      <scheme val="minor"/>
    </font>
    <font>
      <sz val="18"/>
      <color theme="1"/>
      <name val="Arial"/>
      <family val="2"/>
    </font>
    <font>
      <b/>
      <sz val="9"/>
      <color theme="1"/>
      <name val="Arial"/>
      <family val="2"/>
    </font>
    <font>
      <sz val="11"/>
      <color rgb="FF000000"/>
      <name val="Calibri"/>
      <family val="2"/>
      <scheme val="minor"/>
    </font>
    <font>
      <sz val="11"/>
      <name val="Calibri"/>
      <family val="2"/>
      <scheme val="minor"/>
    </font>
    <font>
      <sz val="11"/>
      <color theme="1"/>
      <name val="Arial"/>
      <family val="2"/>
    </font>
    <font>
      <sz val="11"/>
      <name val="Arial"/>
      <family val="2"/>
    </font>
    <font>
      <u/>
      <sz val="11"/>
      <color rgb="FF1155CC"/>
      <name val="Arial"/>
      <family val="2"/>
    </font>
    <font>
      <sz val="11"/>
      <color theme="0"/>
      <name val="Arial"/>
      <family val="2"/>
    </font>
    <font>
      <sz val="12"/>
      <color theme="1"/>
      <name val="Arial"/>
      <family val="2"/>
    </font>
    <font>
      <b/>
      <sz val="12"/>
      <name val="Arial"/>
      <family val="2"/>
    </font>
    <font>
      <sz val="18"/>
      <color theme="2"/>
      <name val="Arial"/>
      <family val="2"/>
    </font>
    <font>
      <b/>
      <sz val="11"/>
      <color theme="2"/>
      <name val="Arial"/>
      <family val="2"/>
    </font>
    <font>
      <sz val="8"/>
      <color theme="1"/>
      <name val="Arial"/>
      <family val="2"/>
    </font>
    <font>
      <b/>
      <sz val="18"/>
      <color theme="2"/>
      <name val="Arial"/>
      <family val="2"/>
    </font>
    <font>
      <b/>
      <sz val="11"/>
      <color theme="0"/>
      <name val="Arial"/>
      <family val="2"/>
    </font>
    <font>
      <sz val="12"/>
      <color theme="2"/>
      <name val="Arial"/>
      <family val="2"/>
    </font>
    <font>
      <u/>
      <sz val="11"/>
      <color theme="10"/>
      <name val="Arial"/>
      <family val="2"/>
    </font>
    <font>
      <b/>
      <u/>
      <sz val="11"/>
      <color rgb="FF000000"/>
      <name val="Arial"/>
      <family val="2"/>
    </font>
    <font>
      <sz val="12"/>
      <color rgb="FF0000FF"/>
      <name val="Arial"/>
      <family val="2"/>
    </font>
    <font>
      <b/>
      <sz val="24"/>
      <color theme="0"/>
      <name val="Arial"/>
      <family val="2"/>
    </font>
    <font>
      <b/>
      <sz val="24"/>
      <color theme="1"/>
      <name val="Arial"/>
      <family val="2"/>
    </font>
    <font>
      <b/>
      <sz val="11"/>
      <name val="Arial"/>
      <family val="2"/>
    </font>
    <font>
      <b/>
      <sz val="12"/>
      <color rgb="FFFF0000"/>
      <name val="Arial"/>
      <family val="2"/>
    </font>
    <font>
      <b/>
      <u/>
      <sz val="12"/>
      <color theme="10"/>
      <name val="Arial"/>
      <family val="2"/>
    </font>
    <font>
      <u/>
      <sz val="12"/>
      <color rgb="FFFF0000"/>
      <name val="Arial"/>
      <family val="2"/>
    </font>
    <font>
      <sz val="12"/>
      <color theme="10"/>
      <name val="Arial"/>
      <family val="2"/>
    </font>
    <font>
      <sz val="9"/>
      <color rgb="FF000000"/>
      <name val="Arial"/>
      <family val="2"/>
    </font>
    <font>
      <u/>
      <sz val="12"/>
      <name val="Arial"/>
      <family val="2"/>
    </font>
    <font>
      <sz val="14"/>
      <color theme="1"/>
      <name val="Arial Black"/>
      <family val="2"/>
    </font>
    <font>
      <i/>
      <sz val="9"/>
      <color rgb="FFFFFFFF"/>
      <name val="Arial"/>
      <family val="2"/>
    </font>
    <font>
      <b/>
      <sz val="18"/>
      <color rgb="FF00B050"/>
      <name val="Arial"/>
      <family val="2"/>
    </font>
    <font>
      <b/>
      <sz val="16"/>
      <color theme="1"/>
      <name val="Arial"/>
      <family val="2"/>
    </font>
    <font>
      <b/>
      <sz val="24"/>
      <color rgb="FF000000"/>
      <name val="Arial"/>
      <family val="2"/>
    </font>
    <font>
      <b/>
      <sz val="14"/>
      <color theme="0"/>
      <name val="Arial"/>
      <family val="2"/>
    </font>
    <font>
      <i/>
      <sz val="14"/>
      <color theme="1"/>
      <name val="Arial"/>
      <family val="2"/>
    </font>
    <font>
      <i/>
      <sz val="14"/>
      <color theme="0"/>
      <name val="Arial"/>
      <family val="2"/>
    </font>
    <font>
      <b/>
      <i/>
      <u/>
      <sz val="14"/>
      <color theme="1"/>
      <name val="Arial"/>
      <family val="2"/>
    </font>
    <font>
      <sz val="12"/>
      <color rgb="FF151E49"/>
      <name val="Arial"/>
      <family val="2"/>
    </font>
    <font>
      <sz val="11"/>
      <color rgb="FF000000"/>
      <name val="Wingdings"/>
      <charset val="2"/>
    </font>
    <font>
      <sz val="11"/>
      <color rgb="FF0000FF"/>
      <name val="Arial"/>
      <family val="2"/>
    </font>
    <font>
      <b/>
      <sz val="11"/>
      <color rgb="FFFF0000"/>
      <name val="Arial"/>
      <family val="2"/>
    </font>
    <font>
      <b/>
      <sz val="16"/>
      <color theme="1"/>
      <name val="Calibri"/>
      <family val="2"/>
    </font>
    <font>
      <sz val="16"/>
      <color theme="1"/>
      <name val="Calibri"/>
      <family val="2"/>
    </font>
    <font>
      <sz val="16"/>
      <color theme="1"/>
      <name val="Arial"/>
      <family val="2"/>
    </font>
    <font>
      <sz val="12"/>
      <color theme="1"/>
      <name val="Arial"/>
      <family val="2"/>
    </font>
    <font>
      <sz val="18"/>
      <color rgb="FF000000"/>
      <name val="Arial"/>
      <family val="2"/>
    </font>
    <font>
      <b/>
      <sz val="18"/>
      <color theme="1"/>
      <name val="Arial"/>
      <family val="2"/>
    </font>
    <font>
      <b/>
      <sz val="36"/>
      <color rgb="FFFFFFFF"/>
      <name val="Arial"/>
      <family val="2"/>
    </font>
    <font>
      <sz val="8"/>
      <color rgb="FF000000"/>
      <name val="Arial"/>
      <family val="2"/>
    </font>
    <font>
      <b/>
      <u/>
      <sz val="12"/>
      <color theme="0"/>
      <name val="Arial"/>
      <family val="2"/>
    </font>
    <font>
      <u/>
      <sz val="10"/>
      <color rgb="FF1155CC"/>
      <name val="Arial"/>
      <family val="2"/>
    </font>
    <font>
      <b/>
      <sz val="10"/>
      <name val="Arial"/>
      <family val="2"/>
    </font>
    <font>
      <u/>
      <sz val="10"/>
      <color rgb="FF0563C1"/>
      <name val="Arial"/>
      <family val="2"/>
    </font>
    <font>
      <b/>
      <sz val="10"/>
      <color theme="1"/>
      <name val="Arial"/>
      <family val="2"/>
    </font>
    <font>
      <u/>
      <sz val="10"/>
      <color rgb="FF000000"/>
      <name val="Arial"/>
      <family val="2"/>
    </font>
    <font>
      <u/>
      <sz val="10"/>
      <color rgb="FF2204FB"/>
      <name val="Arial"/>
      <family val="2"/>
    </font>
    <font>
      <b/>
      <u/>
      <sz val="14"/>
      <color rgb="FF1155CC"/>
      <name val="Arial"/>
      <family val="2"/>
    </font>
    <font>
      <sz val="10"/>
      <color rgb="FF1155CC"/>
      <name val="Arial"/>
      <family val="2"/>
    </font>
    <font>
      <b/>
      <u/>
      <sz val="10"/>
      <color rgb="FF1155CC"/>
      <name val="Arial"/>
      <family val="2"/>
    </font>
    <font>
      <b/>
      <sz val="18"/>
      <color indexed="9"/>
      <name val="Arial"/>
      <family val="2"/>
    </font>
    <font>
      <sz val="10"/>
      <color theme="0"/>
      <name val="Arial"/>
      <family val="2"/>
    </font>
    <font>
      <u/>
      <sz val="11"/>
      <color rgb="FF000000"/>
      <name val="Arial"/>
      <family val="2"/>
    </font>
    <font>
      <b/>
      <u/>
      <sz val="11"/>
      <name val="Arial"/>
      <family val="2"/>
    </font>
    <font>
      <u/>
      <sz val="11"/>
      <color theme="1"/>
      <name val="Arial"/>
      <family val="2"/>
    </font>
    <font>
      <sz val="12"/>
      <color theme="1"/>
      <name val="Arial"/>
      <family val="2"/>
    </font>
    <font>
      <u/>
      <sz val="12"/>
      <color theme="0"/>
      <name val="Arial"/>
      <family val="2"/>
    </font>
    <font>
      <sz val="12"/>
      <color theme="1"/>
      <name val="Arial"/>
      <family val="2"/>
    </font>
    <font>
      <b/>
      <sz val="9"/>
      <color theme="1"/>
      <name val="Calibri"/>
      <family val="2"/>
      <scheme val="minor"/>
    </font>
    <font>
      <u/>
      <sz val="9"/>
      <color theme="10"/>
      <name val="Calibri"/>
      <family val="2"/>
      <scheme val="minor"/>
    </font>
    <font>
      <b/>
      <u/>
      <sz val="11"/>
      <color theme="10"/>
      <name val="Arial"/>
      <family val="2"/>
    </font>
    <font>
      <b/>
      <u/>
      <sz val="11"/>
      <color theme="0"/>
      <name val="Arial"/>
      <family val="2"/>
    </font>
    <font>
      <b/>
      <sz val="8"/>
      <color theme="1"/>
      <name val="Arial"/>
      <family val="2"/>
    </font>
    <font>
      <b/>
      <sz val="8"/>
      <color theme="0"/>
      <name val="Arial"/>
      <family val="2"/>
    </font>
    <font>
      <sz val="9"/>
      <color theme="0" tint="-0.499984740745262"/>
      <name val="Arial"/>
      <family val="2"/>
    </font>
    <font>
      <sz val="9"/>
      <name val="Arial"/>
      <family val="2"/>
    </font>
    <font>
      <b/>
      <sz val="9"/>
      <color theme="0"/>
      <name val="Arial"/>
      <family val="2"/>
    </font>
    <font>
      <b/>
      <sz val="9"/>
      <name val="Arial"/>
      <family val="2"/>
    </font>
    <font>
      <b/>
      <sz val="9"/>
      <color theme="0" tint="-0.499984740745262"/>
      <name val="Arial"/>
      <family val="2"/>
    </font>
    <font>
      <b/>
      <sz val="12"/>
      <color theme="0" tint="-0.499984740745262"/>
      <name val="Arial"/>
      <family val="2"/>
    </font>
    <font>
      <sz val="12"/>
      <color theme="0" tint="-0.499984740745262"/>
      <name val="Arial"/>
      <family val="2"/>
    </font>
    <font>
      <b/>
      <sz val="16"/>
      <color theme="0" tint="-0.499984740745262"/>
      <name val="Arial"/>
      <family val="2"/>
    </font>
    <font>
      <sz val="11"/>
      <color theme="0" tint="-0.499984740745262"/>
      <name val="Arial"/>
      <family val="2"/>
    </font>
    <font>
      <b/>
      <sz val="10"/>
      <color theme="0" tint="-0.499984740745262"/>
      <name val="Arial"/>
      <family val="2"/>
    </font>
    <font>
      <sz val="9"/>
      <color theme="0"/>
      <name val="Arial"/>
      <family val="2"/>
    </font>
    <font>
      <b/>
      <sz val="20"/>
      <color theme="1"/>
      <name val="Arial"/>
      <family val="2"/>
    </font>
  </fonts>
  <fills count="78">
    <fill>
      <patternFill patternType="none"/>
    </fill>
    <fill>
      <patternFill patternType="gray125"/>
    </fill>
    <fill>
      <patternFill patternType="solid">
        <fgColor rgb="FF151E49"/>
        <bgColor rgb="FF151E49"/>
      </patternFill>
    </fill>
    <fill>
      <patternFill patternType="solid">
        <fgColor rgb="FFFECF00"/>
        <bgColor rgb="FFFECF00"/>
      </patternFill>
    </fill>
    <fill>
      <patternFill patternType="solid">
        <fgColor rgb="FFFFFFFF"/>
        <bgColor rgb="FFFFFFFF"/>
      </patternFill>
    </fill>
    <fill>
      <patternFill patternType="solid">
        <fgColor theme="0"/>
        <bgColor theme="0"/>
      </patternFill>
    </fill>
    <fill>
      <patternFill patternType="solid">
        <fgColor theme="4"/>
        <bgColor theme="4"/>
      </patternFill>
    </fill>
    <fill>
      <patternFill patternType="solid">
        <fgColor theme="5"/>
        <bgColor theme="5"/>
      </patternFill>
    </fill>
    <fill>
      <patternFill patternType="solid">
        <fgColor theme="6"/>
        <bgColor theme="6"/>
      </patternFill>
    </fill>
    <fill>
      <patternFill patternType="solid">
        <fgColor theme="7"/>
        <bgColor theme="7"/>
      </patternFill>
    </fill>
    <fill>
      <patternFill patternType="solid">
        <fgColor theme="8"/>
        <bgColor theme="8"/>
      </patternFill>
    </fill>
    <fill>
      <patternFill patternType="solid">
        <fgColor theme="9"/>
        <bgColor theme="9"/>
      </patternFill>
    </fill>
    <fill>
      <patternFill patternType="solid">
        <fgColor rgb="FFB8CCE4"/>
        <bgColor rgb="FFB8CCE4"/>
      </patternFill>
    </fill>
    <fill>
      <patternFill patternType="solid">
        <fgColor rgb="FFFF0000"/>
        <bgColor rgb="FFFF0000"/>
      </patternFill>
    </fill>
    <fill>
      <patternFill patternType="solid">
        <fgColor rgb="FF0099FF"/>
        <bgColor rgb="FF0099FF"/>
      </patternFill>
    </fill>
    <fill>
      <patternFill patternType="solid">
        <fgColor rgb="FF9933FF"/>
        <bgColor rgb="FF9933FF"/>
      </patternFill>
    </fill>
    <fill>
      <patternFill patternType="solid">
        <fgColor rgb="FF00FFFF"/>
        <bgColor rgb="FF00FFFF"/>
      </patternFill>
    </fill>
    <fill>
      <patternFill patternType="solid">
        <fgColor rgb="FF00FF00"/>
        <bgColor rgb="FF00FF00"/>
      </patternFill>
    </fill>
    <fill>
      <patternFill patternType="solid">
        <fgColor rgb="FFFF00FF"/>
        <bgColor rgb="FFFF00FF"/>
      </patternFill>
    </fill>
    <fill>
      <patternFill patternType="solid">
        <fgColor rgb="FFFFFF00"/>
        <bgColor indexed="64"/>
      </patternFill>
    </fill>
    <fill>
      <patternFill patternType="solid">
        <fgColor theme="0"/>
        <bgColor rgb="FF99CC99"/>
      </patternFill>
    </fill>
    <fill>
      <patternFill patternType="solid">
        <fgColor rgb="FF00B0F0"/>
        <bgColor theme="4"/>
      </patternFill>
    </fill>
    <fill>
      <patternFill patternType="solid">
        <fgColor rgb="FF009900"/>
        <bgColor theme="6"/>
      </patternFill>
    </fill>
    <fill>
      <patternFill patternType="solid">
        <fgColor rgb="FF009900"/>
        <bgColor indexed="64"/>
      </patternFill>
    </fill>
    <fill>
      <patternFill patternType="solid">
        <fgColor rgb="FF00B0F0"/>
        <bgColor indexed="64"/>
      </patternFill>
    </fill>
    <fill>
      <patternFill patternType="solid">
        <fgColor rgb="FFFFC000"/>
        <bgColor indexed="64"/>
      </patternFill>
    </fill>
    <fill>
      <patternFill patternType="solid">
        <fgColor rgb="FFFFC000"/>
        <bgColor theme="9"/>
      </patternFill>
    </fill>
    <fill>
      <patternFill patternType="solid">
        <fgColor rgb="FFFFC000"/>
        <bgColor rgb="FFFFFF00"/>
      </patternFill>
    </fill>
    <fill>
      <patternFill patternType="solid">
        <fgColor theme="7" tint="0.39997558519241921"/>
        <bgColor theme="7"/>
      </patternFill>
    </fill>
    <fill>
      <patternFill patternType="solid">
        <fgColor theme="7" tint="0.39997558519241921"/>
        <bgColor indexed="64"/>
      </patternFill>
    </fill>
    <fill>
      <patternFill patternType="solid">
        <fgColor theme="9" tint="0.79998168889431442"/>
        <bgColor indexed="64"/>
      </patternFill>
    </fill>
    <fill>
      <patternFill patternType="solid">
        <fgColor rgb="FF151E49"/>
        <bgColor indexed="64"/>
      </patternFill>
    </fill>
    <fill>
      <patternFill patternType="solid">
        <fgColor rgb="FFFECF00"/>
        <bgColor rgb="FF151E49"/>
      </patternFill>
    </fill>
    <fill>
      <patternFill patternType="solid">
        <fgColor rgb="FFFECF00"/>
        <bgColor indexed="64"/>
      </patternFill>
    </fill>
    <fill>
      <patternFill patternType="solid">
        <fgColor rgb="FF151E49"/>
        <bgColor rgb="FFDBE5F1"/>
      </patternFill>
    </fill>
    <fill>
      <patternFill patternType="solid">
        <fgColor rgb="FF151E49"/>
        <bgColor rgb="FFFF6600"/>
      </patternFill>
    </fill>
    <fill>
      <patternFill patternType="solid">
        <fgColor rgb="FFFECF00"/>
        <bgColor rgb="FFFF6600"/>
      </patternFill>
    </fill>
    <fill>
      <patternFill patternType="solid">
        <fgColor rgb="FF002060"/>
        <bgColor indexed="64"/>
      </patternFill>
    </fill>
    <fill>
      <patternFill patternType="solid">
        <fgColor rgb="FFFF0000"/>
        <bgColor indexed="64"/>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rgb="FFFFFF93"/>
        <bgColor indexed="64"/>
      </patternFill>
    </fill>
    <fill>
      <patternFill patternType="solid">
        <fgColor rgb="FFB8CCE4"/>
        <bgColor indexed="64"/>
      </patternFill>
    </fill>
    <fill>
      <patternFill patternType="solid">
        <fgColor theme="2" tint="-0.14999847407452621"/>
        <bgColor indexed="64"/>
      </patternFill>
    </fill>
    <fill>
      <patternFill patternType="solid">
        <fgColor rgb="FFCCCCCC"/>
        <bgColor indexed="64"/>
      </patternFill>
    </fill>
    <fill>
      <patternFill patternType="solid">
        <fgColor theme="4" tint="0.59999389629810485"/>
        <bgColor indexed="64"/>
      </patternFill>
    </fill>
    <fill>
      <patternFill patternType="solid">
        <fgColor theme="1"/>
        <bgColor indexed="64"/>
      </patternFill>
    </fill>
    <fill>
      <patternFill patternType="solid">
        <fgColor rgb="FFF3F3F3"/>
        <bgColor rgb="FFF3F3F3"/>
      </patternFill>
    </fill>
    <fill>
      <patternFill patternType="solid">
        <fgColor rgb="FFEAD1DC"/>
        <bgColor rgb="FFEAD1DC"/>
      </patternFill>
    </fill>
    <fill>
      <patternFill patternType="solid">
        <fgColor rgb="FF4A86E8"/>
        <bgColor rgb="FF4A86E8"/>
      </patternFill>
    </fill>
    <fill>
      <patternFill patternType="solid">
        <fgColor rgb="FFC9DAF8"/>
        <bgColor rgb="FFC9DAF8"/>
      </patternFill>
    </fill>
    <fill>
      <patternFill patternType="solid">
        <fgColor rgb="FFD9EAD3"/>
        <bgColor rgb="FFD9EAD3"/>
      </patternFill>
    </fill>
    <fill>
      <patternFill patternType="solid">
        <fgColor rgb="FFD9D9D9"/>
        <bgColor rgb="FFD9D9D9"/>
      </patternFill>
    </fill>
    <fill>
      <patternFill patternType="solid">
        <fgColor rgb="FFFF9900"/>
        <bgColor rgb="FFFF9900"/>
      </patternFill>
    </fill>
    <fill>
      <patternFill patternType="solid">
        <fgColor rgb="FFFCE5CD"/>
        <bgColor rgb="FFFCE5CD"/>
      </patternFill>
    </fill>
    <fill>
      <patternFill patternType="solid">
        <fgColor rgb="FFFFFF00"/>
        <bgColor rgb="FFFFFF00"/>
      </patternFill>
    </fill>
    <fill>
      <patternFill patternType="solid">
        <fgColor rgb="FFFFF2CC"/>
        <bgColor rgb="FFFFF2CC"/>
      </patternFill>
    </fill>
    <fill>
      <patternFill patternType="solid">
        <fgColor rgb="FF9900FF"/>
        <bgColor rgb="FF9900FF"/>
      </patternFill>
    </fill>
    <fill>
      <patternFill patternType="solid">
        <fgColor rgb="FFD9D2E9"/>
        <bgColor rgb="FFD9D2E9"/>
      </patternFill>
    </fill>
    <fill>
      <patternFill patternType="solid">
        <fgColor rgb="FFD0E0E3"/>
        <bgColor rgb="FFD0E0E3"/>
      </patternFill>
    </fill>
    <fill>
      <patternFill patternType="solid">
        <fgColor rgb="FFFFE599"/>
        <bgColor rgb="FFFFE599"/>
      </patternFill>
    </fill>
    <fill>
      <patternFill patternType="solid">
        <fgColor rgb="FF009900"/>
        <bgColor rgb="FF00FF00"/>
      </patternFill>
    </fill>
    <fill>
      <patternFill patternType="solid">
        <fgColor rgb="FFB1A0C7"/>
        <bgColor rgb="FFB7B7B7"/>
      </patternFill>
    </fill>
    <fill>
      <patternFill patternType="solid">
        <fgColor rgb="FFFECF00"/>
        <bgColor rgb="FFF3F3F3"/>
      </patternFill>
    </fill>
    <fill>
      <patternFill patternType="solid">
        <fgColor theme="0"/>
        <bgColor rgb="FFFFE599"/>
      </patternFill>
    </fill>
    <fill>
      <patternFill patternType="solid">
        <fgColor theme="8"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59999389629810485"/>
        <bgColor theme="9"/>
      </patternFill>
    </fill>
    <fill>
      <patternFill patternType="solid">
        <fgColor theme="0"/>
        <bgColor theme="9"/>
      </patternFill>
    </fill>
    <fill>
      <patternFill patternType="solid">
        <fgColor theme="9" tint="0.79998168889431442"/>
        <bgColor theme="9" tint="0.79998168889431442"/>
      </patternFill>
    </fill>
    <fill>
      <patternFill patternType="solid">
        <fgColor theme="0"/>
        <bgColor theme="9" tint="0.79998168889431442"/>
      </patternFill>
    </fill>
    <fill>
      <patternFill patternType="solid">
        <fgColor theme="9"/>
        <bgColor indexed="64"/>
      </patternFill>
    </fill>
  </fills>
  <borders count="21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top/>
      <bottom/>
      <diagonal/>
    </border>
    <border>
      <left/>
      <right style="thin">
        <color rgb="FF000000"/>
      </right>
      <top/>
      <bottom/>
      <diagonal/>
    </border>
    <border>
      <left/>
      <right style="medium">
        <color rgb="FF000000"/>
      </right>
      <top/>
      <bottom/>
      <diagonal/>
    </border>
    <border>
      <left/>
      <right/>
      <top/>
      <bottom/>
      <diagonal/>
    </border>
    <border>
      <left/>
      <right/>
      <top/>
      <bottom/>
      <diagonal/>
    </border>
    <border>
      <left/>
      <right/>
      <top/>
      <bottom style="thin">
        <color rgb="FF000000"/>
      </bottom>
      <diagonal/>
    </border>
    <border>
      <left/>
      <right/>
      <top/>
      <bottom/>
      <diagonal/>
    </border>
    <border>
      <left/>
      <right style="thin">
        <color rgb="FF000000"/>
      </right>
      <top/>
      <bottom style="thin">
        <color rgb="FF000000"/>
      </bottom>
      <diagonal/>
    </border>
    <border>
      <left/>
      <right/>
      <top/>
      <bottom/>
      <diagonal/>
    </border>
    <border>
      <left style="thick">
        <color rgb="FF0000FF"/>
      </left>
      <right/>
      <top style="thick">
        <color rgb="FF0000FF"/>
      </top>
      <bottom style="thick">
        <color rgb="FF0000FF"/>
      </bottom>
      <diagonal/>
    </border>
    <border>
      <left/>
      <right/>
      <top style="thick">
        <color rgb="FF0000FF"/>
      </top>
      <bottom style="thick">
        <color rgb="FF0000FF"/>
      </bottom>
      <diagonal/>
    </border>
    <border>
      <left/>
      <right style="thick">
        <color rgb="FF0000FF"/>
      </right>
      <top style="thick">
        <color rgb="FF0000FF"/>
      </top>
      <bottom style="thick">
        <color rgb="FF0000FF"/>
      </bottom>
      <diagonal/>
    </border>
    <border>
      <left style="thick">
        <color rgb="FF000000"/>
      </left>
      <right style="thick">
        <color rgb="FF000000"/>
      </right>
      <top style="thick">
        <color rgb="FF000000"/>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style="thick">
        <color rgb="FF000000"/>
      </left>
      <right style="thick">
        <color rgb="FF000000"/>
      </right>
      <top/>
      <bottom style="thick">
        <color rgb="FF000000"/>
      </bottom>
      <diagonal/>
    </border>
    <border>
      <left/>
      <right style="thick">
        <color rgb="FF000000"/>
      </right>
      <top/>
      <bottom style="thick">
        <color rgb="FF000000"/>
      </bottom>
      <diagonal/>
    </border>
    <border>
      <left/>
      <right/>
      <top/>
      <bottom/>
      <diagonal/>
    </border>
    <border>
      <left/>
      <right/>
      <top/>
      <bottom/>
      <diagonal/>
    </border>
    <border>
      <left/>
      <right/>
      <top/>
      <bottom/>
      <diagonal/>
    </border>
    <border>
      <left style="medium">
        <color rgb="FF3F3F3F"/>
      </left>
      <right/>
      <top style="medium">
        <color rgb="FF3F3F3F"/>
      </top>
      <bottom style="thin">
        <color rgb="FFD8D8D8"/>
      </bottom>
      <diagonal/>
    </border>
    <border>
      <left/>
      <right/>
      <top style="medium">
        <color rgb="FF3F3F3F"/>
      </top>
      <bottom style="thin">
        <color rgb="FFD8D8D8"/>
      </bottom>
      <diagonal/>
    </border>
    <border>
      <left/>
      <right style="medium">
        <color rgb="FF3F3F3F"/>
      </right>
      <top style="medium">
        <color rgb="FF3F3F3F"/>
      </top>
      <bottom style="thin">
        <color rgb="FFD8D8D8"/>
      </bottom>
      <diagonal/>
    </border>
    <border>
      <left/>
      <right/>
      <top style="medium">
        <color rgb="FF3F3F3F"/>
      </top>
      <bottom style="thin">
        <color rgb="FFD8D8D8"/>
      </bottom>
      <diagonal/>
    </border>
    <border>
      <left/>
      <right/>
      <top style="thin">
        <color rgb="FFD8D8D8"/>
      </top>
      <bottom/>
      <diagonal/>
    </border>
    <border>
      <left/>
      <right/>
      <top style="thin">
        <color rgb="FFD8D8D8"/>
      </top>
      <bottom/>
      <diagonal/>
    </border>
    <border>
      <left/>
      <right/>
      <top style="thin">
        <color rgb="FFD8D8D8"/>
      </top>
      <bottom/>
      <diagonal/>
    </border>
    <border>
      <left/>
      <right/>
      <top/>
      <bottom style="medium">
        <color rgb="FF000000"/>
      </bottom>
      <diagonal/>
    </border>
    <border>
      <left/>
      <right/>
      <top style="medium">
        <color rgb="FF000000"/>
      </top>
      <bottom/>
      <diagonal/>
    </border>
    <border>
      <left style="thin">
        <color rgb="FF000000"/>
      </left>
      <right/>
      <top/>
      <bottom/>
      <diagonal/>
    </border>
    <border>
      <left style="thin">
        <color rgb="FF000000"/>
      </left>
      <right/>
      <top style="thin">
        <color rgb="FF000000"/>
      </top>
      <bottom/>
      <diagonal/>
    </border>
    <border>
      <left/>
      <right/>
      <top style="thin">
        <color rgb="FF000000"/>
      </top>
      <bottom/>
      <diagonal/>
    </border>
    <border>
      <left/>
      <right style="medium">
        <color theme="1"/>
      </right>
      <top/>
      <bottom/>
      <diagonal/>
    </border>
    <border>
      <left/>
      <right style="thin">
        <color rgb="FF000000"/>
      </right>
      <top style="thin">
        <color rgb="FF000000"/>
      </top>
      <bottom/>
      <diagonal/>
    </border>
    <border>
      <left style="thin">
        <color rgb="FF000000"/>
      </left>
      <right/>
      <top/>
      <bottom style="thin">
        <color rgb="FF000000"/>
      </bottom>
      <diagonal/>
    </border>
    <border>
      <left/>
      <right style="medium">
        <color theme="1"/>
      </right>
      <top/>
      <bottom style="medium">
        <color theme="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diagonal/>
    </border>
    <border>
      <left/>
      <right/>
      <top/>
      <bottom/>
      <diagonal/>
    </border>
    <border>
      <left/>
      <right/>
      <top/>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style="thick">
        <color rgb="FF000000"/>
      </right>
      <top/>
      <bottom style="thick">
        <color rgb="FF000000"/>
      </bottom>
      <diagonal/>
    </border>
    <border>
      <left style="thick">
        <color rgb="FF000000"/>
      </left>
      <right style="thick">
        <color rgb="FF000000"/>
      </right>
      <top/>
      <bottom style="thick">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top/>
      <bottom/>
      <diagonal/>
    </border>
    <border>
      <left/>
      <right style="thick">
        <color auto="1"/>
      </right>
      <top/>
      <bottom/>
      <diagonal/>
    </border>
    <border>
      <left style="thick">
        <color auto="1"/>
      </left>
      <right/>
      <top style="thin">
        <color rgb="FFCCCCCC"/>
      </top>
      <bottom style="thin">
        <color rgb="FFCCCCCC"/>
      </bottom>
      <diagonal/>
    </border>
    <border>
      <left/>
      <right style="thick">
        <color auto="1"/>
      </right>
      <top/>
      <bottom style="thick">
        <color auto="1"/>
      </bottom>
      <diagonal/>
    </border>
    <border>
      <left style="thick">
        <color auto="1"/>
      </left>
      <right/>
      <top/>
      <bottom style="thick">
        <color auto="1"/>
      </bottom>
      <diagonal/>
    </border>
    <border>
      <left style="thick">
        <color auto="1"/>
      </left>
      <right/>
      <top style="thick">
        <color auto="1"/>
      </top>
      <bottom/>
      <diagonal/>
    </border>
    <border>
      <left/>
      <right/>
      <top/>
      <bottom style="thick">
        <color auto="1"/>
      </bottom>
      <diagonal/>
    </border>
    <border>
      <left/>
      <right/>
      <top style="thick">
        <color auto="1"/>
      </top>
      <bottom/>
      <diagonal/>
    </border>
    <border>
      <left/>
      <right style="thick">
        <color auto="1"/>
      </right>
      <top style="thick">
        <color auto="1"/>
      </top>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ck">
        <color auto="1"/>
      </left>
      <right style="thick">
        <color auto="1"/>
      </right>
      <top style="thick">
        <color auto="1"/>
      </top>
      <bottom style="thick">
        <color auto="1"/>
      </bottom>
      <diagonal/>
    </border>
    <border>
      <left/>
      <right/>
      <top style="thin">
        <color indexed="64"/>
      </top>
      <bottom style="thin">
        <color indexed="64"/>
      </bottom>
      <diagonal/>
    </border>
    <border>
      <left/>
      <right/>
      <top/>
      <bottom style="thin">
        <color indexed="64"/>
      </bottom>
      <diagonal/>
    </border>
    <border>
      <left style="thick">
        <color rgb="FF000000"/>
      </left>
      <right style="thick">
        <color rgb="FF000000"/>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ck">
        <color auto="1"/>
      </right>
      <top style="thick">
        <color auto="1"/>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thick">
        <color rgb="FF000000"/>
      </left>
      <right/>
      <top style="thin">
        <color rgb="FF000000"/>
      </top>
      <bottom/>
      <diagonal/>
    </border>
    <border>
      <left/>
      <right style="thick">
        <color rgb="FF000000"/>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thin">
        <color rgb="FF000000"/>
      </left>
      <right style="medium">
        <color rgb="FF000000"/>
      </right>
      <top style="medium">
        <color rgb="FF000000"/>
      </top>
      <bottom style="thick">
        <color rgb="FF000000"/>
      </bottom>
      <diagonal/>
    </border>
    <border>
      <left style="thin">
        <color rgb="FF000000"/>
      </left>
      <right style="medium">
        <color rgb="FF000000"/>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thin">
        <color indexed="64"/>
      </right>
      <top style="thin">
        <color indexed="64"/>
      </top>
      <bottom style="thin">
        <color indexed="64"/>
      </bottom>
      <diagonal/>
    </border>
    <border>
      <left style="medium">
        <color indexed="64"/>
      </left>
      <right/>
      <top style="dashDot">
        <color indexed="64"/>
      </top>
      <bottom/>
      <diagonal/>
    </border>
    <border>
      <left/>
      <right/>
      <top style="dashDot">
        <color indexed="64"/>
      </top>
      <bottom/>
      <diagonal/>
    </border>
    <border>
      <left/>
      <right style="medium">
        <color indexed="64"/>
      </right>
      <top style="dashDot">
        <color indexed="64"/>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style="medium">
        <color rgb="FF3F3F3F"/>
      </right>
      <top/>
      <bottom/>
      <diagonal/>
    </border>
    <border>
      <left/>
      <right style="thin">
        <color indexed="64"/>
      </right>
      <top/>
      <bottom/>
      <diagonal/>
    </border>
    <border>
      <left style="thick">
        <color rgb="FF000000"/>
      </left>
      <right style="thick">
        <color rgb="FF000000"/>
      </right>
      <top style="thin">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rgb="FF000000"/>
      </bottom>
      <diagonal/>
    </border>
    <border>
      <left style="thin">
        <color indexed="64"/>
      </left>
      <right style="thin">
        <color indexed="64"/>
      </right>
      <top/>
      <bottom/>
      <diagonal/>
    </border>
    <border>
      <left/>
      <right style="thin">
        <color indexed="64"/>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s>
  <cellStyleXfs count="25">
    <xf numFmtId="0" fontId="0" fillId="0" borderId="0"/>
    <xf numFmtId="0" fontId="22" fillId="0" borderId="65"/>
    <xf numFmtId="0" fontId="39" fillId="0" borderId="65"/>
    <xf numFmtId="0" fontId="46" fillId="0" borderId="0" applyNumberFormat="0" applyFill="0" applyBorder="0" applyAlignment="0" applyProtection="0"/>
    <xf numFmtId="0" fontId="55" fillId="0" borderId="65"/>
    <xf numFmtId="0" fontId="59" fillId="0" borderId="65"/>
    <xf numFmtId="0" fontId="5" fillId="0" borderId="65"/>
    <xf numFmtId="0" fontId="59" fillId="0" borderId="65"/>
    <xf numFmtId="9" fontId="5" fillId="0" borderId="65" applyFont="0" applyFill="0" applyBorder="0" applyAlignment="0" applyProtection="0"/>
    <xf numFmtId="9" fontId="4" fillId="0" borderId="65" applyFont="0" applyFill="0" applyBorder="0" applyAlignment="0" applyProtection="0"/>
    <xf numFmtId="0" fontId="5" fillId="0" borderId="65"/>
    <xf numFmtId="9" fontId="3" fillId="0" borderId="65" applyFont="0" applyFill="0" applyBorder="0" applyAlignment="0" applyProtection="0"/>
    <xf numFmtId="0" fontId="34" fillId="0" borderId="65"/>
    <xf numFmtId="0" fontId="5" fillId="0" borderId="65"/>
    <xf numFmtId="0" fontId="2" fillId="0" borderId="65"/>
    <xf numFmtId="9" fontId="2" fillId="0" borderId="65" applyFont="0" applyFill="0" applyBorder="0" applyAlignment="0" applyProtection="0"/>
    <xf numFmtId="9" fontId="34" fillId="0" borderId="65" applyFont="0" applyFill="0" applyBorder="0" applyAlignment="0" applyProtection="0"/>
    <xf numFmtId="44" fontId="95" fillId="0" borderId="0" applyFont="0" applyFill="0" applyBorder="0" applyAlignment="0" applyProtection="0"/>
    <xf numFmtId="0" fontId="46" fillId="0" borderId="65" applyNumberFormat="0" applyFill="0" applyBorder="0" applyAlignment="0" applyProtection="0"/>
    <xf numFmtId="43" fontId="115" fillId="0" borderId="0" applyFont="0" applyFill="0" applyBorder="0" applyAlignment="0" applyProtection="0"/>
    <xf numFmtId="9" fontId="115" fillId="0" borderId="0" applyFont="0" applyFill="0" applyBorder="0" applyAlignment="0" applyProtection="0"/>
    <xf numFmtId="0" fontId="117" fillId="0" borderId="65"/>
    <xf numFmtId="0" fontId="119" fillId="0" borderId="65" applyNumberFormat="0" applyFill="0" applyBorder="0" applyAlignment="0" applyProtection="0"/>
    <xf numFmtId="0" fontId="1" fillId="0" borderId="65"/>
    <xf numFmtId="9" fontId="1" fillId="0" borderId="65" applyFont="0" applyFill="0" applyBorder="0" applyAlignment="0" applyProtection="0"/>
  </cellStyleXfs>
  <cellXfs count="1460">
    <xf numFmtId="0" fontId="0" fillId="0" borderId="0" xfId="0" applyFont="1" applyAlignment="1"/>
    <xf numFmtId="0" fontId="18" fillId="0" borderId="48" xfId="0" applyFont="1" applyBorder="1" applyAlignment="1" applyProtection="1">
      <alignment horizontal="center"/>
      <protection locked="0"/>
    </xf>
    <xf numFmtId="0" fontId="16" fillId="0" borderId="48" xfId="0" applyFont="1" applyBorder="1" applyAlignment="1" applyProtection="1">
      <alignment horizontal="center"/>
      <protection locked="0"/>
    </xf>
    <xf numFmtId="0" fontId="28" fillId="0" borderId="66" xfId="0" applyFont="1" applyBorder="1" applyAlignment="1" applyProtection="1">
      <alignment wrapText="1"/>
      <protection locked="0"/>
    </xf>
    <xf numFmtId="0" fontId="28" fillId="0" borderId="27" xfId="0" applyFont="1" applyBorder="1" applyAlignment="1" applyProtection="1">
      <alignment horizontal="center" vertical="center" wrapText="1"/>
      <protection locked="0"/>
    </xf>
    <xf numFmtId="0" fontId="28" fillId="0" borderId="28" xfId="0" applyFont="1" applyBorder="1" applyAlignment="1" applyProtection="1">
      <alignment horizontal="center" vertical="center" wrapText="1"/>
      <protection locked="0"/>
    </xf>
    <xf numFmtId="49" fontId="28" fillId="0" borderId="28" xfId="0" applyNumberFormat="1" applyFont="1" applyBorder="1" applyAlignment="1" applyProtection="1">
      <alignment horizontal="center" vertical="center" wrapText="1"/>
      <protection locked="0"/>
    </xf>
    <xf numFmtId="0" fontId="12" fillId="0" borderId="28" xfId="0" applyFont="1" applyBorder="1" applyAlignment="1" applyProtection="1">
      <alignment horizontal="center" vertical="center" wrapText="1"/>
      <protection locked="0"/>
    </xf>
    <xf numFmtId="0" fontId="12" fillId="0" borderId="70" xfId="0" applyFont="1" applyBorder="1" applyAlignment="1" applyProtection="1">
      <alignment horizontal="center" vertical="center" wrapText="1"/>
      <protection locked="0"/>
    </xf>
    <xf numFmtId="0" fontId="18" fillId="0" borderId="87" xfId="0" applyFont="1" applyBorder="1" applyAlignment="1" applyProtection="1">
      <alignment horizontal="center"/>
      <protection locked="0"/>
    </xf>
    <xf numFmtId="0" fontId="16" fillId="0" borderId="87" xfId="0" applyFont="1" applyBorder="1" applyAlignment="1" applyProtection="1">
      <alignment horizontal="center"/>
      <protection locked="0"/>
    </xf>
    <xf numFmtId="0" fontId="5" fillId="0" borderId="48" xfId="5" applyFont="1" applyBorder="1" applyProtection="1">
      <protection locked="0"/>
    </xf>
    <xf numFmtId="0" fontId="5" fillId="0" borderId="48" xfId="5" applyFont="1" applyBorder="1" applyAlignment="1" applyProtection="1">
      <alignment horizontal="center"/>
      <protection locked="0"/>
    </xf>
    <xf numFmtId="0" fontId="8" fillId="0" borderId="89" xfId="7" applyFont="1" applyFill="1" applyBorder="1" applyProtection="1">
      <protection locked="0"/>
    </xf>
    <xf numFmtId="0" fontId="5" fillId="0" borderId="65" xfId="7" applyFont="1" applyFill="1" applyBorder="1" applyAlignment="1" applyProtection="1">
      <protection locked="0"/>
    </xf>
    <xf numFmtId="0" fontId="5" fillId="0" borderId="65" xfId="7" applyFont="1" applyFill="1" applyBorder="1" applyProtection="1">
      <protection locked="0"/>
    </xf>
    <xf numFmtId="0" fontId="28" fillId="0" borderId="72" xfId="0" applyFont="1" applyBorder="1" applyAlignment="1" applyProtection="1">
      <alignment horizontal="right" vertical="center" wrapText="1"/>
      <protection locked="0"/>
    </xf>
    <xf numFmtId="0" fontId="12" fillId="0" borderId="74" xfId="0" applyFont="1" applyBorder="1" applyAlignment="1" applyProtection="1">
      <alignment horizontal="left" vertical="center" wrapText="1"/>
      <protection locked="0"/>
    </xf>
    <xf numFmtId="0" fontId="28" fillId="0" borderId="75" xfId="0" applyFont="1" applyBorder="1" applyAlignment="1" applyProtection="1">
      <alignment horizontal="right" vertical="center" wrapText="1"/>
      <protection locked="0"/>
    </xf>
    <xf numFmtId="0" fontId="12" fillId="0" borderId="76" xfId="0" applyFont="1" applyBorder="1" applyAlignment="1" applyProtection="1">
      <alignment horizontal="left" vertical="center" wrapText="1"/>
      <protection locked="0"/>
    </xf>
    <xf numFmtId="0" fontId="0" fillId="0" borderId="0" xfId="0" applyFont="1" applyAlignment="1" applyProtection="1">
      <protection locked="0"/>
    </xf>
    <xf numFmtId="0" fontId="26" fillId="0" borderId="65" xfId="2" applyFont="1" applyAlignment="1" applyProtection="1">
      <protection locked="0"/>
    </xf>
    <xf numFmtId="0" fontId="39" fillId="0" borderId="65" xfId="2" applyFont="1" applyAlignment="1" applyProtection="1">
      <protection locked="0"/>
    </xf>
    <xf numFmtId="0" fontId="38" fillId="0" borderId="65" xfId="2" applyFont="1" applyAlignment="1" applyProtection="1">
      <alignment horizontal="left" vertical="top" wrapText="1"/>
      <protection locked="0"/>
    </xf>
    <xf numFmtId="0" fontId="45" fillId="0" borderId="65" xfId="2" applyFont="1" applyAlignment="1" applyProtection="1">
      <alignment horizontal="center" vertical="center" wrapText="1"/>
      <protection locked="0"/>
    </xf>
    <xf numFmtId="0" fontId="6" fillId="0" borderId="0" xfId="0" applyFont="1" applyAlignment="1" applyProtection="1">
      <protection locked="0"/>
    </xf>
    <xf numFmtId="49" fontId="0" fillId="0" borderId="0" xfId="0" applyNumberFormat="1" applyFont="1" applyAlignment="1" applyProtection="1">
      <protection locked="0"/>
    </xf>
    <xf numFmtId="0" fontId="0" fillId="0" borderId="0" xfId="0" applyNumberFormat="1" applyFont="1" applyAlignment="1" applyProtection="1">
      <protection locked="0"/>
    </xf>
    <xf numFmtId="0" fontId="51" fillId="0" borderId="0" xfId="0" applyFont="1" applyAlignment="1" applyProtection="1">
      <protection locked="0"/>
    </xf>
    <xf numFmtId="0" fontId="5" fillId="0" borderId="0" xfId="0" applyFont="1" applyAlignment="1" applyProtection="1">
      <alignment wrapText="1"/>
      <protection locked="0"/>
    </xf>
    <xf numFmtId="0" fontId="28" fillId="0" borderId="65" xfId="0" applyFont="1" applyBorder="1" applyAlignment="1" applyProtection="1">
      <alignment wrapText="1"/>
      <protection locked="0"/>
    </xf>
    <xf numFmtId="0" fontId="28" fillId="0" borderId="65" xfId="0" applyFont="1" applyBorder="1" applyAlignment="1" applyProtection="1">
      <alignment horizontal="center" vertical="center" wrapText="1"/>
      <protection locked="0"/>
    </xf>
    <xf numFmtId="0" fontId="8" fillId="0" borderId="71" xfId="0" applyFont="1" applyFill="1" applyBorder="1" applyAlignment="1" applyProtection="1">
      <alignment wrapText="1"/>
      <protection locked="0"/>
    </xf>
    <xf numFmtId="0" fontId="51" fillId="0" borderId="65" xfId="7" applyFont="1" applyAlignment="1" applyProtection="1">
      <protection locked="0"/>
    </xf>
    <xf numFmtId="0" fontId="5" fillId="0" borderId="65" xfId="7" applyFont="1" applyProtection="1">
      <protection locked="0"/>
    </xf>
    <xf numFmtId="0" fontId="5" fillId="0" borderId="65" xfId="7" applyFont="1" applyAlignment="1" applyProtection="1">
      <alignment vertical="top" wrapText="1"/>
      <protection locked="0"/>
    </xf>
    <xf numFmtId="0" fontId="9" fillId="0" borderId="65" xfId="7" applyFont="1" applyFill="1" applyBorder="1" applyAlignment="1" applyProtection="1">
      <alignment horizontal="left" vertical="top" wrapText="1"/>
      <protection locked="0"/>
    </xf>
    <xf numFmtId="0" fontId="9" fillId="41" borderId="65" xfId="7" applyFont="1" applyFill="1" applyBorder="1" applyAlignment="1" applyProtection="1">
      <alignment horizontal="center" vertical="top" wrapText="1"/>
      <protection locked="0"/>
    </xf>
    <xf numFmtId="0" fontId="8" fillId="0" borderId="65" xfId="7" applyFont="1" applyFill="1" applyBorder="1" applyAlignment="1" applyProtection="1">
      <protection locked="0"/>
    </xf>
    <xf numFmtId="0" fontId="5" fillId="0" borderId="65" xfId="7" applyFont="1" applyFill="1" applyBorder="1" applyAlignment="1" applyProtection="1">
      <alignment vertical="top" wrapText="1"/>
      <protection locked="0"/>
    </xf>
    <xf numFmtId="0" fontId="8" fillId="0" borderId="89" xfId="7" applyFont="1" applyFill="1" applyBorder="1" applyAlignment="1" applyProtection="1">
      <alignment horizontal="center" vertical="center" wrapText="1"/>
      <protection locked="0"/>
    </xf>
    <xf numFmtId="0" fontId="20" fillId="0" borderId="65" xfId="7" applyFont="1" applyFill="1" applyBorder="1" applyProtection="1">
      <protection locked="0"/>
    </xf>
    <xf numFmtId="0" fontId="23" fillId="0" borderId="65" xfId="7" applyFont="1" applyFill="1" applyBorder="1" applyAlignment="1" applyProtection="1">
      <alignment vertical="top" wrapText="1"/>
      <protection locked="0"/>
    </xf>
    <xf numFmtId="0" fontId="5" fillId="0" borderId="65" xfId="7" applyFont="1" applyFill="1" applyBorder="1" applyAlignment="1" applyProtection="1">
      <alignment horizontal="left" vertical="top" wrapText="1"/>
      <protection locked="0"/>
    </xf>
    <xf numFmtId="0" fontId="51" fillId="0" borderId="65" xfId="5" applyFont="1" applyAlignment="1" applyProtection="1">
      <protection locked="0"/>
    </xf>
    <xf numFmtId="0" fontId="5" fillId="0" borderId="65" xfId="5" applyFont="1" applyProtection="1">
      <protection locked="0"/>
    </xf>
    <xf numFmtId="0" fontId="21" fillId="0" borderId="65" xfId="5" applyFont="1" applyAlignment="1" applyProtection="1">
      <protection locked="0"/>
    </xf>
    <xf numFmtId="0" fontId="5" fillId="0" borderId="65" xfId="5" applyFont="1" applyAlignment="1" applyProtection="1">
      <alignment vertical="top" wrapText="1"/>
      <protection locked="0"/>
    </xf>
    <xf numFmtId="0" fontId="24" fillId="2" borderId="48" xfId="5" applyFont="1" applyFill="1" applyBorder="1" applyAlignment="1" applyProtection="1">
      <alignment horizontal="center" vertical="center" wrapText="1"/>
      <protection locked="0"/>
    </xf>
    <xf numFmtId="0" fontId="14" fillId="2" borderId="50" xfId="0" applyFont="1" applyFill="1" applyBorder="1" applyAlignment="1" applyProtection="1">
      <alignment horizontal="center" vertical="center" wrapText="1"/>
      <protection locked="0"/>
    </xf>
    <xf numFmtId="0" fontId="16" fillId="6" borderId="88" xfId="0" applyFont="1" applyFill="1" applyBorder="1" applyAlignment="1" applyProtection="1">
      <alignment horizontal="center" vertical="center" wrapText="1"/>
      <protection locked="0"/>
    </xf>
    <xf numFmtId="0" fontId="16" fillId="7" borderId="88" xfId="0" applyFont="1" applyFill="1" applyBorder="1" applyAlignment="1" applyProtection="1">
      <alignment horizontal="center" vertical="center" wrapText="1"/>
      <protection locked="0"/>
    </xf>
    <xf numFmtId="0" fontId="16" fillId="8" borderId="88" xfId="0" applyFont="1" applyFill="1" applyBorder="1" applyAlignment="1" applyProtection="1">
      <alignment horizontal="center" vertical="center" wrapText="1"/>
      <protection locked="0"/>
    </xf>
    <xf numFmtId="0" fontId="16" fillId="9" borderId="88" xfId="0" applyFont="1" applyFill="1" applyBorder="1" applyAlignment="1" applyProtection="1">
      <alignment horizontal="center" vertical="center" wrapText="1"/>
      <protection locked="0"/>
    </xf>
    <xf numFmtId="0" fontId="16" fillId="10" borderId="88" xfId="0" applyFont="1" applyFill="1" applyBorder="1" applyAlignment="1" applyProtection="1">
      <alignment horizontal="center" vertical="center" wrapText="1"/>
      <protection locked="0"/>
    </xf>
    <xf numFmtId="0" fontId="16" fillId="0" borderId="80" xfId="0" applyFont="1" applyFill="1" applyBorder="1" applyAlignment="1" applyProtection="1">
      <alignment horizontal="center" vertical="center" wrapText="1"/>
      <protection locked="0"/>
    </xf>
    <xf numFmtId="0" fontId="24" fillId="2" borderId="48" xfId="5" applyFont="1" applyFill="1" applyBorder="1" applyAlignment="1" applyProtection="1">
      <protection locked="0"/>
    </xf>
    <xf numFmtId="0" fontId="62" fillId="2" borderId="48" xfId="0" applyFont="1" applyFill="1" applyBorder="1" applyAlignment="1" applyProtection="1">
      <alignment horizontal="center" wrapText="1"/>
      <protection locked="0"/>
    </xf>
    <xf numFmtId="49" fontId="5" fillId="0" borderId="65" xfId="5" applyNumberFormat="1" applyFont="1" applyProtection="1">
      <protection locked="0"/>
    </xf>
    <xf numFmtId="0" fontId="23" fillId="19" borderId="90" xfId="1" applyFont="1" applyFill="1" applyBorder="1" applyAlignment="1" applyProtection="1">
      <alignment horizontal="center"/>
      <protection locked="0"/>
    </xf>
    <xf numFmtId="0" fontId="23" fillId="19" borderId="91" xfId="1" applyFont="1" applyFill="1" applyBorder="1" applyAlignment="1" applyProtection="1">
      <protection locked="0"/>
    </xf>
    <xf numFmtId="0" fontId="23" fillId="19" borderId="92" xfId="1" applyFont="1" applyFill="1" applyBorder="1" applyAlignment="1" applyProtection="1">
      <protection locked="0"/>
    </xf>
    <xf numFmtId="0" fontId="31" fillId="0" borderId="65" xfId="1" applyFont="1" applyProtection="1">
      <protection locked="0"/>
    </xf>
    <xf numFmtId="49" fontId="23" fillId="19" borderId="109" xfId="1" applyNumberFormat="1" applyFont="1" applyFill="1" applyBorder="1" applyAlignment="1" applyProtection="1">
      <alignment horizontal="center"/>
      <protection locked="0"/>
    </xf>
    <xf numFmtId="0" fontId="22" fillId="0" borderId="65" xfId="1" applyFont="1" applyAlignment="1" applyProtection="1">
      <protection locked="0"/>
    </xf>
    <xf numFmtId="0" fontId="31" fillId="0" borderId="0" xfId="0" applyFont="1" applyProtection="1">
      <protection locked="0"/>
    </xf>
    <xf numFmtId="49" fontId="23" fillId="19" borderId="102" xfId="1" applyNumberFormat="1" applyFont="1" applyFill="1" applyBorder="1" applyAlignment="1" applyProtection="1">
      <alignment horizontal="center"/>
      <protection locked="0"/>
    </xf>
    <xf numFmtId="49" fontId="23" fillId="19" borderId="117" xfId="1" applyNumberFormat="1" applyFont="1" applyFill="1" applyBorder="1" applyAlignment="1" applyProtection="1">
      <alignment horizontal="center"/>
      <protection locked="0"/>
    </xf>
    <xf numFmtId="49" fontId="5" fillId="0" borderId="65" xfId="1" applyNumberFormat="1" applyFont="1" applyFill="1" applyBorder="1" applyAlignment="1" applyProtection="1">
      <alignment horizontal="center"/>
      <protection locked="0"/>
    </xf>
    <xf numFmtId="0" fontId="12" fillId="0" borderId="93" xfId="1" applyFont="1" applyBorder="1" applyProtection="1">
      <protection locked="0"/>
    </xf>
    <xf numFmtId="0" fontId="12" fillId="0" borderId="65" xfId="1" applyFont="1" applyBorder="1" applyProtection="1">
      <protection locked="0"/>
    </xf>
    <xf numFmtId="0" fontId="12" fillId="0" borderId="98" xfId="1" applyFont="1" applyBorder="1" applyProtection="1">
      <protection locked="0"/>
    </xf>
    <xf numFmtId="0" fontId="21" fillId="19" borderId="100" xfId="1" applyFont="1" applyFill="1" applyBorder="1" applyAlignment="1" applyProtection="1">
      <alignment wrapText="1"/>
      <protection locked="0"/>
    </xf>
    <xf numFmtId="0" fontId="21" fillId="19" borderId="101" xfId="1" applyFont="1" applyFill="1" applyBorder="1" applyAlignment="1" applyProtection="1">
      <alignment wrapText="1"/>
      <protection locked="0"/>
    </xf>
    <xf numFmtId="0" fontId="5" fillId="0" borderId="100" xfId="1" applyFont="1" applyBorder="1" applyAlignment="1" applyProtection="1">
      <protection locked="0"/>
    </xf>
    <xf numFmtId="0" fontId="22" fillId="0" borderId="101" xfId="1" applyFont="1" applyBorder="1" applyAlignment="1" applyProtection="1">
      <protection locked="0"/>
    </xf>
    <xf numFmtId="49" fontId="28" fillId="0" borderId="103" xfId="1" quotePrefix="1" applyNumberFormat="1" applyFont="1" applyBorder="1" applyAlignment="1" applyProtection="1">
      <protection locked="0"/>
    </xf>
    <xf numFmtId="0" fontId="22" fillId="0" borderId="103" xfId="1" applyFont="1" applyBorder="1" applyAlignment="1" applyProtection="1">
      <protection locked="0"/>
    </xf>
    <xf numFmtId="166" fontId="50" fillId="39" borderId="89" xfId="0" applyNumberFormat="1" applyFont="1" applyFill="1" applyBorder="1" applyAlignment="1" applyProtection="1">
      <alignment horizontal="center" vertical="center" wrapText="1"/>
      <protection locked="0"/>
    </xf>
    <xf numFmtId="0" fontId="50" fillId="39" borderId="89" xfId="0" applyFont="1" applyFill="1" applyBorder="1" applyAlignment="1" applyProtection="1">
      <alignment horizontal="center" vertical="center"/>
      <protection locked="0"/>
    </xf>
    <xf numFmtId="0" fontId="5" fillId="0" borderId="89" xfId="1" applyFont="1" applyBorder="1" applyAlignment="1" applyProtection="1">
      <protection locked="0"/>
    </xf>
    <xf numFmtId="0" fontId="28" fillId="0" borderId="95" xfId="1" applyFont="1" applyBorder="1" applyAlignment="1" applyProtection="1">
      <protection locked="0"/>
    </xf>
    <xf numFmtId="0" fontId="28" fillId="0" borderId="65" xfId="1" applyFont="1" applyBorder="1" applyAlignment="1" applyProtection="1">
      <protection locked="0"/>
    </xf>
    <xf numFmtId="0" fontId="28" fillId="0" borderId="93" xfId="1" applyFont="1" applyBorder="1" applyAlignment="1" applyProtection="1">
      <protection locked="0"/>
    </xf>
    <xf numFmtId="0" fontId="12" fillId="0" borderId="65" xfId="1" applyFont="1" applyFill="1" applyBorder="1" applyAlignment="1" applyProtection="1">
      <alignment wrapText="1"/>
      <protection locked="0"/>
    </xf>
    <xf numFmtId="0" fontId="12" fillId="0" borderId="94" xfId="1" applyFont="1" applyFill="1" applyBorder="1" applyAlignment="1" applyProtection="1">
      <alignment wrapText="1"/>
      <protection locked="0"/>
    </xf>
    <xf numFmtId="49" fontId="28" fillId="0" borderId="65" xfId="1" quotePrefix="1" applyNumberFormat="1" applyFont="1" applyBorder="1" applyAlignment="1" applyProtection="1">
      <protection locked="0"/>
    </xf>
    <xf numFmtId="0" fontId="31" fillId="0" borderId="94" xfId="1" applyFont="1" applyBorder="1" applyProtection="1">
      <protection locked="0"/>
    </xf>
    <xf numFmtId="0" fontId="22" fillId="0" borderId="104" xfId="1" applyFont="1" applyBorder="1" applyAlignment="1" applyProtection="1">
      <protection locked="0"/>
    </xf>
    <xf numFmtId="166" fontId="0" fillId="0" borderId="89" xfId="0" applyNumberFormat="1" applyFont="1" applyFill="1" applyBorder="1" applyAlignment="1" applyProtection="1">
      <alignment horizontal="center" vertical="center" wrapText="1"/>
      <protection locked="0"/>
    </xf>
    <xf numFmtId="0" fontId="0" fillId="0" borderId="89" xfId="0" applyFont="1" applyFill="1" applyBorder="1" applyAlignment="1" applyProtection="1">
      <alignment horizontal="left" vertical="center"/>
      <protection locked="0"/>
    </xf>
    <xf numFmtId="0" fontId="28" fillId="0" borderId="65" xfId="1" applyFont="1" applyBorder="1" applyAlignment="1" applyProtection="1">
      <alignment wrapText="1"/>
      <protection locked="0"/>
    </xf>
    <xf numFmtId="0" fontId="28" fillId="0" borderId="94" xfId="1" applyFont="1" applyBorder="1" applyAlignment="1" applyProtection="1">
      <alignment wrapText="1"/>
      <protection locked="0"/>
    </xf>
    <xf numFmtId="49" fontId="28" fillId="0" borderId="104" xfId="1" quotePrefix="1" applyNumberFormat="1" applyFont="1" applyBorder="1" applyAlignment="1" applyProtection="1">
      <protection locked="0"/>
    </xf>
    <xf numFmtId="0" fontId="28" fillId="0" borderId="97" xfId="1" applyFont="1" applyBorder="1" applyAlignment="1" applyProtection="1">
      <protection locked="0"/>
    </xf>
    <xf numFmtId="0" fontId="28" fillId="0" borderId="99" xfId="1" applyFont="1" applyBorder="1" applyAlignment="1" applyProtection="1">
      <protection locked="0"/>
    </xf>
    <xf numFmtId="0" fontId="12" fillId="0" borderId="94" xfId="1" applyFont="1" applyFill="1" applyBorder="1" applyAlignment="1" applyProtection="1">
      <protection locked="0"/>
    </xf>
    <xf numFmtId="0" fontId="22" fillId="0" borderId="65" xfId="1" applyFont="1" applyBorder="1" applyAlignment="1" applyProtection="1">
      <protection locked="0"/>
    </xf>
    <xf numFmtId="0" fontId="12" fillId="19" borderId="93" xfId="1" applyFont="1" applyFill="1" applyBorder="1" applyAlignment="1" applyProtection="1">
      <alignment wrapText="1"/>
      <protection locked="0"/>
    </xf>
    <xf numFmtId="0" fontId="12" fillId="19" borderId="65" xfId="1" applyFont="1" applyFill="1" applyBorder="1" applyAlignment="1" applyProtection="1">
      <alignment wrapText="1"/>
      <protection locked="0"/>
    </xf>
    <xf numFmtId="0" fontId="12" fillId="19" borderId="94" xfId="1" applyFont="1" applyFill="1" applyBorder="1" applyAlignment="1" applyProtection="1">
      <alignment wrapText="1"/>
      <protection locked="0"/>
    </xf>
    <xf numFmtId="0" fontId="12" fillId="0" borderId="65" xfId="1" applyFont="1" applyBorder="1" applyAlignment="1" applyProtection="1">
      <alignment wrapText="1"/>
      <protection locked="0"/>
    </xf>
    <xf numFmtId="0" fontId="12" fillId="0" borderId="94" xfId="1" applyFont="1" applyBorder="1" applyAlignment="1" applyProtection="1">
      <alignment wrapText="1"/>
      <protection locked="0"/>
    </xf>
    <xf numFmtId="0" fontId="12" fillId="0" borderId="100" xfId="1" applyFont="1" applyBorder="1" applyProtection="1">
      <protection locked="0"/>
    </xf>
    <xf numFmtId="0" fontId="0" fillId="0" borderId="89" xfId="0" applyFont="1" applyFill="1" applyBorder="1" applyAlignment="1" applyProtection="1">
      <alignment vertical="center"/>
      <protection locked="0"/>
    </xf>
    <xf numFmtId="49" fontId="28" fillId="0" borderId="93" xfId="1" quotePrefix="1" applyNumberFormat="1" applyFont="1" applyBorder="1" applyAlignment="1" applyProtection="1">
      <protection locked="0"/>
    </xf>
    <xf numFmtId="0" fontId="12" fillId="0" borderId="94" xfId="1" applyFont="1" applyBorder="1" applyAlignment="1" applyProtection="1">
      <protection locked="0"/>
    </xf>
    <xf numFmtId="49" fontId="28" fillId="0" borderId="99" xfId="1" quotePrefix="1" applyNumberFormat="1" applyFont="1" applyBorder="1" applyAlignment="1" applyProtection="1">
      <protection locked="0"/>
    </xf>
    <xf numFmtId="0" fontId="31" fillId="0" borderId="96" xfId="1" applyFont="1" applyBorder="1" applyProtection="1">
      <protection locked="0"/>
    </xf>
    <xf numFmtId="49" fontId="12" fillId="0" borderId="65" xfId="1" applyNumberFormat="1" applyFont="1" applyProtection="1">
      <protection locked="0"/>
    </xf>
    <xf numFmtId="49" fontId="21" fillId="0" borderId="65" xfId="1" applyNumberFormat="1" applyFont="1" applyProtection="1">
      <protection locked="0"/>
    </xf>
    <xf numFmtId="0" fontId="7" fillId="19" borderId="65" xfId="1" applyFont="1" applyFill="1" applyBorder="1" applyAlignment="1" applyProtection="1">
      <alignment wrapText="1"/>
      <protection locked="0"/>
    </xf>
    <xf numFmtId="0" fontId="7" fillId="19" borderId="94" xfId="1" applyFont="1" applyFill="1" applyBorder="1" applyAlignment="1" applyProtection="1">
      <alignment wrapText="1"/>
      <protection locked="0"/>
    </xf>
    <xf numFmtId="166" fontId="0" fillId="38" borderId="89" xfId="0" applyNumberFormat="1" applyFont="1" applyFill="1" applyBorder="1" applyAlignment="1" applyProtection="1">
      <alignment horizontal="center" vertical="center" wrapText="1"/>
      <protection locked="0"/>
    </xf>
    <xf numFmtId="0" fontId="0" fillId="38" borderId="89" xfId="0" applyFont="1" applyFill="1" applyBorder="1" applyAlignment="1" applyProtection="1">
      <alignment horizontal="left" vertical="center"/>
      <protection locked="0"/>
    </xf>
    <xf numFmtId="0" fontId="12" fillId="19" borderId="94" xfId="1" applyFont="1" applyFill="1" applyBorder="1" applyAlignment="1" applyProtection="1">
      <protection locked="0"/>
    </xf>
    <xf numFmtId="0" fontId="12" fillId="0" borderId="65" xfId="1" applyFont="1" applyProtection="1">
      <protection locked="0"/>
    </xf>
    <xf numFmtId="0" fontId="28" fillId="0" borderId="93" xfId="0" applyFont="1" applyBorder="1" applyAlignment="1" applyProtection="1">
      <protection locked="0"/>
    </xf>
    <xf numFmtId="0" fontId="28" fillId="0" borderId="94" xfId="1" applyFont="1" applyBorder="1" applyAlignment="1" applyProtection="1">
      <protection locked="0"/>
    </xf>
    <xf numFmtId="0" fontId="12" fillId="0" borderId="97" xfId="1" applyFont="1" applyBorder="1" applyProtection="1">
      <protection locked="0"/>
    </xf>
    <xf numFmtId="0" fontId="28" fillId="0" borderId="65" xfId="0" applyFont="1" applyBorder="1" applyAlignment="1" applyProtection="1">
      <protection locked="0"/>
    </xf>
    <xf numFmtId="166" fontId="0" fillId="0" borderId="89" xfId="0" applyNumberFormat="1" applyFont="1" applyFill="1" applyBorder="1" applyAlignment="1" applyProtection="1">
      <alignment horizontal="center" vertical="center"/>
      <protection locked="0"/>
    </xf>
    <xf numFmtId="0" fontId="12" fillId="0" borderId="94" xfId="1" applyFont="1" applyBorder="1" applyAlignment="1" applyProtection="1">
      <alignment horizontal="left"/>
      <protection locked="0"/>
    </xf>
    <xf numFmtId="0" fontId="28" fillId="19" borderId="93" xfId="0" applyFont="1" applyFill="1" applyBorder="1" applyAlignment="1" applyProtection="1">
      <protection locked="0"/>
    </xf>
    <xf numFmtId="0" fontId="12" fillId="19" borderId="65" xfId="0" applyFont="1" applyFill="1" applyBorder="1" applyProtection="1">
      <protection locked="0"/>
    </xf>
    <xf numFmtId="0" fontId="12" fillId="19" borderId="94" xfId="0" applyFont="1" applyFill="1" applyBorder="1" applyProtection="1">
      <protection locked="0"/>
    </xf>
    <xf numFmtId="0" fontId="12" fillId="0" borderId="65" xfId="0" applyFont="1" applyBorder="1" applyProtection="1">
      <protection locked="0"/>
    </xf>
    <xf numFmtId="0" fontId="12" fillId="0" borderId="94" xfId="0" applyFont="1" applyBorder="1" applyProtection="1">
      <protection locked="0"/>
    </xf>
    <xf numFmtId="0" fontId="28" fillId="0" borderId="93" xfId="0" applyFont="1" applyBorder="1" applyAlignment="1" applyProtection="1">
      <alignment wrapText="1"/>
      <protection locked="0"/>
    </xf>
    <xf numFmtId="0" fontId="28" fillId="0" borderId="97" xfId="0" applyFont="1" applyBorder="1" applyAlignment="1" applyProtection="1">
      <protection locked="0"/>
    </xf>
    <xf numFmtId="0" fontId="28" fillId="0" borderId="99" xfId="0" applyFont="1" applyBorder="1" applyAlignment="1" applyProtection="1">
      <protection locked="0"/>
    </xf>
    <xf numFmtId="0" fontId="12" fillId="0" borderId="96" xfId="0" applyFont="1" applyBorder="1" applyProtection="1">
      <protection locked="0"/>
    </xf>
    <xf numFmtId="0" fontId="28" fillId="19" borderId="65" xfId="0" applyFont="1" applyFill="1" applyBorder="1" applyAlignment="1" applyProtection="1">
      <protection locked="0"/>
    </xf>
    <xf numFmtId="0" fontId="12" fillId="19" borderId="101" xfId="0" applyFont="1" applyFill="1" applyBorder="1" applyProtection="1">
      <protection locked="0"/>
    </xf>
    <xf numFmtId="0" fontId="22" fillId="0" borderId="94" xfId="1" applyFont="1" applyBorder="1" applyAlignment="1" applyProtection="1">
      <protection locked="0"/>
    </xf>
    <xf numFmtId="0" fontId="31" fillId="0" borderId="99" xfId="1" applyFont="1" applyBorder="1" applyProtection="1">
      <protection locked="0"/>
    </xf>
    <xf numFmtId="0" fontId="22" fillId="0" borderId="96" xfId="1" applyFont="1" applyBorder="1" applyAlignment="1" applyProtection="1">
      <protection locked="0"/>
    </xf>
    <xf numFmtId="0" fontId="0" fillId="40" borderId="89" xfId="0" applyFont="1" applyFill="1" applyBorder="1" applyAlignment="1" applyProtection="1">
      <alignment horizontal="center" vertical="center" wrapText="1"/>
      <protection locked="0"/>
    </xf>
    <xf numFmtId="0" fontId="0" fillId="40" borderId="89" xfId="0" applyFont="1" applyFill="1" applyBorder="1" applyAlignment="1" applyProtection="1">
      <alignment horizontal="left" vertical="center" wrapText="1"/>
      <protection locked="0"/>
    </xf>
    <xf numFmtId="166" fontId="0" fillId="0" borderId="113" xfId="0" applyNumberFormat="1" applyFont="1" applyFill="1" applyBorder="1" applyAlignment="1" applyProtection="1">
      <alignment horizontal="center" vertical="center"/>
      <protection locked="0"/>
    </xf>
    <xf numFmtId="0" fontId="0" fillId="0" borderId="89" xfId="0" applyFont="1" applyFill="1" applyBorder="1" applyAlignment="1" applyProtection="1">
      <alignment horizontal="center" vertical="center"/>
      <protection locked="0"/>
    </xf>
    <xf numFmtId="0" fontId="53" fillId="0" borderId="89" xfId="0" applyFont="1" applyFill="1" applyBorder="1" applyAlignment="1" applyProtection="1">
      <alignment horizontal="left" vertical="center"/>
      <protection locked="0"/>
    </xf>
    <xf numFmtId="166" fontId="0" fillId="38" borderId="89" xfId="0" applyNumberFormat="1" applyFont="1" applyFill="1" applyBorder="1" applyAlignment="1" applyProtection="1">
      <alignment horizontal="center" vertical="center"/>
      <protection locked="0"/>
    </xf>
    <xf numFmtId="0" fontId="0" fillId="0" borderId="89" xfId="0" applyFont="1" applyFill="1" applyBorder="1" applyAlignment="1" applyProtection="1">
      <alignment horizontal="left" vertical="center" wrapText="1"/>
      <protection locked="0"/>
    </xf>
    <xf numFmtId="0" fontId="0" fillId="40" borderId="89" xfId="0" applyFont="1" applyFill="1" applyBorder="1" applyAlignment="1" applyProtection="1">
      <alignment horizontal="center" vertical="center"/>
      <protection locked="0"/>
    </xf>
    <xf numFmtId="0" fontId="0" fillId="40" borderId="89" xfId="0" applyFont="1" applyFill="1" applyBorder="1" applyAlignment="1" applyProtection="1">
      <alignment horizontal="left" vertical="center"/>
      <protection locked="0"/>
    </xf>
    <xf numFmtId="0" fontId="54" fillId="0" borderId="89" xfId="0" applyFont="1" applyFill="1" applyBorder="1" applyAlignment="1" applyProtection="1">
      <alignment horizontal="left" vertical="center"/>
      <protection locked="0"/>
    </xf>
    <xf numFmtId="0" fontId="0" fillId="25" borderId="89" xfId="0" applyFont="1" applyFill="1" applyBorder="1" applyAlignment="1" applyProtection="1">
      <alignment horizontal="left" vertical="center"/>
      <protection locked="0"/>
    </xf>
    <xf numFmtId="166" fontId="0" fillId="0" borderId="105" xfId="0" applyNumberFormat="1" applyFont="1" applyFill="1" applyBorder="1" applyAlignment="1" applyProtection="1">
      <alignment horizontal="center" vertical="center" wrapText="1"/>
      <protection locked="0"/>
    </xf>
    <xf numFmtId="0" fontId="0" fillId="0" borderId="105" xfId="0" applyFont="1" applyFill="1" applyBorder="1" applyAlignment="1" applyProtection="1">
      <alignment horizontal="left" vertical="center"/>
      <protection locked="0"/>
    </xf>
    <xf numFmtId="166" fontId="53" fillId="0" borderId="89" xfId="0" applyNumberFormat="1" applyFont="1" applyFill="1" applyBorder="1" applyAlignment="1" applyProtection="1">
      <alignment horizontal="center" vertical="center"/>
      <protection locked="0"/>
    </xf>
    <xf numFmtId="166" fontId="53" fillId="38" borderId="89" xfId="0" applyNumberFormat="1" applyFont="1" applyFill="1" applyBorder="1" applyAlignment="1" applyProtection="1">
      <alignment horizontal="center" vertical="center"/>
      <protection locked="0"/>
    </xf>
    <xf numFmtId="0" fontId="53" fillId="38" borderId="89" xfId="0" applyFont="1" applyFill="1" applyBorder="1" applyAlignment="1" applyProtection="1">
      <alignment horizontal="left" vertical="center"/>
      <protection locked="0"/>
    </xf>
    <xf numFmtId="0" fontId="17" fillId="0" borderId="0" xfId="0" applyFont="1" applyAlignment="1" applyProtection="1">
      <alignment horizontal="left"/>
      <protection locked="0"/>
    </xf>
    <xf numFmtId="0" fontId="14" fillId="2" borderId="48" xfId="0" applyFont="1" applyFill="1" applyBorder="1" applyAlignment="1" applyProtection="1">
      <alignment horizontal="center" wrapText="1"/>
      <protection locked="0"/>
    </xf>
    <xf numFmtId="0" fontId="14" fillId="2" borderId="50" xfId="0" applyFont="1" applyFill="1" applyBorder="1" applyAlignment="1" applyProtection="1">
      <alignment horizontal="center" wrapText="1"/>
      <protection locked="0"/>
    </xf>
    <xf numFmtId="0" fontId="16" fillId="6" borderId="48" xfId="0" applyFont="1" applyFill="1" applyBorder="1" applyAlignment="1" applyProtection="1">
      <alignment horizontal="center" vertical="center" wrapText="1"/>
      <protection locked="0"/>
    </xf>
    <xf numFmtId="0" fontId="16" fillId="7" borderId="48" xfId="0" applyFont="1" applyFill="1" applyBorder="1" applyAlignment="1" applyProtection="1">
      <alignment horizontal="center" vertical="center" wrapText="1"/>
      <protection locked="0"/>
    </xf>
    <xf numFmtId="0" fontId="16" fillId="8" borderId="48" xfId="0" applyFont="1" applyFill="1" applyBorder="1" applyAlignment="1" applyProtection="1">
      <alignment horizontal="center" vertical="center" wrapText="1"/>
      <protection locked="0"/>
    </xf>
    <xf numFmtId="0" fontId="16" fillId="9" borderId="48" xfId="0" applyFont="1" applyFill="1" applyBorder="1" applyAlignment="1" applyProtection="1">
      <alignment horizontal="center" vertical="center" wrapText="1"/>
      <protection locked="0"/>
    </xf>
    <xf numFmtId="0" fontId="16" fillId="10" borderId="48" xfId="0" applyFont="1" applyFill="1" applyBorder="1" applyAlignment="1" applyProtection="1">
      <alignment horizontal="center" vertical="center" wrapText="1"/>
      <protection locked="0"/>
    </xf>
    <xf numFmtId="0" fontId="16" fillId="11" borderId="48" xfId="0" applyFont="1" applyFill="1" applyBorder="1" applyAlignment="1" applyProtection="1">
      <alignment horizontal="center" vertical="center" wrapText="1"/>
      <protection locked="0"/>
    </xf>
    <xf numFmtId="0" fontId="16" fillId="12" borderId="48" xfId="0" applyFont="1" applyFill="1" applyBorder="1" applyAlignment="1" applyProtection="1">
      <alignment horizontal="center" vertical="center" wrapText="1"/>
      <protection locked="0"/>
    </xf>
    <xf numFmtId="0" fontId="14" fillId="2" borderId="48" xfId="0" applyFont="1" applyFill="1" applyBorder="1" applyAlignment="1" applyProtection="1">
      <alignment horizontal="center"/>
      <protection locked="0"/>
    </xf>
    <xf numFmtId="0" fontId="18" fillId="13" borderId="48" xfId="0" applyFont="1" applyFill="1" applyBorder="1" applyAlignment="1" applyProtection="1">
      <alignment horizontal="center" vertical="center"/>
      <protection locked="0"/>
    </xf>
    <xf numFmtId="0" fontId="18" fillId="14" borderId="48" xfId="0" applyFont="1" applyFill="1" applyBorder="1" applyAlignment="1" applyProtection="1">
      <alignment horizontal="center" vertical="center"/>
      <protection locked="0"/>
    </xf>
    <xf numFmtId="0" fontId="18" fillId="15" borderId="48" xfId="0" applyFont="1" applyFill="1" applyBorder="1" applyAlignment="1" applyProtection="1">
      <alignment horizontal="center" vertical="center"/>
      <protection locked="0"/>
    </xf>
    <xf numFmtId="0" fontId="18" fillId="16" borderId="48" xfId="0" applyFont="1" applyFill="1" applyBorder="1" applyAlignment="1" applyProtection="1">
      <alignment horizontal="center" vertical="center"/>
      <protection locked="0"/>
    </xf>
    <xf numFmtId="0" fontId="21" fillId="0" borderId="0" xfId="0" applyFont="1" applyAlignment="1" applyProtection="1">
      <protection locked="0"/>
    </xf>
    <xf numFmtId="0" fontId="18" fillId="17" borderId="48" xfId="0" applyFont="1" applyFill="1" applyBorder="1" applyAlignment="1" applyProtection="1">
      <alignment horizontal="center" vertical="center"/>
      <protection locked="0"/>
    </xf>
    <xf numFmtId="0" fontId="18" fillId="18" borderId="48" xfId="0" applyFont="1" applyFill="1" applyBorder="1" applyAlignment="1" applyProtection="1">
      <alignment horizontal="center" vertical="center"/>
      <protection locked="0"/>
    </xf>
    <xf numFmtId="0" fontId="26" fillId="4" borderId="0" xfId="0" applyFont="1" applyFill="1" applyAlignment="1" applyProtection="1">
      <alignment wrapText="1"/>
      <protection locked="0"/>
    </xf>
    <xf numFmtId="0" fontId="9" fillId="0" borderId="7" xfId="0" applyFont="1" applyBorder="1" applyAlignment="1" applyProtection="1">
      <protection locked="0"/>
    </xf>
    <xf numFmtId="0" fontId="13" fillId="0" borderId="0" xfId="0" applyFont="1" applyAlignment="1" applyProtection="1">
      <alignment horizontal="left" vertical="top" wrapText="1"/>
      <protection locked="0"/>
    </xf>
    <xf numFmtId="0" fontId="14" fillId="2" borderId="48" xfId="0" applyFont="1" applyFill="1" applyBorder="1" applyAlignment="1" applyProtection="1">
      <alignment horizontal="center" vertical="center" wrapText="1"/>
      <protection locked="0"/>
    </xf>
    <xf numFmtId="0" fontId="16" fillId="11" borderId="88" xfId="0" applyFont="1" applyFill="1" applyBorder="1" applyAlignment="1" applyProtection="1">
      <alignment horizontal="center" vertical="center" wrapText="1"/>
      <protection locked="0"/>
    </xf>
    <xf numFmtId="0" fontId="16" fillId="12" borderId="88" xfId="0" applyFont="1" applyFill="1" applyBorder="1" applyAlignment="1" applyProtection="1">
      <alignment horizontal="center" vertical="center" wrapText="1"/>
      <protection locked="0"/>
    </xf>
    <xf numFmtId="0" fontId="14" fillId="2" borderId="88" xfId="0" applyFont="1" applyFill="1" applyBorder="1" applyAlignment="1" applyProtection="1">
      <alignment horizontal="center"/>
      <protection locked="0"/>
    </xf>
    <xf numFmtId="0" fontId="16" fillId="13" borderId="48" xfId="0" applyFont="1" applyFill="1" applyBorder="1" applyProtection="1">
      <protection locked="0"/>
    </xf>
    <xf numFmtId="0" fontId="19" fillId="0" borderId="48" xfId="0" applyFont="1" applyBorder="1" applyAlignment="1" applyProtection="1">
      <alignment horizontal="center"/>
      <protection locked="0"/>
    </xf>
    <xf numFmtId="0" fontId="19" fillId="0" borderId="65" xfId="0" applyFont="1" applyBorder="1" applyAlignment="1" applyProtection="1">
      <alignment horizontal="center"/>
      <protection locked="0"/>
    </xf>
    <xf numFmtId="0" fontId="20" fillId="0" borderId="0" xfId="0" applyFont="1" applyAlignment="1" applyProtection="1">
      <alignment vertical="top" wrapText="1"/>
      <protection locked="0"/>
    </xf>
    <xf numFmtId="0" fontId="16" fillId="14" borderId="48" xfId="0" applyFont="1" applyFill="1" applyBorder="1" applyProtection="1">
      <protection locked="0"/>
    </xf>
    <xf numFmtId="0" fontId="16" fillId="15" borderId="48" xfId="0" applyFont="1" applyFill="1" applyBorder="1" applyProtection="1">
      <protection locked="0"/>
    </xf>
    <xf numFmtId="0" fontId="16" fillId="16" borderId="48" xfId="0" applyFont="1" applyFill="1" applyBorder="1" applyProtection="1">
      <protection locked="0"/>
    </xf>
    <xf numFmtId="0" fontId="16" fillId="17" borderId="48" xfId="0" applyFont="1" applyFill="1" applyBorder="1" applyProtection="1">
      <protection locked="0"/>
    </xf>
    <xf numFmtId="0" fontId="16" fillId="18" borderId="48" xfId="0" applyFont="1" applyFill="1" applyBorder="1" applyProtection="1">
      <protection locked="0"/>
    </xf>
    <xf numFmtId="0" fontId="37" fillId="0" borderId="0" xfId="0" applyFont="1" applyAlignment="1" applyProtection="1">
      <protection locked="0"/>
    </xf>
    <xf numFmtId="0" fontId="37" fillId="0" borderId="11" xfId="0" applyFont="1" applyBorder="1" applyAlignment="1" applyProtection="1">
      <protection locked="0"/>
    </xf>
    <xf numFmtId="0" fontId="37" fillId="0" borderId="0" xfId="0" applyFont="1" applyProtection="1">
      <protection locked="0"/>
    </xf>
    <xf numFmtId="0" fontId="16" fillId="6" borderId="46" xfId="0" applyFont="1" applyFill="1" applyBorder="1" applyAlignment="1" applyProtection="1">
      <alignment horizontal="center" vertical="center" wrapText="1"/>
      <protection locked="0"/>
    </xf>
    <xf numFmtId="0" fontId="37" fillId="0" borderId="125" xfId="0" applyFont="1" applyBorder="1" applyProtection="1">
      <protection locked="0"/>
    </xf>
    <xf numFmtId="0" fontId="43" fillId="0" borderId="65" xfId="2" applyFont="1" applyAlignment="1" applyProtection="1">
      <alignment horizontal="right" vertical="center"/>
      <protection locked="0"/>
    </xf>
    <xf numFmtId="0" fontId="11" fillId="0" borderId="0" xfId="0" applyFont="1" applyAlignment="1" applyProtection="1">
      <alignment horizontal="left" vertical="center" readingOrder="1"/>
      <protection locked="0"/>
    </xf>
    <xf numFmtId="0" fontId="46" fillId="0" borderId="0" xfId="3" applyAlignment="1" applyProtection="1">
      <alignment horizontal="left" vertical="center" readingOrder="1"/>
      <protection locked="0"/>
    </xf>
    <xf numFmtId="0" fontId="42" fillId="0" borderId="65" xfId="2" applyFont="1" applyAlignment="1" applyProtection="1">
      <alignment horizontal="center" vertical="center"/>
      <protection locked="0"/>
    </xf>
    <xf numFmtId="0" fontId="42" fillId="0" borderId="65" xfId="2" applyFont="1" applyAlignment="1" applyProtection="1">
      <alignment horizontal="center" vertical="center" wrapText="1"/>
      <protection locked="0"/>
    </xf>
    <xf numFmtId="0" fontId="41" fillId="0" borderId="65" xfId="2" applyFont="1" applyAlignment="1" applyProtection="1">
      <alignment horizontal="left" wrapText="1"/>
      <protection locked="0"/>
    </xf>
    <xf numFmtId="0" fontId="66" fillId="0" borderId="0" xfId="0" applyFont="1" applyAlignment="1" applyProtection="1">
      <protection locked="0"/>
    </xf>
    <xf numFmtId="0" fontId="30" fillId="0" borderId="65" xfId="2" applyFont="1" applyAlignment="1" applyProtection="1">
      <protection locked="0"/>
    </xf>
    <xf numFmtId="0" fontId="39" fillId="0" borderId="65" xfId="2" applyFont="1" applyAlignment="1" applyProtection="1">
      <protection locked="0"/>
    </xf>
    <xf numFmtId="0" fontId="30" fillId="0" borderId="65" xfId="2" applyFont="1" applyAlignment="1" applyProtection="1">
      <alignment wrapText="1"/>
      <protection locked="0"/>
    </xf>
    <xf numFmtId="0" fontId="33" fillId="37" borderId="65" xfId="2" applyFont="1" applyFill="1" applyAlignment="1" applyProtection="1">
      <alignment horizontal="center"/>
      <protection locked="0"/>
    </xf>
    <xf numFmtId="166" fontId="25" fillId="0" borderId="89" xfId="2" applyNumberFormat="1" applyFont="1" applyBorder="1" applyAlignment="1" applyProtection="1">
      <alignment horizontal="center"/>
      <protection locked="0"/>
    </xf>
    <xf numFmtId="0" fontId="39" fillId="0" borderId="65" xfId="2" applyFont="1" applyAlignment="1" applyProtection="1">
      <protection locked="0"/>
    </xf>
    <xf numFmtId="0" fontId="51" fillId="0" borderId="0" xfId="0" applyFont="1" applyAlignment="1" applyProtection="1">
      <protection locked="0"/>
    </xf>
    <xf numFmtId="0" fontId="30" fillId="0" borderId="121" xfId="2" applyFont="1" applyBorder="1" applyAlignment="1" applyProtection="1">
      <protection locked="0"/>
    </xf>
    <xf numFmtId="0" fontId="30" fillId="0" borderId="120" xfId="0" applyFont="1" applyBorder="1" applyAlignment="1" applyProtection="1">
      <alignment horizontal="left" vertical="center" wrapText="1" readingOrder="1"/>
      <protection locked="0"/>
    </xf>
    <xf numFmtId="0" fontId="30" fillId="0" borderId="121" xfId="0" applyFont="1" applyBorder="1" applyAlignment="1" applyProtection="1">
      <alignment horizontal="left" vertical="center" wrapText="1" readingOrder="1"/>
      <protection locked="0"/>
    </xf>
    <xf numFmtId="0" fontId="39" fillId="0" borderId="121" xfId="2" applyFont="1" applyBorder="1" applyAlignment="1" applyProtection="1">
      <protection locked="0"/>
    </xf>
    <xf numFmtId="0" fontId="30" fillId="0" borderId="120" xfId="2" applyFont="1" applyBorder="1" applyAlignment="1" applyProtection="1">
      <alignment wrapText="1"/>
      <protection locked="0"/>
    </xf>
    <xf numFmtId="0" fontId="15" fillId="0" borderId="121" xfId="2" applyFont="1" applyBorder="1" applyAlignment="1" applyProtection="1">
      <alignment horizontal="left"/>
      <protection locked="0"/>
    </xf>
    <xf numFmtId="0" fontId="65" fillId="37" borderId="65" xfId="2" applyFont="1" applyFill="1" applyAlignment="1" applyProtection="1">
      <alignment horizontal="left"/>
      <protection locked="0"/>
    </xf>
    <xf numFmtId="0" fontId="33" fillId="0" borderId="120" xfId="2" applyFont="1" applyFill="1" applyBorder="1" applyAlignment="1" applyProtection="1">
      <alignment horizontal="center"/>
      <protection locked="0"/>
    </xf>
    <xf numFmtId="0" fontId="33" fillId="0" borderId="65" xfId="2" applyFont="1" applyFill="1" applyBorder="1" applyAlignment="1" applyProtection="1">
      <alignment horizontal="center"/>
      <protection locked="0"/>
    </xf>
    <xf numFmtId="0" fontId="33" fillId="0" borderId="121" xfId="2" applyFont="1" applyFill="1" applyBorder="1" applyAlignment="1" applyProtection="1">
      <alignment horizontal="center"/>
      <protection locked="0"/>
    </xf>
    <xf numFmtId="0" fontId="19" fillId="0" borderId="121" xfId="0" applyFont="1" applyBorder="1" applyAlignment="1" applyProtection="1">
      <protection locked="0"/>
    </xf>
    <xf numFmtId="0" fontId="39" fillId="0" borderId="122" xfId="2" applyFont="1" applyBorder="1" applyAlignment="1" applyProtection="1">
      <protection locked="0"/>
    </xf>
    <xf numFmtId="0" fontId="39" fillId="0" borderId="123" xfId="2" applyFont="1" applyBorder="1" applyAlignment="1" applyProtection="1">
      <protection locked="0"/>
    </xf>
    <xf numFmtId="0" fontId="39" fillId="0" borderId="124" xfId="2" applyFont="1" applyBorder="1" applyAlignment="1" applyProtection="1">
      <protection locked="0"/>
    </xf>
    <xf numFmtId="0" fontId="19" fillId="0" borderId="89" xfId="0" applyFont="1" applyBorder="1" applyAlignment="1" applyProtection="1">
      <alignment horizontal="left" vertical="center" readingOrder="1"/>
      <protection locked="0"/>
    </xf>
    <xf numFmtId="0" fontId="67" fillId="0" borderId="89" xfId="3" applyFont="1" applyBorder="1" applyAlignment="1" applyProtection="1">
      <alignment horizontal="left" vertical="center" readingOrder="1"/>
      <protection locked="0"/>
    </xf>
    <xf numFmtId="0" fontId="67" fillId="0" borderId="89" xfId="3" applyFont="1" applyBorder="1" applyAlignment="1" applyProtection="1">
      <protection locked="0"/>
    </xf>
    <xf numFmtId="0" fontId="65" fillId="37" borderId="120" xfId="2" applyFont="1" applyFill="1" applyBorder="1" applyAlignment="1" applyProtection="1">
      <protection locked="0"/>
    </xf>
    <xf numFmtId="0" fontId="19" fillId="0" borderId="156" xfId="0" applyFont="1" applyBorder="1" applyProtection="1">
      <protection locked="0"/>
    </xf>
    <xf numFmtId="0" fontId="28" fillId="0" borderId="66" xfId="0" applyFont="1" applyBorder="1" applyAlignment="1" applyProtection="1">
      <alignment horizontal="center" vertical="center" wrapText="1"/>
      <protection locked="0"/>
    </xf>
    <xf numFmtId="0" fontId="28" fillId="0" borderId="75" xfId="0" applyFont="1" applyBorder="1" applyAlignment="1" applyProtection="1">
      <alignment horizontal="right" wrapText="1"/>
      <protection locked="0"/>
    </xf>
    <xf numFmtId="0" fontId="39" fillId="0" borderId="120" xfId="2" applyFont="1" applyBorder="1" applyAlignment="1" applyProtection="1">
      <protection locked="0"/>
    </xf>
    <xf numFmtId="0" fontId="39" fillId="0" borderId="121" xfId="2" applyFont="1" applyBorder="1" applyAlignment="1" applyProtection="1">
      <protection locked="0"/>
    </xf>
    <xf numFmtId="0" fontId="39" fillId="0" borderId="65" xfId="2" applyFont="1" applyBorder="1" applyAlignment="1" applyProtection="1">
      <protection locked="0"/>
    </xf>
    <xf numFmtId="0" fontId="51" fillId="0" borderId="0" xfId="0" applyFont="1" applyAlignment="1" applyProtection="1">
      <protection locked="0"/>
    </xf>
    <xf numFmtId="0" fontId="39" fillId="0" borderId="65" xfId="2" applyFont="1" applyAlignment="1" applyProtection="1">
      <protection locked="0"/>
    </xf>
    <xf numFmtId="0" fontId="61" fillId="0" borderId="0" xfId="0" applyFont="1" applyAlignment="1" applyProtection="1">
      <protection locked="0"/>
    </xf>
    <xf numFmtId="0" fontId="36" fillId="0" borderId="0" xfId="0" applyFont="1" applyAlignment="1" applyProtection="1">
      <protection locked="0"/>
    </xf>
    <xf numFmtId="0" fontId="28" fillId="0" borderId="70" xfId="0" applyFont="1" applyBorder="1" applyAlignment="1" applyProtection="1">
      <alignment horizontal="center" vertical="center" wrapText="1"/>
      <protection locked="0"/>
    </xf>
    <xf numFmtId="0" fontId="71" fillId="0" borderId="65" xfId="4" applyFont="1" applyAlignment="1" applyProtection="1">
      <alignment horizontal="center"/>
      <protection locked="0"/>
    </xf>
    <xf numFmtId="0" fontId="19" fillId="0" borderId="65" xfId="4" applyFont="1" applyProtection="1">
      <protection locked="0"/>
    </xf>
    <xf numFmtId="0" fontId="26" fillId="0" borderId="65" xfId="4" applyFont="1" applyAlignment="1" applyProtection="1">
      <alignment horizontal="left" vertical="center" wrapText="1"/>
      <protection locked="0"/>
    </xf>
    <xf numFmtId="0" fontId="30" fillId="0" borderId="65" xfId="4" applyFont="1" applyAlignment="1" applyProtection="1">
      <alignment horizontal="left" wrapText="1"/>
      <protection locked="0"/>
    </xf>
    <xf numFmtId="0" fontId="18" fillId="0" borderId="65" xfId="4" applyFont="1" applyAlignment="1" applyProtection="1">
      <protection locked="0"/>
    </xf>
    <xf numFmtId="0" fontId="19" fillId="0" borderId="89" xfId="4" applyFont="1" applyBorder="1" applyProtection="1">
      <protection locked="0"/>
    </xf>
    <xf numFmtId="0" fontId="19" fillId="0" borderId="81" xfId="4" applyFont="1" applyBorder="1" applyAlignment="1" applyProtection="1">
      <protection locked="0"/>
    </xf>
    <xf numFmtId="0" fontId="19" fillId="0" borderId="65" xfId="4" applyFont="1" applyAlignment="1" applyProtection="1">
      <alignment vertical="top"/>
      <protection locked="0"/>
    </xf>
    <xf numFmtId="0" fontId="26" fillId="0" borderId="65" xfId="4" applyFont="1" applyAlignment="1" applyProtection="1">
      <alignment wrapText="1"/>
      <protection locked="0"/>
    </xf>
    <xf numFmtId="0" fontId="30" fillId="0" borderId="65" xfId="4" applyFont="1" applyAlignment="1" applyProtection="1">
      <alignment wrapText="1"/>
      <protection locked="0"/>
    </xf>
    <xf numFmtId="0" fontId="30" fillId="0" borderId="48" xfId="4" applyFont="1" applyBorder="1" applyAlignment="1" applyProtection="1">
      <alignment horizontal="left" wrapText="1"/>
      <protection locked="0"/>
    </xf>
    <xf numFmtId="0" fontId="30" fillId="0" borderId="48" xfId="4" applyFont="1" applyBorder="1" applyAlignment="1" applyProtection="1">
      <protection locked="0"/>
    </xf>
    <xf numFmtId="0" fontId="30" fillId="0" borderId="65" xfId="4" applyFont="1" applyAlignment="1" applyProtection="1">
      <protection locked="0"/>
    </xf>
    <xf numFmtId="0" fontId="19" fillId="0" borderId="65" xfId="4" applyFont="1" applyAlignment="1" applyProtection="1">
      <protection locked="0"/>
    </xf>
    <xf numFmtId="0" fontId="19" fillId="0" borderId="80" xfId="4" applyFont="1" applyBorder="1" applyAlignment="1" applyProtection="1">
      <protection locked="0"/>
    </xf>
    <xf numFmtId="0" fontId="30" fillId="0" borderId="65" xfId="4" applyFont="1" applyAlignment="1" applyProtection="1">
      <alignment horizontal="left" vertical="top" wrapText="1"/>
      <protection locked="0"/>
    </xf>
    <xf numFmtId="0" fontId="19" fillId="0" borderId="80" xfId="4" applyFont="1" applyBorder="1" applyProtection="1">
      <protection locked="0"/>
    </xf>
    <xf numFmtId="0" fontId="30" fillId="0" borderId="81" xfId="4" applyFont="1" applyBorder="1" applyAlignment="1" applyProtection="1">
      <protection locked="0"/>
    </xf>
    <xf numFmtId="0" fontId="19" fillId="0" borderId="81" xfId="4" applyFont="1" applyBorder="1" applyProtection="1">
      <protection locked="0"/>
    </xf>
    <xf numFmtId="0" fontId="57" fillId="0" borderId="65" xfId="4" applyFont="1" applyAlignment="1" applyProtection="1">
      <protection locked="0"/>
    </xf>
    <xf numFmtId="0" fontId="19" fillId="0" borderId="46" xfId="4" applyFont="1" applyBorder="1" applyProtection="1">
      <protection locked="0"/>
    </xf>
    <xf numFmtId="0" fontId="57" fillId="0" borderId="85" xfId="4" applyFont="1" applyBorder="1" applyAlignment="1" applyProtection="1">
      <protection locked="0"/>
    </xf>
    <xf numFmtId="0" fontId="19" fillId="0" borderId="85" xfId="4" applyFont="1" applyBorder="1" applyProtection="1">
      <protection locked="0"/>
    </xf>
    <xf numFmtId="0" fontId="19" fillId="0" borderId="86" xfId="4" applyFont="1" applyBorder="1" applyProtection="1">
      <protection locked="0"/>
    </xf>
    <xf numFmtId="0" fontId="18" fillId="0" borderId="120" xfId="0" applyFont="1" applyBorder="1" applyAlignment="1" applyProtection="1">
      <alignment horizontal="left" vertical="center" wrapText="1" readingOrder="1"/>
      <protection locked="0"/>
    </xf>
    <xf numFmtId="0" fontId="30" fillId="0" borderId="120" xfId="2" applyFont="1" applyBorder="1" applyAlignment="1" applyProtection="1">
      <protection locked="0"/>
    </xf>
    <xf numFmtId="0" fontId="30" fillId="0" borderId="121" xfId="2" applyFont="1" applyBorder="1" applyAlignment="1" applyProtection="1">
      <protection locked="0"/>
    </xf>
    <xf numFmtId="0" fontId="39" fillId="0" borderId="65" xfId="2" applyFont="1" applyAlignment="1" applyProtection="1">
      <protection locked="0"/>
    </xf>
    <xf numFmtId="0" fontId="46" fillId="0" borderId="120" xfId="3" applyFont="1" applyBorder="1" applyAlignment="1" applyProtection="1">
      <alignment wrapText="1"/>
      <protection locked="0"/>
    </xf>
    <xf numFmtId="0" fontId="46" fillId="0" borderId="65" xfId="3" applyFont="1" applyBorder="1" applyAlignment="1" applyProtection="1">
      <alignment wrapText="1"/>
      <protection locked="0"/>
    </xf>
    <xf numFmtId="0" fontId="77" fillId="0" borderId="65" xfId="2" applyFont="1" applyBorder="1" applyAlignment="1" applyProtection="1">
      <protection locked="0"/>
    </xf>
    <xf numFmtId="0" fontId="77" fillId="0" borderId="65" xfId="2" applyFont="1" applyAlignment="1" applyProtection="1">
      <protection locked="0"/>
    </xf>
    <xf numFmtId="0" fontId="8" fillId="0" borderId="80" xfId="0" applyFont="1" applyBorder="1" applyProtection="1">
      <protection locked="0"/>
    </xf>
    <xf numFmtId="0" fontId="5" fillId="0" borderId="0" xfId="0" applyFont="1" applyAlignment="1" applyProtection="1">
      <protection locked="0"/>
    </xf>
    <xf numFmtId="0" fontId="5" fillId="31" borderId="0" xfId="0" applyFont="1" applyFill="1" applyAlignment="1" applyProtection="1">
      <protection locked="0"/>
    </xf>
    <xf numFmtId="0" fontId="20" fillId="2" borderId="4" xfId="0" applyFont="1" applyFill="1" applyBorder="1" applyProtection="1">
      <protection locked="0"/>
    </xf>
    <xf numFmtId="0" fontId="20" fillId="2" borderId="8" xfId="0" applyFont="1" applyFill="1" applyBorder="1" applyProtection="1">
      <protection locked="0"/>
    </xf>
    <xf numFmtId="0" fontId="20" fillId="2" borderId="9" xfId="0" applyFont="1" applyFill="1" applyBorder="1" applyProtection="1">
      <protection locked="0"/>
    </xf>
    <xf numFmtId="0" fontId="20" fillId="2" borderId="13" xfId="0" applyFont="1" applyFill="1" applyBorder="1" applyProtection="1">
      <protection locked="0"/>
    </xf>
    <xf numFmtId="0" fontId="20" fillId="2" borderId="19" xfId="0" applyFont="1" applyFill="1" applyBorder="1" applyProtection="1">
      <protection locked="0"/>
    </xf>
    <xf numFmtId="0" fontId="20" fillId="2" borderId="65" xfId="0" applyFont="1" applyFill="1" applyBorder="1" applyProtection="1">
      <protection locked="0"/>
    </xf>
    <xf numFmtId="0" fontId="20" fillId="2" borderId="58" xfId="0" applyFont="1" applyFill="1" applyBorder="1" applyProtection="1">
      <protection locked="0"/>
    </xf>
    <xf numFmtId="0" fontId="20" fillId="2" borderId="39" xfId="0" applyFont="1" applyFill="1" applyBorder="1" applyProtection="1">
      <protection locked="0"/>
    </xf>
    <xf numFmtId="0" fontId="20" fillId="2" borderId="54" xfId="0" applyFont="1" applyFill="1" applyBorder="1" applyProtection="1">
      <protection locked="0"/>
    </xf>
    <xf numFmtId="0" fontId="5" fillId="31" borderId="65" xfId="0" applyFont="1" applyFill="1" applyBorder="1" applyAlignment="1" applyProtection="1">
      <protection locked="0"/>
    </xf>
    <xf numFmtId="0" fontId="20" fillId="2" borderId="52" xfId="0" applyFont="1" applyFill="1" applyBorder="1" applyProtection="1">
      <protection locked="0"/>
    </xf>
    <xf numFmtId="0" fontId="5" fillId="4" borderId="0" xfId="0" applyFont="1" applyFill="1" applyAlignment="1" applyProtection="1">
      <alignment wrapText="1"/>
      <protection locked="0"/>
    </xf>
    <xf numFmtId="0" fontId="19" fillId="0" borderId="40" xfId="0" applyFont="1" applyBorder="1" applyProtection="1">
      <protection locked="0"/>
    </xf>
    <xf numFmtId="0" fontId="19" fillId="0" borderId="40" xfId="0" applyFont="1" applyBorder="1" applyAlignment="1" applyProtection="1">
      <alignment wrapText="1"/>
      <protection locked="0"/>
    </xf>
    <xf numFmtId="0" fontId="19" fillId="0" borderId="5" xfId="0" applyFont="1" applyBorder="1" applyProtection="1">
      <protection locked="0"/>
    </xf>
    <xf numFmtId="0" fontId="19" fillId="0" borderId="0" xfId="0" applyFont="1" applyProtection="1">
      <protection locked="0"/>
    </xf>
    <xf numFmtId="0" fontId="19" fillId="0" borderId="0" xfId="0" applyFont="1" applyAlignment="1" applyProtection="1">
      <alignment wrapText="1"/>
      <protection locked="0"/>
    </xf>
    <xf numFmtId="0" fontId="81" fillId="5" borderId="17" xfId="0" applyFont="1" applyFill="1" applyBorder="1" applyProtection="1">
      <protection locked="0"/>
    </xf>
    <xf numFmtId="0" fontId="81" fillId="33" borderId="44" xfId="0" applyFont="1" applyFill="1" applyBorder="1" applyProtection="1">
      <protection locked="0"/>
    </xf>
    <xf numFmtId="0" fontId="19" fillId="33" borderId="47" xfId="0" applyFont="1" applyFill="1" applyBorder="1" applyProtection="1">
      <protection locked="0"/>
    </xf>
    <xf numFmtId="0" fontId="37" fillId="0" borderId="89" xfId="0" applyNumberFormat="1" applyFont="1" applyFill="1" applyBorder="1" applyAlignment="1" applyProtection="1">
      <alignment horizontal="center" vertical="center"/>
      <protection locked="0"/>
    </xf>
    <xf numFmtId="0" fontId="19" fillId="0" borderId="0" xfId="0" applyFont="1" applyAlignment="1" applyProtection="1">
      <alignment horizontal="center"/>
      <protection locked="0"/>
    </xf>
    <xf numFmtId="0" fontId="19" fillId="0" borderId="0" xfId="0" applyFont="1" applyAlignment="1" applyProtection="1">
      <alignment horizontal="center" wrapText="1"/>
      <protection locked="0"/>
    </xf>
    <xf numFmtId="0" fontId="5" fillId="0" borderId="48" xfId="0" applyFont="1" applyBorder="1" applyProtection="1">
      <protection locked="0"/>
    </xf>
    <xf numFmtId="0" fontId="5" fillId="0" borderId="0" xfId="0" applyFont="1" applyProtection="1">
      <protection locked="0"/>
    </xf>
    <xf numFmtId="0" fontId="5" fillId="0" borderId="65" xfId="0" applyFont="1" applyBorder="1" applyAlignment="1" applyProtection="1">
      <protection locked="0"/>
    </xf>
    <xf numFmtId="0" fontId="5" fillId="0" borderId="0" xfId="0" applyFont="1" applyAlignment="1" applyProtection="1">
      <alignment horizontal="left" vertical="top" wrapText="1"/>
      <protection locked="0"/>
    </xf>
    <xf numFmtId="165" fontId="5" fillId="0" borderId="0" xfId="0" applyNumberFormat="1" applyFont="1" applyAlignment="1" applyProtection="1">
      <alignment horizontal="center" vertical="top" wrapText="1"/>
      <protection locked="0"/>
    </xf>
    <xf numFmtId="0" fontId="5" fillId="0" borderId="49" xfId="0" applyFont="1" applyBorder="1" applyProtection="1">
      <protection locked="0"/>
    </xf>
    <xf numFmtId="0" fontId="19" fillId="0" borderId="49" xfId="0" applyFont="1" applyBorder="1" applyAlignment="1" applyProtection="1">
      <alignment horizontal="center"/>
      <protection locked="0"/>
    </xf>
    <xf numFmtId="0" fontId="5" fillId="0" borderId="49" xfId="0" applyFont="1" applyBorder="1" applyAlignment="1" applyProtection="1">
      <alignment horizontal="left" vertical="top" wrapText="1"/>
      <protection locked="0"/>
    </xf>
    <xf numFmtId="165" fontId="5" fillId="0" borderId="49" xfId="0" applyNumberFormat="1" applyFont="1" applyBorder="1" applyAlignment="1" applyProtection="1">
      <alignment horizontal="center" vertical="top" wrapText="1"/>
      <protection locked="0"/>
    </xf>
    <xf numFmtId="0" fontId="5" fillId="0" borderId="48" xfId="0" applyFont="1" applyBorder="1" applyAlignment="1" applyProtection="1">
      <alignment horizontal="left" vertical="top" wrapText="1"/>
      <protection locked="0"/>
    </xf>
    <xf numFmtId="165" fontId="5" fillId="0" borderId="48" xfId="0" applyNumberFormat="1" applyFont="1" applyBorder="1" applyAlignment="1" applyProtection="1">
      <alignment horizontal="center" vertical="top" wrapText="1"/>
      <protection locked="0"/>
    </xf>
    <xf numFmtId="0" fontId="19" fillId="5" borderId="0" xfId="0" applyFont="1" applyFill="1" applyAlignment="1" applyProtection="1">
      <alignment horizontal="left"/>
      <protection locked="0"/>
    </xf>
    <xf numFmtId="0" fontId="5" fillId="0" borderId="80" xfId="0" applyFont="1" applyBorder="1" applyAlignment="1" applyProtection="1">
      <protection locked="0"/>
    </xf>
    <xf numFmtId="0" fontId="19" fillId="0" borderId="0" xfId="0" applyFont="1" applyAlignment="1" applyProtection="1">
      <alignment horizontal="left"/>
      <protection locked="0"/>
    </xf>
    <xf numFmtId="0" fontId="16" fillId="0" borderId="1" xfId="0" applyFont="1" applyBorder="1" applyAlignment="1" applyProtection="1">
      <alignment horizontal="center"/>
      <protection locked="0"/>
    </xf>
    <xf numFmtId="0" fontId="16" fillId="0" borderId="0" xfId="0" applyFont="1" applyProtection="1">
      <protection locked="0"/>
    </xf>
    <xf numFmtId="0" fontId="19" fillId="0" borderId="65" xfId="0" applyFont="1" applyBorder="1" applyAlignment="1" applyProtection="1">
      <alignment wrapText="1"/>
      <protection locked="0"/>
    </xf>
    <xf numFmtId="0" fontId="5" fillId="0" borderId="65" xfId="0" applyFont="1" applyBorder="1" applyProtection="1">
      <protection locked="0"/>
    </xf>
    <xf numFmtId="0" fontId="5" fillId="0" borderId="0" xfId="0" applyFont="1" applyAlignment="1" applyProtection="1">
      <alignment horizontal="center" vertical="top" wrapText="1"/>
      <protection locked="0"/>
    </xf>
    <xf numFmtId="0" fontId="5" fillId="0" borderId="49" xfId="0" applyFont="1" applyBorder="1" applyAlignment="1" applyProtection="1">
      <alignment horizontal="center" vertical="top" wrapText="1"/>
      <protection locked="0"/>
    </xf>
    <xf numFmtId="0" fontId="12"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49" fontId="28" fillId="0" borderId="0" xfId="0" applyNumberFormat="1" applyFont="1" applyAlignment="1" applyProtection="1">
      <alignment horizontal="center" vertical="center" wrapText="1"/>
      <protection locked="0"/>
    </xf>
    <xf numFmtId="0" fontId="46" fillId="0" borderId="0" xfId="3" applyFont="1" applyAlignment="1" applyProtection="1">
      <alignment wrapText="1"/>
      <protection locked="0"/>
    </xf>
    <xf numFmtId="0" fontId="5" fillId="0" borderId="0" xfId="0" applyFont="1" applyFill="1" applyAlignment="1" applyProtection="1">
      <alignment wrapText="1"/>
      <protection locked="0"/>
    </xf>
    <xf numFmtId="0" fontId="5" fillId="0" borderId="65" xfId="5" applyFont="1" applyAlignment="1" applyProtection="1">
      <protection locked="0"/>
    </xf>
    <xf numFmtId="0" fontId="5" fillId="0" borderId="65" xfId="7" applyFont="1" applyAlignment="1" applyProtection="1">
      <protection locked="0"/>
    </xf>
    <xf numFmtId="0" fontId="20" fillId="0" borderId="65" xfId="7" applyFont="1" applyFill="1" applyBorder="1" applyAlignment="1" applyProtection="1">
      <alignment vertical="top" wrapText="1"/>
      <protection locked="0"/>
    </xf>
    <xf numFmtId="0" fontId="29" fillId="0" borderId="0" xfId="0" applyFont="1" applyAlignment="1" applyProtection="1">
      <alignment horizontal="left" vertical="center" wrapText="1"/>
      <protection locked="0"/>
    </xf>
    <xf numFmtId="0" fontId="21" fillId="0" borderId="0" xfId="0" applyFont="1" applyAlignment="1" applyProtection="1">
      <alignment horizontal="center" vertical="center" wrapText="1"/>
      <protection locked="0"/>
    </xf>
    <xf numFmtId="0" fontId="12" fillId="0" borderId="0" xfId="0" applyFont="1" applyProtection="1">
      <protection locked="0"/>
    </xf>
    <xf numFmtId="0" fontId="21" fillId="3" borderId="106" xfId="0" applyFont="1" applyFill="1" applyBorder="1" applyAlignment="1" applyProtection="1">
      <alignment horizontal="center" vertical="center" wrapText="1"/>
      <protection locked="0"/>
    </xf>
    <xf numFmtId="0" fontId="21" fillId="0" borderId="106" xfId="0" applyFont="1" applyFill="1" applyBorder="1" applyAlignment="1" applyProtection="1">
      <alignment horizontal="center" vertical="center" wrapText="1"/>
      <protection locked="0"/>
    </xf>
    <xf numFmtId="0" fontId="86" fillId="0" borderId="106" xfId="0" applyFont="1" applyFill="1" applyBorder="1" applyAlignment="1" applyProtection="1">
      <alignment horizontal="left" vertical="center" wrapText="1"/>
      <protection locked="0"/>
    </xf>
    <xf numFmtId="0" fontId="12" fillId="30" borderId="106" xfId="0" applyFont="1" applyFill="1" applyBorder="1" applyAlignment="1" applyProtection="1">
      <alignment vertical="center" wrapText="1"/>
      <protection locked="0"/>
    </xf>
    <xf numFmtId="0" fontId="21" fillId="0" borderId="53" xfId="0" applyFont="1" applyBorder="1" applyAlignment="1" applyProtection="1">
      <alignment horizontal="left" vertical="top" wrapText="1"/>
      <protection locked="0"/>
    </xf>
    <xf numFmtId="0" fontId="12" fillId="20" borderId="53" xfId="0" applyFont="1" applyFill="1" applyBorder="1" applyAlignment="1" applyProtection="1">
      <alignment vertical="top" wrapText="1"/>
      <protection locked="0"/>
    </xf>
    <xf numFmtId="0" fontId="26" fillId="0" borderId="0" xfId="0" applyFont="1" applyAlignment="1" applyProtection="1">
      <protection locked="0"/>
    </xf>
    <xf numFmtId="0" fontId="12" fillId="0" borderId="0" xfId="0" applyFont="1" applyAlignment="1" applyProtection="1">
      <alignment wrapText="1"/>
      <protection locked="0"/>
    </xf>
    <xf numFmtId="0" fontId="5" fillId="0" borderId="0" xfId="0" applyFont="1" applyAlignment="1" applyProtection="1">
      <alignment vertical="center" wrapText="1"/>
      <protection locked="0"/>
    </xf>
    <xf numFmtId="0" fontId="23" fillId="0" borderId="0" xfId="0" applyFont="1" applyAlignment="1" applyProtection="1">
      <alignment horizontal="center" vertical="center" wrapText="1"/>
      <protection locked="0"/>
    </xf>
    <xf numFmtId="0" fontId="5" fillId="0" borderId="51" xfId="0" applyFont="1" applyBorder="1" applyAlignment="1" applyProtection="1">
      <alignment vertical="center" wrapText="1"/>
    </xf>
    <xf numFmtId="0" fontId="23" fillId="0" borderId="51" xfId="0" applyFont="1" applyBorder="1" applyAlignment="1" applyProtection="1">
      <alignment horizontal="center" vertical="center" wrapText="1"/>
    </xf>
    <xf numFmtId="0" fontId="5" fillId="0" borderId="0" xfId="0" applyFont="1" applyProtection="1"/>
    <xf numFmtId="0" fontId="23" fillId="18" borderId="51" xfId="0" applyFont="1" applyFill="1" applyBorder="1" applyAlignment="1" applyProtection="1">
      <alignment horizontal="center" vertical="center" wrapText="1"/>
    </xf>
    <xf numFmtId="0" fontId="88" fillId="0" borderId="150" xfId="0" applyFont="1" applyBorder="1" applyAlignment="1" applyProtection="1">
      <alignment horizontal="left" vertical="center" wrapText="1"/>
    </xf>
    <xf numFmtId="0" fontId="5" fillId="0" borderId="51" xfId="0" applyFont="1" applyFill="1" applyBorder="1" applyAlignment="1" applyProtection="1">
      <alignment vertical="center" wrapText="1"/>
    </xf>
    <xf numFmtId="0" fontId="23" fillId="21" borderId="51" xfId="0" applyFont="1" applyFill="1" applyBorder="1" applyAlignment="1" applyProtection="1">
      <alignment horizontal="center" vertical="center" wrapText="1"/>
    </xf>
    <xf numFmtId="0" fontId="73" fillId="21" borderId="51" xfId="0" applyFont="1" applyFill="1" applyBorder="1" applyAlignment="1" applyProtection="1">
      <alignment horizontal="center" vertical="center" wrapText="1"/>
    </xf>
    <xf numFmtId="0" fontId="88" fillId="0" borderId="51" xfId="0" applyFont="1" applyBorder="1" applyAlignment="1" applyProtection="1">
      <alignment horizontal="left" vertical="center" wrapText="1"/>
    </xf>
    <xf numFmtId="0" fontId="23" fillId="22" borderId="51" xfId="0" applyFont="1" applyFill="1" applyBorder="1" applyAlignment="1" applyProtection="1">
      <alignment horizontal="center" vertical="center" wrapText="1"/>
    </xf>
    <xf numFmtId="0" fontId="60" fillId="28" borderId="51" xfId="0" applyFont="1" applyFill="1" applyBorder="1" applyAlignment="1" applyProtection="1">
      <alignment horizontal="center" vertical="center" wrapText="1"/>
    </xf>
    <xf numFmtId="0" fontId="60" fillId="26" borderId="151" xfId="0" applyFont="1" applyFill="1" applyBorder="1" applyAlignment="1" applyProtection="1">
      <alignment horizontal="center" vertical="center" wrapText="1"/>
    </xf>
    <xf numFmtId="0" fontId="60" fillId="26" borderId="51" xfId="0" applyFont="1" applyFill="1" applyBorder="1" applyAlignment="1" applyProtection="1">
      <alignment horizontal="center" vertical="center" wrapText="1"/>
    </xf>
    <xf numFmtId="0" fontId="60" fillId="26" borderId="152" xfId="0" applyFont="1" applyFill="1" applyBorder="1" applyAlignment="1" applyProtection="1">
      <alignment horizontal="center" vertical="center" wrapText="1"/>
    </xf>
    <xf numFmtId="0" fontId="88" fillId="0" borderId="149" xfId="0" applyFont="1" applyBorder="1" applyAlignment="1" applyProtection="1">
      <alignment horizontal="left" vertical="center" wrapText="1"/>
    </xf>
    <xf numFmtId="0" fontId="88" fillId="0" borderId="148" xfId="0" applyFont="1" applyBorder="1" applyAlignment="1" applyProtection="1">
      <alignment horizontal="left" vertical="center" wrapText="1"/>
    </xf>
    <xf numFmtId="0" fontId="5" fillId="0" borderId="65" xfId="2" applyFont="1" applyAlignment="1" applyProtection="1">
      <alignment horizontal="center" vertical="center" wrapText="1"/>
      <protection locked="0"/>
    </xf>
    <xf numFmtId="0" fontId="5" fillId="0" borderId="65" xfId="2" applyFont="1" applyProtection="1">
      <protection locked="0"/>
    </xf>
    <xf numFmtId="0" fontId="29" fillId="0" borderId="0" xfId="0" applyFont="1" applyAlignment="1" applyProtection="1">
      <alignment horizontal="center" vertical="center" wrapText="1"/>
      <protection locked="0"/>
    </xf>
    <xf numFmtId="0" fontId="39" fillId="4" borderId="66" xfId="0" applyFont="1" applyFill="1" applyBorder="1" applyAlignment="1" applyProtection="1">
      <alignment horizontal="center" vertical="center" wrapText="1"/>
      <protection locked="0"/>
    </xf>
    <xf numFmtId="0" fontId="43" fillId="4" borderId="28" xfId="0" applyFont="1" applyFill="1" applyBorder="1" applyAlignment="1" applyProtection="1">
      <alignment horizontal="center" vertical="center" wrapText="1"/>
      <protection locked="0"/>
    </xf>
    <xf numFmtId="0" fontId="43" fillId="4" borderId="70" xfId="0" applyFont="1" applyFill="1" applyBorder="1" applyAlignment="1" applyProtection="1">
      <alignment horizontal="center" vertical="center" wrapText="1"/>
      <protection locked="0"/>
    </xf>
    <xf numFmtId="0" fontId="26" fillId="4" borderId="19" xfId="0" applyFont="1" applyFill="1" applyBorder="1" applyAlignment="1" applyProtection="1">
      <alignment wrapText="1"/>
      <protection locked="0"/>
    </xf>
    <xf numFmtId="0" fontId="39" fillId="4" borderId="65" xfId="0" applyFont="1" applyFill="1" applyBorder="1" applyAlignment="1" applyProtection="1">
      <alignment horizontal="center" vertical="center" wrapText="1"/>
      <protection locked="0"/>
    </xf>
    <xf numFmtId="0" fontId="43" fillId="4" borderId="65" xfId="0" applyFont="1" applyFill="1" applyBorder="1" applyAlignment="1" applyProtection="1">
      <alignment horizontal="center" vertical="center" wrapText="1"/>
      <protection locked="0"/>
    </xf>
    <xf numFmtId="0" fontId="30" fillId="0" borderId="65" xfId="2" applyFont="1" applyBorder="1" applyAlignment="1" applyProtection="1">
      <protection locked="0"/>
    </xf>
    <xf numFmtId="0" fontId="30" fillId="0" borderId="65" xfId="2" applyFont="1" applyBorder="1" applyAlignment="1" applyProtection="1">
      <alignment horizontal="left" vertical="top" wrapText="1"/>
      <protection locked="0"/>
    </xf>
    <xf numFmtId="0" fontId="30" fillId="0" borderId="65" xfId="2" applyFont="1" applyBorder="1" applyAlignment="1" applyProtection="1">
      <alignment horizontal="left" vertical="top"/>
      <protection locked="0"/>
    </xf>
    <xf numFmtId="0" fontId="30" fillId="0" borderId="121" xfId="2" applyFont="1" applyBorder="1" applyAlignment="1" applyProtection="1">
      <alignment horizontal="left" vertical="top"/>
      <protection locked="0"/>
    </xf>
    <xf numFmtId="0" fontId="19" fillId="0" borderId="65" xfId="2" applyFont="1" applyBorder="1" applyAlignment="1" applyProtection="1">
      <alignment horizontal="left" vertical="center" wrapText="1"/>
      <protection locked="0"/>
    </xf>
    <xf numFmtId="0" fontId="19" fillId="0" borderId="121" xfId="2" applyFont="1" applyBorder="1" applyAlignment="1" applyProtection="1">
      <alignment horizontal="left" vertical="center" wrapText="1"/>
      <protection locked="0"/>
    </xf>
    <xf numFmtId="0" fontId="16" fillId="0" borderId="65" xfId="2" applyFont="1" applyBorder="1" applyAlignment="1" applyProtection="1">
      <alignment horizontal="left" vertical="center" wrapText="1"/>
      <protection locked="0"/>
    </xf>
    <xf numFmtId="0" fontId="65" fillId="0" borderId="65" xfId="2" applyFont="1" applyFill="1" applyBorder="1" applyAlignment="1" applyProtection="1">
      <alignment horizontal="center" vertical="center" wrapText="1"/>
      <protection locked="0"/>
    </xf>
    <xf numFmtId="0" fontId="65" fillId="0" borderId="121" xfId="2" applyFont="1" applyFill="1" applyBorder="1" applyAlignment="1" applyProtection="1">
      <alignment horizontal="center" vertical="center" wrapText="1"/>
      <protection locked="0"/>
    </xf>
    <xf numFmtId="0" fontId="18" fillId="0" borderId="120" xfId="2" applyFont="1" applyBorder="1" applyAlignment="1" applyProtection="1">
      <alignment wrapText="1"/>
      <protection locked="0"/>
    </xf>
    <xf numFmtId="0" fontId="51" fillId="0" borderId="0" xfId="0" applyFont="1" applyAlignment="1" applyProtection="1">
      <protection locked="0"/>
    </xf>
    <xf numFmtId="0" fontId="39" fillId="0" borderId="65" xfId="2" applyFont="1" applyAlignment="1" applyProtection="1">
      <protection locked="0"/>
    </xf>
    <xf numFmtId="0" fontId="51" fillId="0" borderId="0" xfId="0" applyFont="1" applyAlignment="1" applyProtection="1">
      <protection locked="0"/>
    </xf>
    <xf numFmtId="0" fontId="36" fillId="0" borderId="0" xfId="0" applyFont="1" applyAlignment="1" applyProtection="1">
      <protection locked="0"/>
    </xf>
    <xf numFmtId="0" fontId="5" fillId="0" borderId="0" xfId="0" applyFont="1" applyAlignment="1" applyProtection="1">
      <protection locked="0"/>
    </xf>
    <xf numFmtId="0" fontId="5" fillId="0" borderId="65" xfId="0" applyFont="1" applyBorder="1" applyAlignment="1" applyProtection="1">
      <alignment wrapText="1"/>
      <protection locked="0"/>
    </xf>
    <xf numFmtId="0" fontId="46" fillId="0" borderId="0" xfId="3" applyAlignment="1" applyProtection="1">
      <alignment horizontal="center" wrapText="1"/>
      <protection locked="0"/>
    </xf>
    <xf numFmtId="0" fontId="46" fillId="0" borderId="0" xfId="3" applyAlignment="1" applyProtection="1">
      <alignment wrapText="1"/>
      <protection locked="0"/>
    </xf>
    <xf numFmtId="0" fontId="5" fillId="0" borderId="0" xfId="0" applyFont="1" applyAlignment="1" applyProtection="1">
      <alignment wrapText="1"/>
      <protection locked="0"/>
    </xf>
    <xf numFmtId="0" fontId="28" fillId="0" borderId="65" xfId="0" applyFont="1" applyBorder="1" applyAlignment="1" applyProtection="1">
      <alignment horizontal="right" wrapText="1"/>
      <protection locked="0"/>
    </xf>
    <xf numFmtId="0" fontId="12" fillId="0" borderId="65" xfId="0" applyFont="1" applyBorder="1" applyAlignment="1" applyProtection="1">
      <alignment horizontal="left" vertical="center" wrapText="1"/>
      <protection locked="0"/>
    </xf>
    <xf numFmtId="0" fontId="5" fillId="0" borderId="65" xfId="0" applyFont="1" applyFill="1" applyBorder="1" applyAlignment="1" applyProtection="1">
      <alignment wrapText="1"/>
      <protection locked="0"/>
    </xf>
    <xf numFmtId="0" fontId="28" fillId="0" borderId="77" xfId="0" applyFont="1" applyBorder="1" applyAlignment="1" applyProtection="1">
      <alignment horizontal="right" vertical="center" wrapText="1"/>
      <protection locked="0"/>
    </xf>
    <xf numFmtId="0" fontId="12" fillId="0" borderId="70" xfId="0" applyFont="1" applyBorder="1" applyAlignment="1" applyProtection="1">
      <alignment horizontal="left" vertical="center" wrapText="1"/>
      <protection locked="0"/>
    </xf>
    <xf numFmtId="0" fontId="52" fillId="19" borderId="0" xfId="0" applyFont="1" applyFill="1" applyAlignment="1" applyProtection="1">
      <alignment wrapText="1"/>
      <protection locked="0"/>
    </xf>
    <xf numFmtId="0" fontId="51" fillId="0" borderId="65" xfId="0" applyFont="1" applyBorder="1" applyAlignment="1" applyProtection="1">
      <protection locked="0"/>
    </xf>
    <xf numFmtId="0" fontId="28" fillId="0" borderId="71" xfId="0" applyFont="1" applyBorder="1" applyAlignment="1" applyProtection="1">
      <alignment horizontal="center" vertical="center" wrapText="1"/>
      <protection locked="0"/>
    </xf>
    <xf numFmtId="0" fontId="52" fillId="19" borderId="0" xfId="0" applyFont="1" applyFill="1" applyProtection="1">
      <protection locked="0"/>
    </xf>
    <xf numFmtId="0" fontId="5" fillId="0" borderId="0" xfId="0" applyFont="1" applyAlignment="1" applyProtection="1">
      <alignment wrapText="1"/>
      <protection locked="0"/>
    </xf>
    <xf numFmtId="0" fontId="51" fillId="0" borderId="65" xfId="13" applyFont="1" applyAlignment="1" applyProtection="1">
      <protection locked="0"/>
    </xf>
    <xf numFmtId="0" fontId="36" fillId="0" borderId="65" xfId="13" applyFont="1" applyAlignment="1" applyProtection="1">
      <protection locked="0"/>
    </xf>
    <xf numFmtId="0" fontId="5" fillId="0" borderId="65" xfId="13" applyFont="1" applyAlignment="1" applyProtection="1">
      <protection locked="0"/>
    </xf>
    <xf numFmtId="0" fontId="36" fillId="2" borderId="65" xfId="13" applyFont="1" applyFill="1" applyAlignment="1" applyProtection="1">
      <protection locked="0"/>
    </xf>
    <xf numFmtId="0" fontId="12" fillId="0" borderId="65" xfId="13" applyFont="1" applyAlignment="1" applyProtection="1">
      <protection locked="0"/>
    </xf>
    <xf numFmtId="0" fontId="28" fillId="0" borderId="70" xfId="13" applyFont="1" applyBorder="1" applyAlignment="1" applyProtection="1">
      <alignment horizontal="center" vertical="center" wrapText="1"/>
      <protection locked="0"/>
    </xf>
    <xf numFmtId="17" fontId="28" fillId="0" borderId="70" xfId="13" applyNumberFormat="1" applyFont="1" applyBorder="1" applyAlignment="1" applyProtection="1">
      <alignment horizontal="center" vertical="center" wrapText="1"/>
      <protection locked="0"/>
    </xf>
    <xf numFmtId="0" fontId="12" fillId="0" borderId="70" xfId="13" applyFont="1" applyBorder="1" applyAlignment="1" applyProtection="1">
      <alignment horizontal="center" vertical="center" wrapText="1"/>
      <protection locked="0"/>
    </xf>
    <xf numFmtId="0" fontId="5" fillId="4" borderId="65" xfId="13" applyFont="1" applyFill="1" applyAlignment="1" applyProtection="1">
      <protection locked="0"/>
    </xf>
    <xf numFmtId="0" fontId="5" fillId="4" borderId="65" xfId="13" applyFont="1" applyFill="1" applyProtection="1">
      <protection locked="0"/>
    </xf>
    <xf numFmtId="0" fontId="26" fillId="4" borderId="65" xfId="13" applyFont="1" applyFill="1" applyAlignment="1" applyProtection="1">
      <protection locked="0"/>
    </xf>
    <xf numFmtId="0" fontId="5" fillId="4" borderId="65" xfId="13" applyFont="1" applyFill="1" applyAlignment="1" applyProtection="1">
      <alignment wrapText="1"/>
      <protection locked="0"/>
    </xf>
    <xf numFmtId="17" fontId="28" fillId="0" borderId="66" xfId="0" applyNumberFormat="1" applyFont="1" applyBorder="1" applyAlignment="1" applyProtection="1">
      <alignment wrapText="1"/>
      <protection locked="0"/>
    </xf>
    <xf numFmtId="0" fontId="0" fillId="0" borderId="65" xfId="0" applyBorder="1"/>
    <xf numFmtId="0" fontId="51" fillId="0" borderId="140" xfId="0" applyFont="1" applyBorder="1"/>
    <xf numFmtId="0" fontId="51" fillId="0" borderId="163" xfId="0" applyFont="1" applyBorder="1"/>
    <xf numFmtId="0" fontId="5" fillId="0" borderId="176" xfId="0" applyFont="1" applyBorder="1" applyAlignment="1" applyProtection="1">
      <alignment horizontal="center" wrapText="1"/>
      <protection locked="0"/>
    </xf>
    <xf numFmtId="0" fontId="5" fillId="0" borderId="71" xfId="0" applyFont="1" applyBorder="1" applyAlignment="1" applyProtection="1">
      <alignment horizontal="center" vertical="top" wrapText="1"/>
      <protection locked="0"/>
    </xf>
    <xf numFmtId="0" fontId="8" fillId="0" borderId="65" xfId="0" applyFont="1" applyBorder="1" applyAlignment="1" applyProtection="1">
      <alignment vertical="top" wrapText="1"/>
      <protection locked="0"/>
    </xf>
    <xf numFmtId="0" fontId="51" fillId="0" borderId="0" xfId="0" applyFont="1" applyAlignment="1" applyProtection="1">
      <protection locked="0"/>
    </xf>
    <xf numFmtId="0" fontId="61" fillId="0" borderId="0" xfId="0" applyFont="1" applyAlignment="1" applyProtection="1">
      <protection locked="0"/>
    </xf>
    <xf numFmtId="0" fontId="36" fillId="0" borderId="0" xfId="0" applyFont="1" applyAlignment="1" applyProtection="1">
      <protection locked="0"/>
    </xf>
    <xf numFmtId="0" fontId="5" fillId="0" borderId="0" xfId="0" applyFont="1" applyAlignment="1" applyProtection="1">
      <protection locked="0"/>
    </xf>
    <xf numFmtId="0" fontId="51" fillId="0" borderId="0" xfId="0" applyFont="1" applyAlignment="1" applyProtection="1">
      <alignment wrapText="1"/>
      <protection locked="0"/>
    </xf>
    <xf numFmtId="0" fontId="28" fillId="0" borderId="70" xfId="0" applyFont="1" applyBorder="1" applyAlignment="1" applyProtection="1">
      <alignment horizontal="center" vertical="center" wrapText="1"/>
      <protection locked="0"/>
    </xf>
    <xf numFmtId="0" fontId="51" fillId="0" borderId="0" xfId="0" applyFont="1" applyAlignment="1" applyProtection="1">
      <protection locked="0"/>
    </xf>
    <xf numFmtId="0" fontId="5" fillId="0" borderId="0" xfId="0" applyFont="1" applyAlignment="1" applyProtection="1">
      <protection locked="0"/>
    </xf>
    <xf numFmtId="0" fontId="99" fillId="0" borderId="70" xfId="0" applyFont="1" applyBorder="1" applyAlignment="1" applyProtection="1">
      <alignment horizontal="center" vertical="center" wrapText="1"/>
      <protection locked="0"/>
    </xf>
    <xf numFmtId="0" fontId="17" fillId="0" borderId="70" xfId="0" applyFont="1" applyBorder="1" applyAlignment="1" applyProtection="1">
      <alignment horizontal="center" vertical="center" wrapText="1"/>
      <protection locked="0"/>
    </xf>
    <xf numFmtId="0" fontId="16" fillId="0" borderId="65" xfId="0" applyFont="1" applyFill="1" applyBorder="1" applyAlignment="1">
      <alignment horizontal="center" vertical="center"/>
    </xf>
    <xf numFmtId="0" fontId="32" fillId="37" borderId="0" xfId="0" applyFont="1" applyFill="1" applyAlignment="1" applyProtection="1">
      <protection locked="0"/>
    </xf>
    <xf numFmtId="0" fontId="36" fillId="0" borderId="65" xfId="13" applyFont="1" applyAlignment="1" applyProtection="1">
      <protection locked="0"/>
    </xf>
    <xf numFmtId="0" fontId="100" fillId="37" borderId="106" xfId="3" applyFont="1" applyFill="1" applyBorder="1" applyAlignment="1">
      <alignment horizontal="center" vertical="center"/>
    </xf>
    <xf numFmtId="0" fontId="32" fillId="0" borderId="0" xfId="0" applyFont="1" applyAlignment="1" applyProtection="1">
      <protection locked="0"/>
    </xf>
    <xf numFmtId="0" fontId="28" fillId="0" borderId="93" xfId="1" applyFont="1" applyFill="1" applyBorder="1" applyAlignment="1" applyProtection="1">
      <protection locked="0"/>
    </xf>
    <xf numFmtId="0" fontId="28" fillId="0" borderId="65" xfId="1" applyFont="1" applyFill="1" applyBorder="1" applyAlignment="1" applyProtection="1">
      <alignment wrapText="1"/>
      <protection locked="0"/>
    </xf>
    <xf numFmtId="0" fontId="24" fillId="2" borderId="50" xfId="5" applyFont="1" applyFill="1" applyBorder="1" applyAlignment="1" applyProtection="1">
      <alignment horizontal="center" vertical="center" wrapText="1"/>
      <protection locked="0"/>
    </xf>
    <xf numFmtId="0" fontId="8" fillId="0" borderId="89" xfId="7" applyFont="1" applyFill="1" applyBorder="1" applyAlignment="1" applyProtection="1">
      <protection locked="0"/>
    </xf>
    <xf numFmtId="0" fontId="65" fillId="31" borderId="89" xfId="7" applyFont="1" applyFill="1" applyBorder="1" applyAlignment="1" applyProtection="1">
      <alignment horizontal="center"/>
      <protection locked="0"/>
    </xf>
    <xf numFmtId="0" fontId="16" fillId="6" borderId="89" xfId="0" applyFont="1" applyFill="1" applyBorder="1" applyAlignment="1" applyProtection="1">
      <alignment horizontal="center" vertical="center" wrapText="1"/>
      <protection locked="0"/>
    </xf>
    <xf numFmtId="0" fontId="16" fillId="7" borderId="89" xfId="0" applyFont="1" applyFill="1" applyBorder="1" applyAlignment="1" applyProtection="1">
      <alignment horizontal="center" vertical="center" wrapText="1"/>
      <protection locked="0"/>
    </xf>
    <xf numFmtId="0" fontId="16" fillId="8" borderId="89" xfId="0" applyFont="1" applyFill="1" applyBorder="1" applyAlignment="1" applyProtection="1">
      <alignment horizontal="center" vertical="center" wrapText="1"/>
      <protection locked="0"/>
    </xf>
    <xf numFmtId="0" fontId="65" fillId="31" borderId="89" xfId="7" applyFont="1" applyFill="1" applyBorder="1" applyAlignment="1" applyProtection="1">
      <alignment horizontal="center" wrapText="1"/>
      <protection locked="0"/>
    </xf>
    <xf numFmtId="0" fontId="51" fillId="0" borderId="0" xfId="0" applyFont="1" applyAlignment="1" applyProtection="1">
      <protection locked="0"/>
    </xf>
    <xf numFmtId="0" fontId="47" fillId="0" borderId="80" xfId="2" applyFont="1" applyBorder="1" applyProtection="1">
      <protection locked="0"/>
    </xf>
    <xf numFmtId="0" fontId="39" fillId="0" borderId="65" xfId="2" applyFont="1" applyAlignment="1" applyProtection="1">
      <protection locked="0"/>
    </xf>
    <xf numFmtId="0" fontId="23" fillId="18" borderId="48" xfId="0" applyFont="1" applyFill="1" applyBorder="1" applyAlignment="1">
      <alignment wrapText="1"/>
    </xf>
    <xf numFmtId="0" fontId="43" fillId="0" borderId="48" xfId="0" applyFont="1" applyBorder="1" applyAlignment="1">
      <alignment wrapText="1"/>
    </xf>
    <xf numFmtId="0" fontId="44" fillId="0" borderId="48" xfId="0" applyFont="1" applyBorder="1" applyAlignment="1">
      <alignment wrapText="1"/>
    </xf>
    <xf numFmtId="0" fontId="19" fillId="0" borderId="48" xfId="0" applyFont="1" applyBorder="1" applyAlignment="1">
      <alignment wrapText="1"/>
    </xf>
    <xf numFmtId="0" fontId="23" fillId="50" borderId="48" xfId="0" applyFont="1" applyFill="1" applyBorder="1" applyAlignment="1">
      <alignment wrapText="1"/>
    </xf>
    <xf numFmtId="0" fontId="19" fillId="50" borderId="48" xfId="0" applyFont="1" applyFill="1" applyBorder="1" applyAlignment="1">
      <alignment wrapText="1"/>
    </xf>
    <xf numFmtId="0" fontId="101" fillId="0" borderId="48" xfId="0" applyFont="1" applyBorder="1" applyAlignment="1">
      <alignment wrapText="1"/>
    </xf>
    <xf numFmtId="0" fontId="19" fillId="48" borderId="48" xfId="0" applyFont="1" applyFill="1" applyBorder="1" applyAlignment="1">
      <alignment wrapText="1"/>
    </xf>
    <xf numFmtId="0" fontId="43" fillId="0" borderId="48" xfId="0" applyFont="1" applyBorder="1"/>
    <xf numFmtId="0" fontId="101" fillId="0" borderId="48" xfId="0" applyFont="1" applyBorder="1"/>
    <xf numFmtId="0" fontId="23" fillId="54" borderId="48" xfId="0" applyFont="1" applyFill="1" applyBorder="1" applyAlignment="1">
      <alignment wrapText="1"/>
    </xf>
    <xf numFmtId="0" fontId="19" fillId="54" borderId="48" xfId="0" applyFont="1" applyFill="1" applyBorder="1" applyAlignment="1">
      <alignment wrapText="1"/>
    </xf>
    <xf numFmtId="0" fontId="103" fillId="0" borderId="48" xfId="0" applyFont="1" applyBorder="1" applyAlignment="1">
      <alignment wrapText="1"/>
    </xf>
    <xf numFmtId="0" fontId="43" fillId="0" borderId="0" xfId="0" applyFont="1" applyAlignment="1">
      <alignment wrapText="1"/>
    </xf>
    <xf numFmtId="0" fontId="23" fillId="0" borderId="48" xfId="0" applyFont="1" applyBorder="1" applyAlignment="1">
      <alignment wrapText="1"/>
    </xf>
    <xf numFmtId="0" fontId="104" fillId="58" borderId="48" xfId="0" applyFont="1" applyFill="1" applyBorder="1" applyAlignment="1">
      <alignment wrapText="1"/>
    </xf>
    <xf numFmtId="0" fontId="43" fillId="58" borderId="48" xfId="0" applyFont="1" applyFill="1" applyBorder="1" applyAlignment="1">
      <alignment wrapText="1"/>
    </xf>
    <xf numFmtId="0" fontId="104" fillId="16" borderId="48" xfId="0" applyFont="1" applyFill="1" applyBorder="1" applyAlignment="1">
      <alignment wrapText="1"/>
    </xf>
    <xf numFmtId="0" fontId="43" fillId="16" borderId="48" xfId="0" applyFont="1" applyFill="1" applyBorder="1" applyAlignment="1">
      <alignment wrapText="1"/>
    </xf>
    <xf numFmtId="0" fontId="105" fillId="0" borderId="48" xfId="0" applyFont="1" applyBorder="1" applyAlignment="1">
      <alignment wrapText="1"/>
    </xf>
    <xf numFmtId="0" fontId="47" fillId="0" borderId="65" xfId="2" applyFont="1" applyBorder="1" applyProtection="1">
      <protection locked="0"/>
    </xf>
    <xf numFmtId="0" fontId="48" fillId="0" borderId="80" xfId="2" applyFont="1" applyBorder="1" applyAlignment="1" applyProtection="1">
      <protection locked="0"/>
    </xf>
    <xf numFmtId="0" fontId="48" fillId="0" borderId="65" xfId="2" applyFont="1" applyBorder="1" applyAlignment="1" applyProtection="1">
      <protection locked="0"/>
    </xf>
    <xf numFmtId="0" fontId="23" fillId="62" borderId="48" xfId="0" applyFont="1" applyFill="1" applyBorder="1" applyAlignment="1">
      <alignment wrapText="1"/>
    </xf>
    <xf numFmtId="0" fontId="19" fillId="62" borderId="48" xfId="0" applyFont="1" applyFill="1" applyBorder="1" applyAlignment="1">
      <alignment wrapText="1"/>
    </xf>
    <xf numFmtId="0" fontId="23" fillId="63" borderId="48" xfId="0" applyFont="1" applyFill="1" applyBorder="1" applyAlignment="1">
      <alignment wrapText="1"/>
    </xf>
    <xf numFmtId="0" fontId="19" fillId="63" borderId="48" xfId="0" applyFont="1" applyFill="1" applyBorder="1" applyAlignment="1">
      <alignment wrapText="1"/>
    </xf>
    <xf numFmtId="0" fontId="15" fillId="0" borderId="65" xfId="2" applyFont="1" applyAlignment="1" applyProtection="1">
      <protection locked="0"/>
    </xf>
    <xf numFmtId="0" fontId="39" fillId="0" borderId="65" xfId="2" applyFont="1" applyAlignment="1" applyProtection="1">
      <alignment wrapText="1"/>
      <protection locked="0"/>
    </xf>
    <xf numFmtId="0" fontId="6" fillId="0" borderId="0" xfId="0" applyFont="1" applyAlignment="1" applyProtection="1">
      <alignment wrapText="1"/>
      <protection locked="0"/>
    </xf>
    <xf numFmtId="0" fontId="0" fillId="0" borderId="0" xfId="0" applyFont="1" applyAlignment="1" applyProtection="1">
      <alignment wrapText="1"/>
      <protection locked="0"/>
    </xf>
    <xf numFmtId="49" fontId="0" fillId="0" borderId="0" xfId="0" applyNumberFormat="1" applyFont="1" applyAlignment="1" applyProtection="1">
      <alignment wrapText="1"/>
      <protection locked="0"/>
    </xf>
    <xf numFmtId="0" fontId="12" fillId="0" borderId="93" xfId="1" applyFont="1" applyBorder="1" applyAlignment="1" applyProtection="1">
      <alignment wrapText="1"/>
      <protection locked="0"/>
    </xf>
    <xf numFmtId="0" fontId="12" fillId="0" borderId="98" xfId="1" applyFont="1" applyBorder="1" applyAlignment="1" applyProtection="1">
      <alignment wrapText="1"/>
      <protection locked="0"/>
    </xf>
    <xf numFmtId="0" fontId="32" fillId="0" borderId="0" xfId="0" applyFont="1" applyAlignment="1" applyProtection="1">
      <alignment wrapText="1"/>
      <protection locked="0"/>
    </xf>
    <xf numFmtId="0" fontId="36" fillId="0" borderId="0" xfId="0" applyFont="1" applyAlignment="1" applyProtection="1">
      <alignment wrapText="1"/>
      <protection locked="0"/>
    </xf>
    <xf numFmtId="0" fontId="37" fillId="0" borderId="0" xfId="0" applyFont="1" applyAlignment="1" applyProtection="1">
      <alignment wrapText="1"/>
      <protection locked="0"/>
    </xf>
    <xf numFmtId="0" fontId="37" fillId="0" borderId="11" xfId="0" applyFont="1" applyBorder="1" applyAlignment="1" applyProtection="1">
      <alignment wrapText="1"/>
      <protection locked="0"/>
    </xf>
    <xf numFmtId="0" fontId="51" fillId="0" borderId="65" xfId="0" applyFont="1" applyFill="1" applyBorder="1" applyAlignment="1" applyProtection="1">
      <alignment horizontal="center" vertical="center"/>
      <protection locked="0"/>
    </xf>
    <xf numFmtId="0" fontId="27" fillId="0" borderId="65" xfId="2" applyFont="1" applyFill="1" applyBorder="1" applyAlignment="1" applyProtection="1">
      <alignment vertical="top" wrapText="1"/>
      <protection locked="0"/>
    </xf>
    <xf numFmtId="0" fontId="39" fillId="0" borderId="65" xfId="2" applyFont="1" applyAlignment="1" applyProtection="1">
      <protection locked="0"/>
    </xf>
    <xf numFmtId="0" fontId="51" fillId="0" borderId="0" xfId="0" applyFont="1" applyAlignment="1" applyProtection="1">
      <alignment wrapText="1"/>
      <protection locked="0"/>
    </xf>
    <xf numFmtId="0" fontId="17" fillId="33" borderId="48" xfId="0" applyFont="1" applyFill="1" applyBorder="1" applyAlignment="1">
      <alignment wrapText="1"/>
    </xf>
    <xf numFmtId="0" fontId="21" fillId="64" borderId="48" xfId="0" applyFont="1" applyFill="1" applyBorder="1" applyAlignment="1">
      <alignment wrapText="1"/>
    </xf>
    <xf numFmtId="0" fontId="5" fillId="18" borderId="48" xfId="0" applyFont="1" applyFill="1" applyBorder="1" applyAlignment="1">
      <alignment wrapText="1"/>
    </xf>
    <xf numFmtId="0" fontId="43" fillId="0" borderId="1" xfId="0" applyFont="1" applyBorder="1" applyAlignment="1">
      <alignment wrapText="1"/>
    </xf>
    <xf numFmtId="0" fontId="101" fillId="0" borderId="50" xfId="0" applyFont="1" applyBorder="1" applyAlignment="1">
      <alignment wrapText="1"/>
    </xf>
    <xf numFmtId="0" fontId="109" fillId="65" borderId="48" xfId="0" applyFont="1" applyFill="1" applyBorder="1" applyAlignment="1">
      <alignment horizontal="left" wrapText="1"/>
    </xf>
    <xf numFmtId="0" fontId="104" fillId="56" borderId="88" xfId="0" applyFont="1" applyFill="1" applyBorder="1" applyAlignment="1">
      <alignment wrapText="1"/>
    </xf>
    <xf numFmtId="0" fontId="43" fillId="56" borderId="88" xfId="0" applyFont="1" applyFill="1" applyBorder="1" applyAlignment="1">
      <alignment wrapText="1"/>
    </xf>
    <xf numFmtId="0" fontId="43" fillId="0" borderId="89" xfId="0" applyFont="1" applyBorder="1" applyAlignment="1">
      <alignment wrapText="1"/>
    </xf>
    <xf numFmtId="0" fontId="109" fillId="65" borderId="89" xfId="0" applyFont="1" applyFill="1" applyBorder="1" applyAlignment="1">
      <alignment horizontal="left" wrapText="1"/>
    </xf>
    <xf numFmtId="0" fontId="43" fillId="48" borderId="48" xfId="0" applyFont="1" applyFill="1" applyBorder="1" applyAlignment="1">
      <alignment wrapText="1"/>
    </xf>
    <xf numFmtId="0" fontId="103" fillId="0" borderId="89" xfId="0" applyFont="1" applyBorder="1" applyAlignment="1">
      <alignment wrapText="1"/>
    </xf>
    <xf numFmtId="0" fontId="51" fillId="0" borderId="0" xfId="0" applyFont="1" applyAlignment="1" applyProtection="1">
      <protection locked="0"/>
    </xf>
    <xf numFmtId="0" fontId="111" fillId="0" borderId="65" xfId="2" applyFont="1" applyAlignment="1" applyProtection="1">
      <protection locked="0"/>
    </xf>
    <xf numFmtId="0" fontId="51" fillId="0" borderId="0" xfId="0" applyFont="1" applyAlignment="1" applyProtection="1">
      <protection locked="0"/>
    </xf>
    <xf numFmtId="0" fontId="51" fillId="0" borderId="0" xfId="0" applyFont="1" applyAlignment="1" applyProtection="1">
      <alignment wrapText="1"/>
      <protection locked="0"/>
    </xf>
    <xf numFmtId="0" fontId="61" fillId="0" borderId="0" xfId="0" applyFont="1" applyAlignment="1" applyProtection="1">
      <protection locked="0"/>
    </xf>
    <xf numFmtId="0" fontId="35" fillId="0" borderId="65" xfId="0" applyFont="1" applyFill="1" applyBorder="1" applyAlignment="1" applyProtection="1">
      <protection locked="0"/>
    </xf>
    <xf numFmtId="0" fontId="36" fillId="0" borderId="0" xfId="0" applyFont="1" applyAlignment="1" applyProtection="1"/>
    <xf numFmtId="0" fontId="19" fillId="0" borderId="65" xfId="4" applyFont="1" applyAlignment="1" applyProtection="1">
      <protection locked="0"/>
    </xf>
    <xf numFmtId="0" fontId="56" fillId="0" borderId="81" xfId="4" applyFont="1" applyBorder="1" applyProtection="1">
      <protection locked="0"/>
    </xf>
    <xf numFmtId="0" fontId="74" fillId="33" borderId="106" xfId="3" applyFont="1" applyFill="1" applyBorder="1" applyAlignment="1">
      <alignment horizontal="center" vertical="center"/>
    </xf>
    <xf numFmtId="164" fontId="30" fillId="0" borderId="65" xfId="4" applyNumberFormat="1" applyFont="1" applyAlignment="1" applyProtection="1">
      <protection locked="0"/>
    </xf>
    <xf numFmtId="0" fontId="19" fillId="0" borderId="65" xfId="4" applyFont="1" applyAlignment="1" applyProtection="1">
      <alignment wrapText="1"/>
      <protection locked="0"/>
    </xf>
    <xf numFmtId="0" fontId="30" fillId="0" borderId="81" xfId="4" applyFont="1" applyBorder="1" applyAlignment="1" applyProtection="1">
      <alignment wrapText="1"/>
      <protection locked="0"/>
    </xf>
    <xf numFmtId="0" fontId="19" fillId="0" borderId="65" xfId="4" applyFont="1" applyAlignment="1" applyProtection="1">
      <alignment horizontal="center" wrapText="1"/>
      <protection locked="0"/>
    </xf>
    <xf numFmtId="0" fontId="30" fillId="0" borderId="65" xfId="4" applyFont="1" applyAlignment="1" applyProtection="1">
      <alignment horizontal="center" wrapText="1"/>
      <protection locked="0"/>
    </xf>
    <xf numFmtId="0" fontId="19" fillId="0" borderId="140" xfId="4" applyFont="1" applyBorder="1" applyAlignment="1" applyProtection="1">
      <alignment wrapText="1"/>
      <protection locked="0"/>
    </xf>
    <xf numFmtId="167" fontId="30" fillId="0" borderId="48" xfId="19" applyNumberFormat="1" applyFont="1" applyBorder="1" applyAlignment="1" applyProtection="1">
      <protection locked="0"/>
    </xf>
    <xf numFmtId="10" fontId="30" fillId="0" borderId="48" xfId="20" applyNumberFormat="1" applyFont="1" applyBorder="1" applyAlignment="1" applyProtection="1">
      <protection locked="0"/>
    </xf>
    <xf numFmtId="2" fontId="30" fillId="0" borderId="48" xfId="4" applyNumberFormat="1" applyFont="1" applyBorder="1" applyAlignment="1" applyProtection="1">
      <protection locked="0"/>
    </xf>
    <xf numFmtId="164" fontId="5" fillId="0" borderId="48" xfId="5" applyNumberFormat="1" applyFont="1" applyBorder="1" applyProtection="1">
      <protection locked="0"/>
    </xf>
    <xf numFmtId="9" fontId="8" fillId="0" borderId="89" xfId="20" applyFont="1" applyFill="1" applyBorder="1" applyAlignment="1" applyProtection="1">
      <alignment horizontal="center"/>
      <protection locked="0"/>
    </xf>
    <xf numFmtId="0" fontId="5" fillId="0" borderId="0" xfId="0" applyFont="1" applyAlignment="1" applyProtection="1">
      <protection locked="0"/>
    </xf>
    <xf numFmtId="0" fontId="5" fillId="0" borderId="0" xfId="0" applyFont="1" applyAlignment="1" applyProtection="1">
      <alignment wrapText="1"/>
      <protection locked="0"/>
    </xf>
    <xf numFmtId="0" fontId="28" fillId="0" borderId="71" xfId="13" applyFont="1" applyBorder="1" applyAlignment="1" applyProtection="1">
      <alignment horizontal="left" vertical="center" wrapText="1"/>
      <protection locked="0"/>
    </xf>
    <xf numFmtId="164" fontId="37" fillId="0" borderId="89" xfId="0" applyNumberFormat="1" applyFont="1" applyFill="1" applyBorder="1" applyAlignment="1" applyProtection="1">
      <alignment horizontal="left" vertical="center"/>
      <protection locked="0"/>
    </xf>
    <xf numFmtId="0" fontId="116" fillId="37" borderId="0" xfId="3" applyFont="1" applyFill="1" applyAlignment="1" applyProtection="1">
      <protection locked="0"/>
    </xf>
    <xf numFmtId="0" fontId="30" fillId="0" borderId="65" xfId="4" applyFont="1" applyAlignment="1" applyProtection="1">
      <protection locked="0"/>
    </xf>
    <xf numFmtId="0" fontId="19" fillId="0" borderId="65" xfId="4" applyFont="1" applyAlignment="1" applyProtection="1">
      <protection locked="0"/>
    </xf>
    <xf numFmtId="0" fontId="32" fillId="0" borderId="65" xfId="10" applyFont="1" applyAlignment="1" applyProtection="1"/>
    <xf numFmtId="0" fontId="5" fillId="0" borderId="65" xfId="10" applyFont="1" applyAlignment="1" applyProtection="1"/>
    <xf numFmtId="0" fontId="51" fillId="0" borderId="0" xfId="0" applyFont="1" applyAlignment="1" applyProtection="1">
      <alignment wrapText="1"/>
    </xf>
    <xf numFmtId="0" fontId="5" fillId="0" borderId="65" xfId="10" applyFont="1" applyFill="1" applyAlignment="1" applyProtection="1"/>
    <xf numFmtId="0" fontId="24" fillId="0" borderId="65" xfId="0" applyFont="1" applyFill="1" applyBorder="1" applyAlignment="1" applyProtection="1">
      <alignment horizontal="center" vertical="center"/>
    </xf>
    <xf numFmtId="0" fontId="51" fillId="0" borderId="0" xfId="0" applyFont="1" applyFill="1" applyAlignment="1" applyProtection="1">
      <alignment wrapText="1"/>
    </xf>
    <xf numFmtId="0" fontId="32" fillId="0" borderId="65" xfId="10" applyFont="1" applyFill="1" applyAlignment="1" applyProtection="1"/>
    <xf numFmtId="0" fontId="110" fillId="0" borderId="65" xfId="10" applyFont="1" applyFill="1" applyBorder="1" applyAlignment="1" applyProtection="1">
      <alignment horizontal="center" vertical="center"/>
    </xf>
    <xf numFmtId="0" fontId="21" fillId="0" borderId="65" xfId="10" applyFont="1" applyBorder="1" applyAlignment="1" applyProtection="1">
      <alignment horizontal="center" vertical="center"/>
    </xf>
    <xf numFmtId="0" fontId="21" fillId="0" borderId="65" xfId="10" applyFont="1" applyAlignment="1" applyProtection="1">
      <alignment horizontal="center" vertical="center"/>
    </xf>
    <xf numFmtId="0" fontId="5" fillId="0" borderId="65" xfId="10" applyFont="1" applyBorder="1" applyAlignment="1" applyProtection="1"/>
    <xf numFmtId="0" fontId="51" fillId="0" borderId="65" xfId="10" applyFont="1" applyBorder="1" applyAlignment="1" applyProtection="1">
      <alignment horizontal="center" vertical="center"/>
    </xf>
    <xf numFmtId="0" fontId="5" fillId="0" borderId="65" xfId="10" applyFont="1" applyFill="1" applyBorder="1" applyAlignment="1" applyProtection="1">
      <alignment horizontal="center" vertical="center" wrapText="1"/>
    </xf>
    <xf numFmtId="0" fontId="21" fillId="0" borderId="65" xfId="10" applyFont="1" applyFill="1" applyBorder="1" applyAlignment="1" applyProtection="1">
      <alignment horizontal="center" vertical="center" wrapText="1"/>
    </xf>
    <xf numFmtId="0" fontId="16" fillId="43" borderId="127" xfId="10" applyFont="1" applyFill="1" applyBorder="1" applyAlignment="1" applyProtection="1">
      <alignment horizontal="center" vertical="center" wrapText="1"/>
    </xf>
    <xf numFmtId="0" fontId="19" fillId="0" borderId="89" xfId="10" applyFont="1" applyBorder="1" applyAlignment="1" applyProtection="1">
      <alignment horizontal="center" vertical="center" wrapText="1"/>
    </xf>
    <xf numFmtId="2" fontId="19" fillId="0" borderId="89" xfId="10" applyNumberFormat="1" applyFont="1" applyBorder="1" applyAlignment="1" applyProtection="1">
      <alignment horizontal="center" vertical="center" wrapText="1"/>
    </xf>
    <xf numFmtId="9" fontId="30" fillId="0" borderId="89" xfId="10" applyNumberFormat="1" applyFont="1" applyBorder="1" applyAlignment="1" applyProtection="1">
      <alignment horizontal="center" vertical="center" wrapText="1"/>
    </xf>
    <xf numFmtId="0" fontId="30" fillId="0" borderId="89" xfId="8" applyNumberFormat="1" applyFont="1" applyBorder="1" applyAlignment="1" applyProtection="1">
      <alignment horizontal="center" vertical="center" wrapText="1"/>
    </xf>
    <xf numFmtId="0" fontId="19" fillId="0" borderId="126" xfId="10" applyNumberFormat="1" applyFont="1" applyBorder="1" applyAlignment="1" applyProtection="1">
      <alignment horizontal="center" vertical="center" wrapText="1"/>
    </xf>
    <xf numFmtId="9" fontId="30" fillId="0" borderId="126" xfId="8" applyFont="1" applyBorder="1" applyAlignment="1" applyProtection="1">
      <alignment horizontal="center" vertical="center" wrapText="1"/>
    </xf>
    <xf numFmtId="2" fontId="30" fillId="0" borderId="126" xfId="8" applyNumberFormat="1" applyFont="1" applyBorder="1" applyAlignment="1" applyProtection="1">
      <alignment horizontal="center" vertical="center" wrapText="1"/>
    </xf>
    <xf numFmtId="0" fontId="7" fillId="0" borderId="65" xfId="10" applyFont="1" applyAlignment="1" applyProtection="1"/>
    <xf numFmtId="0" fontId="18" fillId="44" borderId="127" xfId="8" applyNumberFormat="1" applyFont="1" applyFill="1" applyBorder="1" applyAlignment="1" applyProtection="1">
      <alignment horizontal="center" vertical="center" wrapText="1"/>
    </xf>
    <xf numFmtId="2" fontId="30" fillId="0" borderId="128" xfId="8" applyNumberFormat="1" applyFont="1" applyBorder="1" applyAlignment="1" applyProtection="1">
      <alignment horizontal="center" vertical="center" wrapText="1"/>
    </xf>
    <xf numFmtId="0" fontId="30" fillId="0" borderId="127" xfId="8" applyNumberFormat="1" applyFont="1" applyBorder="1" applyAlignment="1" applyProtection="1">
      <alignment horizontal="center" vertical="center" wrapText="1"/>
    </xf>
    <xf numFmtId="0" fontId="43" fillId="0" borderId="65" xfId="10" applyFont="1" applyAlignment="1" applyProtection="1">
      <alignment horizontal="left"/>
    </xf>
    <xf numFmtId="0" fontId="43" fillId="0" borderId="65" xfId="10" applyFont="1" applyAlignment="1" applyProtection="1"/>
    <xf numFmtId="0" fontId="5" fillId="0" borderId="65" xfId="10" applyFont="1" applyAlignment="1" applyProtection="1">
      <alignment vertical="center"/>
    </xf>
    <xf numFmtId="0" fontId="52" fillId="0" borderId="140" xfId="10" applyFont="1" applyFill="1" applyBorder="1" applyAlignment="1" applyProtection="1">
      <alignment vertical="center" wrapText="1"/>
    </xf>
    <xf numFmtId="0" fontId="52" fillId="0" borderId="65" xfId="10" applyFont="1" applyFill="1" applyBorder="1" applyAlignment="1" applyProtection="1">
      <alignment vertical="center" wrapText="1"/>
    </xf>
    <xf numFmtId="0" fontId="52" fillId="43" borderId="113" xfId="10" applyFont="1" applyFill="1" applyBorder="1" applyAlignment="1" applyProtection="1">
      <alignment horizontal="left" vertical="center" wrapText="1"/>
    </xf>
    <xf numFmtId="0" fontId="52" fillId="43" borderId="110" xfId="10" applyFont="1" applyFill="1" applyBorder="1" applyAlignment="1" applyProtection="1">
      <alignment horizontal="left" vertical="center" wrapText="1"/>
    </xf>
    <xf numFmtId="0" fontId="52" fillId="43" borderId="114" xfId="10" applyFont="1" applyFill="1" applyBorder="1" applyAlignment="1" applyProtection="1">
      <alignment horizontal="left" vertical="center" wrapText="1"/>
    </xf>
    <xf numFmtId="0" fontId="73" fillId="0" borderId="120" xfId="3" applyFont="1" applyBorder="1" applyAlignment="1" applyProtection="1">
      <alignment horizontal="left" vertical="center"/>
      <protection locked="0"/>
    </xf>
    <xf numFmtId="0" fontId="73" fillId="0" borderId="65" xfId="3" applyFont="1" applyBorder="1" applyAlignment="1" applyProtection="1">
      <alignment horizontal="left" vertical="center"/>
      <protection locked="0"/>
    </xf>
    <xf numFmtId="0" fontId="73" fillId="0" borderId="121" xfId="3" applyFont="1" applyBorder="1" applyAlignment="1" applyProtection="1">
      <alignment horizontal="left" vertical="center"/>
      <protection locked="0"/>
    </xf>
    <xf numFmtId="0" fontId="61" fillId="0" borderId="0" xfId="0" applyFont="1" applyAlignment="1" applyProtection="1">
      <protection locked="0"/>
    </xf>
    <xf numFmtId="0" fontId="91" fillId="0" borderId="123" xfId="2" applyFont="1" applyBorder="1" applyAlignment="1" applyProtection="1">
      <alignment vertical="center"/>
      <protection locked="0"/>
    </xf>
    <xf numFmtId="0" fontId="91" fillId="0" borderId="124" xfId="2" applyFont="1" applyBorder="1" applyAlignment="1" applyProtection="1">
      <alignment vertical="center"/>
      <protection locked="0"/>
    </xf>
    <xf numFmtId="0" fontId="65" fillId="38" borderId="65" xfId="2" applyFont="1" applyFill="1" applyBorder="1" applyAlignment="1" applyProtection="1">
      <alignment horizontal="left" vertical="top"/>
      <protection locked="0"/>
    </xf>
    <xf numFmtId="0" fontId="65" fillId="38" borderId="121" xfId="2" applyFont="1" applyFill="1" applyBorder="1" applyAlignment="1" applyProtection="1">
      <alignment horizontal="left" vertical="top"/>
      <protection locked="0"/>
    </xf>
    <xf numFmtId="0" fontId="5" fillId="0" borderId="0" xfId="0" applyFont="1" applyAlignment="1" applyProtection="1">
      <alignment wrapText="1"/>
      <protection locked="0"/>
    </xf>
    <xf numFmtId="164" fontId="19" fillId="0" borderId="65" xfId="4" applyNumberFormat="1" applyFont="1" applyAlignment="1" applyProtection="1">
      <protection locked="0"/>
    </xf>
    <xf numFmtId="164" fontId="19" fillId="0" borderId="65" xfId="4" applyNumberFormat="1" applyFont="1" applyProtection="1">
      <protection locked="0"/>
    </xf>
    <xf numFmtId="0" fontId="28" fillId="0" borderId="66" xfId="21" applyFont="1" applyBorder="1" applyAlignment="1" applyProtection="1">
      <alignment wrapText="1"/>
      <protection locked="0"/>
    </xf>
    <xf numFmtId="49" fontId="28" fillId="0" borderId="70" xfId="21" applyNumberFormat="1" applyFont="1" applyBorder="1" applyAlignment="1" applyProtection="1">
      <alignment horizontal="center" vertical="center" wrapText="1"/>
      <protection locked="0"/>
    </xf>
    <xf numFmtId="164" fontId="19" fillId="0" borderId="48" xfId="0" applyNumberFormat="1" applyFont="1" applyBorder="1" applyAlignment="1" applyProtection="1">
      <alignment horizontal="center"/>
      <protection locked="0"/>
    </xf>
    <xf numFmtId="0" fontId="30" fillId="0" borderId="48" xfId="0" applyFont="1" applyBorder="1" applyAlignment="1" applyProtection="1">
      <alignment horizontal="center"/>
      <protection locked="0"/>
    </xf>
    <xf numFmtId="0" fontId="58" fillId="31" borderId="65" xfId="4" applyFont="1" applyFill="1" applyBorder="1" applyAlignment="1" applyProtection="1">
      <alignment horizontal="center" wrapText="1"/>
      <protection locked="0"/>
    </xf>
    <xf numFmtId="0" fontId="118" fillId="41" borderId="135" xfId="12" applyFont="1" applyFill="1" applyBorder="1"/>
    <xf numFmtId="0" fontId="118" fillId="41" borderId="137" xfId="12" applyFont="1" applyFill="1" applyBorder="1"/>
    <xf numFmtId="0" fontId="118" fillId="41" borderId="65" xfId="12" applyFont="1" applyFill="1"/>
    <xf numFmtId="0" fontId="34" fillId="41" borderId="156" xfId="12" applyFill="1" applyBorder="1"/>
    <xf numFmtId="10" fontId="0" fillId="41" borderId="184" xfId="16" applyNumberFormat="1" applyFont="1" applyFill="1" applyBorder="1"/>
    <xf numFmtId="10" fontId="0" fillId="41" borderId="65" xfId="16" applyNumberFormat="1" applyFont="1" applyFill="1" applyBorder="1"/>
    <xf numFmtId="0" fontId="34" fillId="41" borderId="65" xfId="12" applyFill="1"/>
    <xf numFmtId="10" fontId="34" fillId="41" borderId="65" xfId="12" applyNumberFormat="1" applyFill="1"/>
    <xf numFmtId="0" fontId="34" fillId="41" borderId="138" xfId="12" applyFill="1" applyBorder="1"/>
    <xf numFmtId="10" fontId="0" fillId="41" borderId="185" xfId="16" applyNumberFormat="1" applyFont="1" applyFill="1" applyBorder="1"/>
    <xf numFmtId="0" fontId="118" fillId="41" borderId="136" xfId="12" applyFont="1" applyFill="1" applyBorder="1" applyAlignment="1">
      <alignment horizontal="left" vertical="top" wrapText="1"/>
    </xf>
    <xf numFmtId="0" fontId="118" fillId="41" borderId="137" xfId="12" applyFont="1" applyFill="1" applyBorder="1" applyAlignment="1">
      <alignment horizontal="left" vertical="top" wrapText="1"/>
    </xf>
    <xf numFmtId="0" fontId="34" fillId="41" borderId="65" xfId="12" applyFill="1" applyAlignment="1">
      <alignment wrapText="1"/>
    </xf>
    <xf numFmtId="10" fontId="0" fillId="41" borderId="89" xfId="16" applyNumberFormat="1" applyFont="1" applyFill="1" applyBorder="1"/>
    <xf numFmtId="10" fontId="0" fillId="41" borderId="65" xfId="16" applyNumberFormat="1" applyFont="1" applyFill="1"/>
    <xf numFmtId="10" fontId="0" fillId="41" borderId="139" xfId="16" applyNumberFormat="1" applyFont="1" applyFill="1" applyBorder="1"/>
    <xf numFmtId="0" fontId="63" fillId="41" borderId="65" xfId="12" applyFont="1" applyFill="1"/>
    <xf numFmtId="0" fontId="64" fillId="41" borderId="65" xfId="13" applyFont="1" applyFill="1" applyAlignment="1" applyProtection="1">
      <alignment horizontal="left" vertical="top" wrapText="1"/>
      <protection locked="0"/>
    </xf>
    <xf numFmtId="166" fontId="122" fillId="25" borderId="106" xfId="12" applyNumberFormat="1" applyFont="1" applyFill="1" applyBorder="1" applyAlignment="1">
      <alignment horizontal="center"/>
    </xf>
    <xf numFmtId="0" fontId="123" fillId="37" borderId="65" xfId="12" applyFont="1" applyFill="1"/>
    <xf numFmtId="0" fontId="122" fillId="41" borderId="65" xfId="12" applyFont="1" applyFill="1"/>
    <xf numFmtId="0" fontId="63" fillId="0" borderId="187" xfId="12" applyFont="1" applyBorder="1" applyAlignment="1">
      <alignment horizontal="center" wrapText="1"/>
    </xf>
    <xf numFmtId="0" fontId="63" fillId="0" borderId="188" xfId="12" applyFont="1" applyBorder="1" applyAlignment="1">
      <alignment horizontal="center" wrapText="1"/>
    </xf>
    <xf numFmtId="0" fontId="63" fillId="0" borderId="189" xfId="12" applyFont="1" applyBorder="1" applyAlignment="1">
      <alignment horizontal="center" wrapText="1"/>
    </xf>
    <xf numFmtId="0" fontId="63" fillId="0" borderId="190" xfId="12" applyFont="1" applyBorder="1" applyAlignment="1">
      <alignment horizontal="center" wrapText="1"/>
    </xf>
    <xf numFmtId="0" fontId="63" fillId="0" borderId="135" xfId="12" applyFont="1" applyBorder="1"/>
    <xf numFmtId="0" fontId="63" fillId="0" borderId="137" xfId="12" applyFont="1" applyBorder="1"/>
    <xf numFmtId="0" fontId="63" fillId="0" borderId="136" xfId="12" applyFont="1" applyBorder="1"/>
    <xf numFmtId="0" fontId="63" fillId="0" borderId="191" xfId="12" applyFont="1" applyBorder="1"/>
    <xf numFmtId="0" fontId="63" fillId="0" borderId="192" xfId="12" applyFont="1" applyBorder="1"/>
    <xf numFmtId="0" fontId="63" fillId="0" borderId="156" xfId="12" applyFont="1" applyBorder="1"/>
    <xf numFmtId="0" fontId="63" fillId="0" borderId="184" xfId="12" applyFont="1" applyBorder="1"/>
    <xf numFmtId="0" fontId="63" fillId="0" borderId="89" xfId="12" applyFont="1" applyBorder="1"/>
    <xf numFmtId="0" fontId="63" fillId="0" borderId="113" xfId="12" applyFont="1" applyBorder="1"/>
    <xf numFmtId="0" fontId="63" fillId="0" borderId="193" xfId="12" applyFont="1" applyBorder="1"/>
    <xf numFmtId="0" fontId="63" fillId="0" borderId="138" xfId="12" applyFont="1" applyBorder="1"/>
    <xf numFmtId="0" fontId="63" fillId="0" borderId="185" xfId="12" applyFont="1" applyBorder="1"/>
    <xf numFmtId="0" fontId="63" fillId="0" borderId="139" xfId="12" applyFont="1" applyBorder="1"/>
    <xf numFmtId="0" fontId="63" fillId="0" borderId="194" xfId="12" applyFont="1" applyBorder="1"/>
    <xf numFmtId="0" fontId="63" fillId="0" borderId="195" xfId="12" applyFont="1" applyBorder="1"/>
    <xf numFmtId="0" fontId="63" fillId="0" borderId="65" xfId="12" applyFont="1"/>
    <xf numFmtId="0" fontId="63" fillId="0" borderId="177" xfId="12" applyFont="1" applyBorder="1" applyAlignment="1">
      <alignment horizontal="center" wrapText="1"/>
    </xf>
    <xf numFmtId="0" fontId="63" fillId="0" borderId="178" xfId="12" applyFont="1" applyBorder="1" applyAlignment="1">
      <alignment horizontal="center" wrapText="1"/>
    </xf>
    <xf numFmtId="0" fontId="63" fillId="0" borderId="179" xfId="12" applyFont="1" applyBorder="1" applyAlignment="1">
      <alignment horizontal="center" wrapText="1"/>
    </xf>
    <xf numFmtId="0" fontId="63" fillId="0" borderId="196" xfId="12" applyFont="1" applyBorder="1" applyAlignment="1">
      <alignment horizontal="center" wrapText="1"/>
    </xf>
    <xf numFmtId="0" fontId="37" fillId="41" borderId="65" xfId="12" applyFont="1" applyFill="1"/>
    <xf numFmtId="0" fontId="124" fillId="41" borderId="65" xfId="12" applyFont="1" applyFill="1"/>
    <xf numFmtId="0" fontId="125" fillId="41" borderId="65" xfId="12" applyFont="1" applyFill="1"/>
    <xf numFmtId="166" fontId="37" fillId="25" borderId="106" xfId="12" applyNumberFormat="1" applyFont="1" applyFill="1" applyBorder="1" applyAlignment="1">
      <alignment horizontal="center"/>
    </xf>
    <xf numFmtId="0" fontId="37" fillId="25" borderId="153" xfId="12" applyFont="1" applyFill="1" applyBorder="1"/>
    <xf numFmtId="0" fontId="37" fillId="25" borderId="154" xfId="12" applyFont="1" applyFill="1" applyBorder="1"/>
    <xf numFmtId="0" fontId="37" fillId="25" borderId="155" xfId="12" applyFont="1" applyFill="1" applyBorder="1"/>
    <xf numFmtId="0" fontId="52" fillId="41" borderId="65" xfId="12" applyFont="1" applyFill="1"/>
    <xf numFmtId="166" fontId="126" fillId="37" borderId="65" xfId="12" applyNumberFormat="1" applyFont="1" applyFill="1" applyAlignment="1">
      <alignment horizontal="left"/>
    </xf>
    <xf numFmtId="0" fontId="126" fillId="37" borderId="65" xfId="12" applyFont="1" applyFill="1"/>
    <xf numFmtId="166" fontId="52" fillId="41" borderId="65" xfId="12" applyNumberFormat="1" applyFont="1" applyFill="1"/>
    <xf numFmtId="0" fontId="127" fillId="41" borderId="65" xfId="12" applyFont="1" applyFill="1"/>
    <xf numFmtId="0" fontId="52" fillId="41" borderId="65" xfId="12" applyFont="1" applyFill="1" applyAlignment="1">
      <alignment horizontal="right"/>
    </xf>
    <xf numFmtId="0" fontId="128" fillId="41" borderId="65" xfId="12" applyFont="1" applyFill="1"/>
    <xf numFmtId="0" fontId="37" fillId="41" borderId="65" xfId="23" applyFont="1" applyFill="1"/>
    <xf numFmtId="0" fontId="52" fillId="67" borderId="89" xfId="23" applyFont="1" applyFill="1" applyBorder="1" applyAlignment="1">
      <alignment horizontal="center"/>
    </xf>
    <xf numFmtId="0" fontId="52" fillId="41" borderId="89" xfId="23" applyFont="1" applyFill="1" applyBorder="1" applyAlignment="1">
      <alignment horizontal="center"/>
    </xf>
    <xf numFmtId="0" fontId="124" fillId="41" borderId="65" xfId="23" applyFont="1" applyFill="1"/>
    <xf numFmtId="0" fontId="128" fillId="41" borderId="65" xfId="23" applyFont="1" applyFill="1"/>
    <xf numFmtId="0" fontId="5" fillId="41" borderId="65" xfId="12" applyFont="1" applyFill="1"/>
    <xf numFmtId="0" fontId="23" fillId="68" borderId="160" xfId="23" applyFont="1" applyFill="1" applyBorder="1" applyAlignment="1">
      <alignment vertical="center" wrapText="1"/>
    </xf>
    <xf numFmtId="168" fontId="23" fillId="68" borderId="89" xfId="24" applyNumberFormat="1" applyFont="1" applyFill="1" applyBorder="1" applyAlignment="1">
      <alignment horizontal="center" wrapText="1"/>
    </xf>
    <xf numFmtId="0" fontId="23" fillId="68" borderId="113" xfId="23" applyFont="1" applyFill="1" applyBorder="1" applyAlignment="1">
      <alignment vertical="center" wrapText="1"/>
    </xf>
    <xf numFmtId="0" fontId="23" fillId="68" borderId="113" xfId="12" applyFont="1" applyFill="1" applyBorder="1" applyAlignment="1">
      <alignment horizontal="center" vertical="center" wrapText="1"/>
    </xf>
    <xf numFmtId="168" fontId="60" fillId="68" borderId="89" xfId="24" applyNumberFormat="1" applyFont="1" applyFill="1" applyBorder="1" applyAlignment="1">
      <alignment horizontal="center" wrapText="1"/>
    </xf>
    <xf numFmtId="0" fontId="129" fillId="41" borderId="65" xfId="23" applyFont="1" applyFill="1"/>
    <xf numFmtId="0" fontId="129" fillId="41" borderId="65" xfId="23" applyFont="1" applyFill="1" applyAlignment="1">
      <alignment horizontal="center" wrapText="1"/>
    </xf>
    <xf numFmtId="168" fontId="129" fillId="41" borderId="65" xfId="24" applyNumberFormat="1" applyFont="1" applyFill="1" applyBorder="1" applyAlignment="1">
      <alignment horizontal="center" wrapText="1"/>
    </xf>
    <xf numFmtId="0" fontId="5" fillId="41" borderId="105" xfId="23" applyFont="1" applyFill="1" applyBorder="1" applyAlignment="1">
      <alignment horizontal="left"/>
    </xf>
    <xf numFmtId="168" fontId="5" fillId="67" borderId="162" xfId="24" applyNumberFormat="1" applyFont="1" applyFill="1" applyBorder="1" applyAlignment="1">
      <alignment horizontal="center"/>
    </xf>
    <xf numFmtId="168" fontId="5" fillId="41" borderId="162" xfId="24" applyNumberFormat="1" applyFont="1" applyFill="1" applyBorder="1" applyAlignment="1">
      <alignment horizontal="center"/>
    </xf>
    <xf numFmtId="0" fontId="5" fillId="41" borderId="140" xfId="23" applyFont="1" applyFill="1" applyBorder="1" applyAlignment="1">
      <alignment horizontal="left"/>
    </xf>
    <xf numFmtId="0" fontId="5" fillId="67" borderId="140" xfId="23" applyFont="1" applyFill="1" applyBorder="1" applyAlignment="1">
      <alignment horizontal="center"/>
    </xf>
    <xf numFmtId="168" fontId="8" fillId="67" borderId="175" xfId="24" applyNumberFormat="1" applyFont="1" applyFill="1" applyBorder="1" applyAlignment="1">
      <alignment horizontal="center"/>
    </xf>
    <xf numFmtId="0" fontId="5" fillId="41" borderId="140" xfId="23" applyFont="1" applyFill="1" applyBorder="1" applyAlignment="1">
      <alignment horizontal="center"/>
    </xf>
    <xf numFmtId="168" fontId="8" fillId="41" borderId="175" xfId="24" applyNumberFormat="1" applyFont="1" applyFill="1" applyBorder="1" applyAlignment="1">
      <alignment horizontal="center"/>
    </xf>
    <xf numFmtId="0" fontId="130" fillId="41" borderId="65" xfId="23" applyFont="1" applyFill="1" applyAlignment="1">
      <alignment horizontal="left"/>
    </xf>
    <xf numFmtId="168" fontId="130" fillId="41" borderId="89" xfId="16" applyNumberFormat="1" applyFont="1" applyFill="1" applyBorder="1" applyAlignment="1">
      <alignment horizontal="center"/>
    </xf>
    <xf numFmtId="168" fontId="130" fillId="41" borderId="89" xfId="24" applyNumberFormat="1" applyFont="1" applyFill="1" applyBorder="1" applyAlignment="1">
      <alignment horizontal="center"/>
    </xf>
    <xf numFmtId="0" fontId="5" fillId="41" borderId="182" xfId="23" applyFont="1" applyFill="1" applyBorder="1" applyAlignment="1">
      <alignment horizontal="left"/>
    </xf>
    <xf numFmtId="168" fontId="5" fillId="67" borderId="175" xfId="24" applyNumberFormat="1" applyFont="1" applyFill="1" applyBorder="1" applyAlignment="1">
      <alignment horizontal="center"/>
    </xf>
    <xf numFmtId="168" fontId="5" fillId="41" borderId="175" xfId="24" applyNumberFormat="1" applyFont="1" applyFill="1" applyBorder="1" applyAlignment="1">
      <alignment horizontal="center"/>
    </xf>
    <xf numFmtId="0" fontId="23" fillId="41" borderId="113" xfId="23" applyFont="1" applyFill="1" applyBorder="1" applyAlignment="1">
      <alignment horizontal="left"/>
    </xf>
    <xf numFmtId="168" fontId="23" fillId="67" borderId="89" xfId="24" applyNumberFormat="1" applyFont="1" applyFill="1" applyBorder="1" applyAlignment="1">
      <alignment horizontal="center"/>
    </xf>
    <xf numFmtId="168" fontId="23" fillId="41" borderId="114" xfId="24" applyNumberFormat="1" applyFont="1" applyFill="1" applyBorder="1" applyAlignment="1">
      <alignment horizontal="center"/>
    </xf>
    <xf numFmtId="168" fontId="23" fillId="67" borderId="114" xfId="24" applyNumberFormat="1" applyFont="1" applyFill="1" applyBorder="1" applyAlignment="1">
      <alignment horizontal="center"/>
    </xf>
    <xf numFmtId="0" fontId="23" fillId="67" borderId="113" xfId="23" applyFont="1" applyFill="1" applyBorder="1" applyAlignment="1">
      <alignment horizontal="center"/>
    </xf>
    <xf numFmtId="168" fontId="60" fillId="67" borderId="114" xfId="24" applyNumberFormat="1" applyFont="1" applyFill="1" applyBorder="1" applyAlignment="1">
      <alignment horizontal="center"/>
    </xf>
    <xf numFmtId="0" fontId="23" fillId="41" borderId="113" xfId="23" applyFont="1" applyFill="1" applyBorder="1" applyAlignment="1">
      <alignment horizontal="center"/>
    </xf>
    <xf numFmtId="168" fontId="60" fillId="41" borderId="114" xfId="24" applyNumberFormat="1" applyFont="1" applyFill="1" applyBorder="1" applyAlignment="1">
      <alignment horizontal="center"/>
    </xf>
    <xf numFmtId="0" fontId="129" fillId="41" borderId="65" xfId="23" applyFont="1" applyFill="1" applyAlignment="1">
      <alignment horizontal="left"/>
    </xf>
    <xf numFmtId="0" fontId="23" fillId="41" borderId="65" xfId="23" applyFont="1" applyFill="1" applyAlignment="1">
      <alignment horizontal="left"/>
    </xf>
    <xf numFmtId="168" fontId="23" fillId="41" borderId="65" xfId="16" applyNumberFormat="1" applyFont="1" applyFill="1" applyBorder="1" applyAlignment="1">
      <alignment horizontal="center"/>
    </xf>
    <xf numFmtId="168" fontId="23" fillId="41" borderId="65" xfId="24" applyNumberFormat="1" applyFont="1" applyFill="1" applyBorder="1" applyAlignment="1">
      <alignment horizontal="center"/>
    </xf>
    <xf numFmtId="0" fontId="23" fillId="41" borderId="65" xfId="23" applyFont="1" applyFill="1" applyAlignment="1">
      <alignment horizontal="center"/>
    </xf>
    <xf numFmtId="168" fontId="60" fillId="41" borderId="65" xfId="24" applyNumberFormat="1" applyFont="1" applyFill="1" applyBorder="1" applyAlignment="1">
      <alignment horizontal="center"/>
    </xf>
    <xf numFmtId="168" fontId="129" fillId="41" borderId="65" xfId="16" applyNumberFormat="1" applyFont="1" applyFill="1" applyBorder="1" applyAlignment="1">
      <alignment horizontal="center"/>
    </xf>
    <xf numFmtId="168" fontId="129" fillId="41" borderId="65" xfId="24" applyNumberFormat="1" applyFont="1" applyFill="1" applyBorder="1" applyAlignment="1">
      <alignment horizontal="center"/>
    </xf>
    <xf numFmtId="0" fontId="37" fillId="0" borderId="65" xfId="12" applyFont="1"/>
    <xf numFmtId="0" fontId="23" fillId="68" borderId="89" xfId="23" applyFont="1" applyFill="1" applyBorder="1" applyAlignment="1">
      <alignment vertical="center"/>
    </xf>
    <xf numFmtId="0" fontId="23" fillId="68" borderId="89" xfId="23" applyFont="1" applyFill="1" applyBorder="1" applyAlignment="1">
      <alignment horizontal="center" wrapText="1"/>
    </xf>
    <xf numFmtId="0" fontId="23" fillId="68" borderId="89" xfId="23" applyFont="1" applyFill="1" applyBorder="1" applyAlignment="1">
      <alignment vertical="center" wrapText="1"/>
    </xf>
    <xf numFmtId="0" fontId="23" fillId="68" borderId="89" xfId="12" applyFont="1" applyFill="1" applyBorder="1" applyAlignment="1">
      <alignment horizontal="center" vertical="center" wrapText="1"/>
    </xf>
    <xf numFmtId="0" fontId="5" fillId="41" borderId="89" xfId="23" applyFont="1" applyFill="1" applyBorder="1" applyAlignment="1">
      <alignment vertical="center"/>
    </xf>
    <xf numFmtId="168" fontId="5" fillId="67" borderId="89" xfId="24" applyNumberFormat="1" applyFont="1" applyFill="1" applyBorder="1" applyAlignment="1">
      <alignment horizontal="center" vertical="center"/>
    </xf>
    <xf numFmtId="168" fontId="5" fillId="41" borderId="89" xfId="24" applyNumberFormat="1" applyFont="1" applyFill="1" applyBorder="1" applyAlignment="1">
      <alignment horizontal="center" vertical="center"/>
    </xf>
    <xf numFmtId="0" fontId="5" fillId="41" borderId="89" xfId="23" applyFont="1" applyFill="1" applyBorder="1"/>
    <xf numFmtId="0" fontId="5" fillId="67" borderId="113" xfId="23" applyFont="1" applyFill="1" applyBorder="1" applyAlignment="1">
      <alignment horizontal="center"/>
    </xf>
    <xf numFmtId="168" fontId="8" fillId="67" borderId="114" xfId="24" applyNumberFormat="1" applyFont="1" applyFill="1" applyBorder="1" applyAlignment="1">
      <alignment horizontal="center"/>
    </xf>
    <xf numFmtId="0" fontId="5" fillId="41" borderId="113" xfId="23" applyFont="1" applyFill="1" applyBorder="1" applyAlignment="1">
      <alignment horizontal="center"/>
    </xf>
    <xf numFmtId="168" fontId="8" fillId="41" borderId="114" xfId="24" applyNumberFormat="1" applyFont="1" applyFill="1" applyBorder="1" applyAlignment="1">
      <alignment horizontal="center"/>
    </xf>
    <xf numFmtId="0" fontId="126" fillId="37" borderId="65" xfId="12" applyFont="1" applyFill="1" applyAlignment="1">
      <alignment horizontal="right"/>
    </xf>
    <xf numFmtId="0" fontId="5" fillId="41" borderId="160" xfId="23" applyFont="1" applyFill="1" applyBorder="1" applyAlignment="1">
      <alignment horizontal="left"/>
    </xf>
    <xf numFmtId="168" fontId="5" fillId="67" borderId="105" xfId="24" applyNumberFormat="1" applyFont="1" applyFill="1" applyBorder="1" applyAlignment="1">
      <alignment horizontal="center"/>
    </xf>
    <xf numFmtId="168" fontId="5" fillId="67" borderId="182" xfId="24" applyNumberFormat="1" applyFont="1" applyFill="1" applyBorder="1" applyAlignment="1">
      <alignment horizontal="center"/>
    </xf>
    <xf numFmtId="168" fontId="5" fillId="67" borderId="89" xfId="24" applyNumberFormat="1" applyFont="1" applyFill="1" applyBorder="1" applyAlignment="1">
      <alignment horizontal="center"/>
    </xf>
    <xf numFmtId="168" fontId="5" fillId="41" borderId="89" xfId="24" applyNumberFormat="1" applyFont="1" applyFill="1" applyBorder="1" applyAlignment="1">
      <alignment horizontal="center"/>
    </xf>
    <xf numFmtId="168" fontId="33" fillId="37" borderId="65" xfId="24" applyNumberFormat="1" applyFont="1" applyFill="1" applyBorder="1" applyAlignment="1">
      <alignment horizontal="center"/>
    </xf>
    <xf numFmtId="0" fontId="37" fillId="0" borderId="65" xfId="23" applyFont="1"/>
    <xf numFmtId="0" fontId="127" fillId="41" borderId="89" xfId="23" applyFont="1" applyFill="1" applyBorder="1" applyAlignment="1">
      <alignment horizontal="center"/>
    </xf>
    <xf numFmtId="168" fontId="8" fillId="67" borderId="182" xfId="24" applyNumberFormat="1" applyFont="1" applyFill="1" applyBorder="1" applyAlignment="1">
      <alignment horizontal="center"/>
    </xf>
    <xf numFmtId="168" fontId="8" fillId="41" borderId="182" xfId="24" applyNumberFormat="1" applyFont="1" applyFill="1" applyBorder="1" applyAlignment="1">
      <alignment horizontal="center"/>
    </xf>
    <xf numFmtId="168" fontId="8" fillId="67" borderId="89" xfId="24" applyNumberFormat="1" applyFont="1" applyFill="1" applyBorder="1" applyAlignment="1">
      <alignment horizontal="center"/>
    </xf>
    <xf numFmtId="168" fontId="8" fillId="41" borderId="89" xfId="24" applyNumberFormat="1" applyFont="1" applyFill="1" applyBorder="1" applyAlignment="1">
      <alignment horizontal="center"/>
    </xf>
    <xf numFmtId="168" fontId="60" fillId="67" borderId="89" xfId="24" applyNumberFormat="1" applyFont="1" applyFill="1" applyBorder="1" applyAlignment="1">
      <alignment horizontal="center"/>
    </xf>
    <xf numFmtId="168" fontId="60" fillId="41" borderId="89" xfId="24" applyNumberFormat="1" applyFont="1" applyFill="1" applyBorder="1" applyAlignment="1">
      <alignment horizontal="center"/>
    </xf>
    <xf numFmtId="0" fontId="52" fillId="41" borderId="65" xfId="23" applyFont="1" applyFill="1"/>
    <xf numFmtId="0" fontId="23" fillId="41" borderId="65" xfId="12" applyFont="1" applyFill="1" applyAlignment="1">
      <alignment horizontal="center" vertical="center" wrapText="1"/>
    </xf>
    <xf numFmtId="168" fontId="23" fillId="41" borderId="65" xfId="24" applyNumberFormat="1" applyFont="1" applyFill="1" applyBorder="1" applyAlignment="1">
      <alignment horizontal="center" wrapText="1"/>
    </xf>
    <xf numFmtId="0" fontId="5" fillId="41" borderId="113" xfId="23" applyFont="1" applyFill="1" applyBorder="1"/>
    <xf numFmtId="0" fontId="5" fillId="41" borderId="65" xfId="23" applyFont="1" applyFill="1" applyAlignment="1">
      <alignment horizontal="center"/>
    </xf>
    <xf numFmtId="168" fontId="8" fillId="41" borderId="65" xfId="24" applyNumberFormat="1" applyFont="1" applyFill="1" applyBorder="1" applyAlignment="1">
      <alignment horizontal="center"/>
    </xf>
    <xf numFmtId="0" fontId="52" fillId="41" borderId="106" xfId="23" applyFont="1" applyFill="1" applyBorder="1" applyAlignment="1">
      <alignment horizontal="center"/>
    </xf>
    <xf numFmtId="0" fontId="52" fillId="67" borderId="106" xfId="23" applyFont="1" applyFill="1" applyBorder="1" applyAlignment="1">
      <alignment horizontal="center"/>
    </xf>
    <xf numFmtId="0" fontId="60" fillId="68" borderId="192" xfId="23" applyFont="1" applyFill="1" applyBorder="1" applyAlignment="1">
      <alignment horizontal="left" vertical="center" wrapText="1"/>
    </xf>
    <xf numFmtId="0" fontId="23" fillId="68" borderId="196" xfId="23" applyFont="1" applyFill="1" applyBorder="1" applyAlignment="1">
      <alignment horizontal="center" vertical="center" wrapText="1"/>
    </xf>
    <xf numFmtId="168" fontId="60" fillId="68" borderId="196" xfId="24" applyNumberFormat="1" applyFont="1" applyFill="1" applyBorder="1" applyAlignment="1">
      <alignment horizontal="center" vertical="center" wrapText="1"/>
    </xf>
    <xf numFmtId="168" fontId="23" fillId="68" borderId="196" xfId="24" applyNumberFormat="1" applyFont="1" applyFill="1" applyBorder="1" applyAlignment="1">
      <alignment horizontal="center" vertical="center" wrapText="1"/>
    </xf>
    <xf numFmtId="0" fontId="60" fillId="68" borderId="118" xfId="23" applyFont="1" applyFill="1" applyBorder="1" applyAlignment="1">
      <alignment horizontal="left" vertical="center" wrapText="1"/>
    </xf>
    <xf numFmtId="0" fontId="23" fillId="68" borderId="118" xfId="12" applyFont="1" applyFill="1" applyBorder="1" applyAlignment="1">
      <alignment horizontal="center" vertical="center" wrapText="1"/>
    </xf>
    <xf numFmtId="168" fontId="60" fillId="68" borderId="197" xfId="24" applyNumberFormat="1" applyFont="1" applyFill="1" applyBorder="1" applyAlignment="1">
      <alignment horizontal="center" vertical="center" wrapText="1"/>
    </xf>
    <xf numFmtId="168" fontId="23" fillId="68" borderId="197" xfId="24" applyNumberFormat="1" applyFont="1" applyFill="1" applyBorder="1" applyAlignment="1">
      <alignment horizontal="center" vertical="center" wrapText="1"/>
    </xf>
    <xf numFmtId="0" fontId="131" fillId="41" borderId="65" xfId="23" applyFont="1" applyFill="1" applyAlignment="1">
      <alignment horizontal="left" vertical="center"/>
    </xf>
    <xf numFmtId="168" fontId="129" fillId="41" borderId="65" xfId="24" applyNumberFormat="1" applyFont="1" applyFill="1" applyBorder="1" applyAlignment="1">
      <alignment horizontal="center" vertical="center" wrapText="1"/>
    </xf>
    <xf numFmtId="0" fontId="19" fillId="41" borderId="198" xfId="23" applyFont="1" applyFill="1" applyBorder="1" applyAlignment="1">
      <alignment horizontal="left"/>
    </xf>
    <xf numFmtId="168" fontId="56" fillId="67" borderId="198" xfId="24" applyNumberFormat="1" applyFont="1" applyFill="1" applyBorder="1" applyAlignment="1">
      <alignment horizontal="center"/>
    </xf>
    <xf numFmtId="168" fontId="56" fillId="41" borderId="198" xfId="24" applyNumberFormat="1" applyFont="1" applyFill="1" applyBorder="1" applyAlignment="1">
      <alignment horizontal="center"/>
    </xf>
    <xf numFmtId="0" fontId="19" fillId="41" borderId="199" xfId="23" applyFont="1" applyFill="1" applyBorder="1" applyAlignment="1">
      <alignment horizontal="left" vertical="center"/>
    </xf>
    <xf numFmtId="0" fontId="19" fillId="67" borderId="199" xfId="23" applyFont="1" applyFill="1" applyBorder="1" applyAlignment="1">
      <alignment horizontal="center"/>
    </xf>
    <xf numFmtId="168" fontId="56" fillId="67" borderId="200" xfId="24" applyNumberFormat="1" applyFont="1" applyFill="1" applyBorder="1" applyAlignment="1">
      <alignment horizontal="center"/>
    </xf>
    <xf numFmtId="0" fontId="19" fillId="41" borderId="199" xfId="23" applyFont="1" applyFill="1" applyBorder="1" applyAlignment="1">
      <alignment horizontal="center"/>
    </xf>
    <xf numFmtId="168" fontId="56" fillId="41" borderId="200" xfId="24" applyNumberFormat="1" applyFont="1" applyFill="1" applyBorder="1" applyAlignment="1">
      <alignment horizontal="center"/>
    </xf>
    <xf numFmtId="0" fontId="132" fillId="41" borderId="65" xfId="23" applyFont="1" applyFill="1" applyAlignment="1">
      <alignment horizontal="left" vertical="center"/>
    </xf>
    <xf numFmtId="168" fontId="132" fillId="41" borderId="89" xfId="24" applyNumberFormat="1" applyFont="1" applyFill="1" applyBorder="1" applyAlignment="1">
      <alignment horizontal="center"/>
    </xf>
    <xf numFmtId="0" fontId="19" fillId="41" borderId="190" xfId="23" applyFont="1" applyFill="1" applyBorder="1" applyAlignment="1">
      <alignment horizontal="left"/>
    </xf>
    <xf numFmtId="168" fontId="56" fillId="67" borderId="190" xfId="24" applyNumberFormat="1" applyFont="1" applyFill="1" applyBorder="1" applyAlignment="1">
      <alignment horizontal="center"/>
    </xf>
    <xf numFmtId="168" fontId="56" fillId="41" borderId="190" xfId="24" applyNumberFormat="1" applyFont="1" applyFill="1" applyBorder="1" applyAlignment="1">
      <alignment horizontal="center"/>
    </xf>
    <xf numFmtId="0" fontId="19" fillId="41" borderId="120" xfId="23" applyFont="1" applyFill="1" applyBorder="1" applyAlignment="1">
      <alignment horizontal="left" vertical="center"/>
    </xf>
    <xf numFmtId="0" fontId="19" fillId="67" borderId="120" xfId="23" applyFont="1" applyFill="1" applyBorder="1" applyAlignment="1">
      <alignment horizontal="center"/>
    </xf>
    <xf numFmtId="168" fontId="56" fillId="67" borderId="121" xfId="24" applyNumberFormat="1" applyFont="1" applyFill="1" applyBorder="1" applyAlignment="1">
      <alignment horizontal="center"/>
    </xf>
    <xf numFmtId="0" fontId="19" fillId="41" borderId="120" xfId="23" applyFont="1" applyFill="1" applyBorder="1" applyAlignment="1">
      <alignment horizontal="center"/>
    </xf>
    <xf numFmtId="168" fontId="56" fillId="41" borderId="121" xfId="24" applyNumberFormat="1" applyFont="1" applyFill="1" applyBorder="1" applyAlignment="1">
      <alignment horizontal="center"/>
    </xf>
    <xf numFmtId="0" fontId="19" fillId="41" borderId="120" xfId="23" applyFont="1" applyFill="1" applyBorder="1" applyAlignment="1">
      <alignment horizontal="left"/>
    </xf>
    <xf numFmtId="0" fontId="132" fillId="41" borderId="65" xfId="23" applyFont="1" applyFill="1" applyAlignment="1">
      <alignment horizontal="left"/>
    </xf>
    <xf numFmtId="0" fontId="19" fillId="41" borderId="201" xfId="23" applyFont="1" applyFill="1" applyBorder="1" applyAlignment="1">
      <alignment horizontal="left"/>
    </xf>
    <xf numFmtId="168" fontId="56" fillId="67" borderId="201" xfId="24" applyNumberFormat="1" applyFont="1" applyFill="1" applyBorder="1" applyAlignment="1">
      <alignment horizontal="center"/>
    </xf>
    <xf numFmtId="168" fontId="56" fillId="41" borderId="201" xfId="24" applyNumberFormat="1" applyFont="1" applyFill="1" applyBorder="1" applyAlignment="1">
      <alignment horizontal="center"/>
    </xf>
    <xf numFmtId="0" fontId="19" fillId="41" borderId="202" xfId="23" applyFont="1" applyFill="1" applyBorder="1" applyAlignment="1">
      <alignment horizontal="left" vertical="center"/>
    </xf>
    <xf numFmtId="0" fontId="19" fillId="67" borderId="202" xfId="23" applyFont="1" applyFill="1" applyBorder="1" applyAlignment="1">
      <alignment horizontal="center"/>
    </xf>
    <xf numFmtId="168" fontId="56" fillId="67" borderId="203" xfId="24" applyNumberFormat="1" applyFont="1" applyFill="1" applyBorder="1" applyAlignment="1">
      <alignment horizontal="center"/>
    </xf>
    <xf numFmtId="0" fontId="19" fillId="41" borderId="202" xfId="23" applyFont="1" applyFill="1" applyBorder="1" applyAlignment="1">
      <alignment horizontal="center"/>
    </xf>
    <xf numFmtId="168" fontId="56" fillId="41" borderId="203" xfId="24" applyNumberFormat="1" applyFont="1" applyFill="1" applyBorder="1" applyAlignment="1">
      <alignment horizontal="center"/>
    </xf>
    <xf numFmtId="0" fontId="19" fillId="41" borderId="204" xfId="23" applyFont="1" applyFill="1" applyBorder="1" applyAlignment="1">
      <alignment horizontal="left"/>
    </xf>
    <xf numFmtId="168" fontId="56" fillId="67" borderId="204" xfId="24" applyNumberFormat="1" applyFont="1" applyFill="1" applyBorder="1" applyAlignment="1">
      <alignment horizontal="center"/>
    </xf>
    <xf numFmtId="168" fontId="56" fillId="41" borderId="204" xfId="24" applyNumberFormat="1" applyFont="1" applyFill="1" applyBorder="1" applyAlignment="1">
      <alignment horizontal="center"/>
    </xf>
    <xf numFmtId="0" fontId="19" fillId="41" borderId="122" xfId="23" applyFont="1" applyFill="1" applyBorder="1" applyAlignment="1">
      <alignment horizontal="left" vertical="center"/>
    </xf>
    <xf numFmtId="0" fontId="19" fillId="67" borderId="122" xfId="23" applyFont="1" applyFill="1" applyBorder="1" applyAlignment="1">
      <alignment horizontal="center"/>
    </xf>
    <xf numFmtId="168" fontId="56" fillId="67" borderId="124" xfId="24" applyNumberFormat="1" applyFont="1" applyFill="1" applyBorder="1" applyAlignment="1">
      <alignment horizontal="center"/>
    </xf>
    <xf numFmtId="0" fontId="19" fillId="41" borderId="122" xfId="23" applyFont="1" applyFill="1" applyBorder="1" applyAlignment="1">
      <alignment horizontal="center"/>
    </xf>
    <xf numFmtId="168" fontId="56" fillId="41" borderId="124" xfId="24" applyNumberFormat="1" applyFont="1" applyFill="1" applyBorder="1" applyAlignment="1">
      <alignment horizontal="center"/>
    </xf>
    <xf numFmtId="0" fontId="19" fillId="41" borderId="65" xfId="23" applyFont="1" applyFill="1" applyAlignment="1">
      <alignment horizontal="left"/>
    </xf>
    <xf numFmtId="168" fontId="19" fillId="41" borderId="65" xfId="24" applyNumberFormat="1" applyFont="1" applyFill="1" applyBorder="1" applyAlignment="1">
      <alignment horizontal="center"/>
    </xf>
    <xf numFmtId="0" fontId="19" fillId="41" borderId="65" xfId="23" applyFont="1" applyFill="1" applyAlignment="1">
      <alignment horizontal="left" vertical="center"/>
    </xf>
    <xf numFmtId="0" fontId="19" fillId="41" borderId="65" xfId="23" applyFont="1" applyFill="1" applyAlignment="1">
      <alignment horizontal="center"/>
    </xf>
    <xf numFmtId="168" fontId="56" fillId="41" borderId="65" xfId="24" applyNumberFormat="1" applyFont="1" applyFill="1" applyBorder="1" applyAlignment="1">
      <alignment horizontal="center"/>
    </xf>
    <xf numFmtId="168" fontId="132" fillId="41" borderId="65" xfId="24" applyNumberFormat="1" applyFont="1" applyFill="1" applyBorder="1" applyAlignment="1">
      <alignment horizontal="center"/>
    </xf>
    <xf numFmtId="168" fontId="56" fillId="67" borderId="162" xfId="24" applyNumberFormat="1" applyFont="1" applyFill="1" applyBorder="1" applyAlignment="1">
      <alignment horizontal="center"/>
    </xf>
    <xf numFmtId="168" fontId="56" fillId="41" borderId="162" xfId="24" applyNumberFormat="1" applyFont="1" applyFill="1" applyBorder="1" applyAlignment="1">
      <alignment horizontal="center"/>
    </xf>
    <xf numFmtId="168" fontId="56" fillId="67" borderId="175" xfId="24" applyNumberFormat="1" applyFont="1" applyFill="1" applyBorder="1" applyAlignment="1">
      <alignment horizontal="center"/>
    </xf>
    <xf numFmtId="168" fontId="56" fillId="41" borderId="175" xfId="24" applyNumberFormat="1" applyFont="1" applyFill="1" applyBorder="1" applyAlignment="1">
      <alignment horizontal="center"/>
    </xf>
    <xf numFmtId="168" fontId="56" fillId="67" borderId="164" xfId="24" applyNumberFormat="1" applyFont="1" applyFill="1" applyBorder="1" applyAlignment="1">
      <alignment horizontal="center"/>
    </xf>
    <xf numFmtId="168" fontId="56" fillId="41" borderId="164" xfId="24" applyNumberFormat="1" applyFont="1" applyFill="1" applyBorder="1" applyAlignment="1">
      <alignment horizontal="center"/>
    </xf>
    <xf numFmtId="168" fontId="56" fillId="67" borderId="205" xfId="24" applyNumberFormat="1" applyFont="1" applyFill="1" applyBorder="1" applyAlignment="1">
      <alignment horizontal="center"/>
    </xf>
    <xf numFmtId="168" fontId="56" fillId="41" borderId="205" xfId="24" applyNumberFormat="1" applyFont="1" applyFill="1" applyBorder="1" applyAlignment="1">
      <alignment horizontal="center"/>
    </xf>
    <xf numFmtId="0" fontId="52" fillId="67" borderId="196" xfId="23" applyFont="1" applyFill="1" applyBorder="1" applyAlignment="1">
      <alignment horizontal="center"/>
    </xf>
    <xf numFmtId="0" fontId="127" fillId="41" borderId="196" xfId="23" applyFont="1" applyFill="1" applyBorder="1" applyAlignment="1">
      <alignment horizontal="center"/>
    </xf>
    <xf numFmtId="0" fontId="129" fillId="41" borderId="65" xfId="23" applyFont="1" applyFill="1" applyAlignment="1">
      <alignment horizontal="center" vertical="center" wrapText="1"/>
    </xf>
    <xf numFmtId="0" fontId="19" fillId="41" borderId="199" xfId="23" applyFont="1" applyFill="1" applyBorder="1" applyAlignment="1">
      <alignment horizontal="left"/>
    </xf>
    <xf numFmtId="0" fontId="19" fillId="41" borderId="202" xfId="23" applyFont="1" applyFill="1" applyBorder="1" applyAlignment="1">
      <alignment horizontal="left"/>
    </xf>
    <xf numFmtId="0" fontId="19" fillId="41" borderId="122" xfId="23" applyFont="1" applyFill="1" applyBorder="1" applyAlignment="1">
      <alignment horizontal="left"/>
    </xf>
    <xf numFmtId="0" fontId="52" fillId="69" borderId="106" xfId="23" applyFont="1" applyFill="1" applyBorder="1" applyAlignment="1">
      <alignment horizontal="center"/>
    </xf>
    <xf numFmtId="0" fontId="60" fillId="70" borderId="192" xfId="23" applyFont="1" applyFill="1" applyBorder="1" applyAlignment="1">
      <alignment horizontal="left" vertical="center" wrapText="1"/>
    </xf>
    <xf numFmtId="168" fontId="16" fillId="70" borderId="192" xfId="24" applyNumberFormat="1" applyFont="1" applyFill="1" applyBorder="1" applyAlignment="1">
      <alignment horizontal="center" vertical="center" wrapText="1"/>
    </xf>
    <xf numFmtId="168" fontId="16" fillId="70" borderId="135" xfId="24" applyNumberFormat="1" applyFont="1" applyFill="1" applyBorder="1" applyAlignment="1">
      <alignment horizontal="center" vertical="center" wrapText="1"/>
    </xf>
    <xf numFmtId="0" fontId="60" fillId="70" borderId="118" xfId="23" applyFont="1" applyFill="1" applyBorder="1" applyAlignment="1">
      <alignment horizontal="left" vertical="center" wrapText="1"/>
    </xf>
    <xf numFmtId="168" fontId="133" fillId="41" borderId="65" xfId="24" applyNumberFormat="1" applyFont="1" applyFill="1" applyBorder="1" applyAlignment="1">
      <alignment horizontal="center" vertical="center" wrapText="1"/>
    </xf>
    <xf numFmtId="168" fontId="19" fillId="69" borderId="198" xfId="24" applyNumberFormat="1" applyFont="1" applyFill="1" applyBorder="1" applyAlignment="1">
      <alignment horizontal="center"/>
    </xf>
    <xf numFmtId="168" fontId="19" fillId="41" borderId="208" xfId="24" applyNumberFormat="1" applyFont="1" applyFill="1" applyBorder="1" applyAlignment="1">
      <alignment horizontal="center"/>
    </xf>
    <xf numFmtId="0" fontId="19" fillId="69" borderId="199" xfId="23" applyFont="1" applyFill="1" applyBorder="1" applyAlignment="1">
      <alignment horizontal="center"/>
    </xf>
    <xf numFmtId="168" fontId="56" fillId="69" borderId="200" xfId="24" applyNumberFormat="1" applyFont="1" applyFill="1" applyBorder="1" applyAlignment="1">
      <alignment horizontal="center"/>
    </xf>
    <xf numFmtId="168" fontId="19" fillId="69" borderId="190" xfId="24" applyNumberFormat="1" applyFont="1" applyFill="1" applyBorder="1" applyAlignment="1">
      <alignment horizontal="center"/>
    </xf>
    <xf numFmtId="168" fontId="19" fillId="41" borderId="209" xfId="24" applyNumberFormat="1" applyFont="1" applyFill="1" applyBorder="1" applyAlignment="1">
      <alignment horizontal="center"/>
    </xf>
    <xf numFmtId="0" fontId="19" fillId="69" borderId="120" xfId="23" applyFont="1" applyFill="1" applyBorder="1" applyAlignment="1">
      <alignment horizontal="center"/>
    </xf>
    <xf numFmtId="168" fontId="56" fillId="69" borderId="121" xfId="24" applyNumberFormat="1" applyFont="1" applyFill="1" applyBorder="1" applyAlignment="1">
      <alignment horizontal="center"/>
    </xf>
    <xf numFmtId="168" fontId="19" fillId="69" borderId="201" xfId="24" applyNumberFormat="1" applyFont="1" applyFill="1" applyBorder="1" applyAlignment="1">
      <alignment horizontal="center"/>
    </xf>
    <xf numFmtId="168" fontId="19" fillId="41" borderId="210" xfId="24" applyNumberFormat="1" applyFont="1" applyFill="1" applyBorder="1" applyAlignment="1">
      <alignment horizontal="center"/>
    </xf>
    <xf numFmtId="0" fontId="19" fillId="69" borderId="202" xfId="23" applyFont="1" applyFill="1" applyBorder="1" applyAlignment="1">
      <alignment horizontal="center"/>
    </xf>
    <xf numFmtId="168" fontId="56" fillId="69" borderId="203" xfId="24" applyNumberFormat="1" applyFont="1" applyFill="1" applyBorder="1" applyAlignment="1">
      <alignment horizontal="center"/>
    </xf>
    <xf numFmtId="168" fontId="19" fillId="69" borderId="204" xfId="24" applyNumberFormat="1" applyFont="1" applyFill="1" applyBorder="1" applyAlignment="1">
      <alignment horizontal="center"/>
    </xf>
    <xf numFmtId="168" fontId="19" fillId="41" borderId="187" xfId="24" applyNumberFormat="1" applyFont="1" applyFill="1" applyBorder="1" applyAlignment="1">
      <alignment horizontal="center"/>
    </xf>
    <xf numFmtId="0" fontId="19" fillId="69" borderId="122" xfId="23" applyFont="1" applyFill="1" applyBorder="1" applyAlignment="1">
      <alignment horizontal="center"/>
    </xf>
    <xf numFmtId="168" fontId="56" fillId="69" borderId="124" xfId="24" applyNumberFormat="1" applyFont="1" applyFill="1" applyBorder="1" applyAlignment="1">
      <alignment horizontal="center"/>
    </xf>
    <xf numFmtId="166" fontId="52" fillId="25" borderId="106" xfId="12" applyNumberFormat="1" applyFont="1" applyFill="1" applyBorder="1" applyAlignment="1">
      <alignment horizontal="center"/>
    </xf>
    <xf numFmtId="0" fontId="52" fillId="25" borderId="153" xfId="12" applyFont="1" applyFill="1" applyBorder="1"/>
    <xf numFmtId="0" fontId="134" fillId="37" borderId="65" xfId="12" applyFont="1" applyFill="1"/>
    <xf numFmtId="0" fontId="52" fillId="41" borderId="65" xfId="23" applyFont="1" applyFill="1" applyAlignment="1">
      <alignment horizontal="center"/>
    </xf>
    <xf numFmtId="0" fontId="124" fillId="0" borderId="65" xfId="12" applyFont="1"/>
    <xf numFmtId="0" fontId="127" fillId="72" borderId="106" xfId="23" applyFont="1" applyFill="1" applyBorder="1" applyAlignment="1">
      <alignment horizontal="left" vertical="center" wrapText="1"/>
    </xf>
    <xf numFmtId="168" fontId="52" fillId="72" borderId="106" xfId="24" applyNumberFormat="1" applyFont="1" applyFill="1" applyBorder="1" applyAlignment="1">
      <alignment horizontal="center" vertical="center" wrapText="1"/>
    </xf>
    <xf numFmtId="168" fontId="52" fillId="41" borderId="65" xfId="24" applyNumberFormat="1" applyFont="1" applyFill="1" applyBorder="1" applyAlignment="1">
      <alignment horizontal="center" vertical="center" wrapText="1"/>
    </xf>
    <xf numFmtId="0" fontId="128" fillId="0" borderId="211" xfId="23" applyFont="1" applyBorder="1" applyAlignment="1">
      <alignment horizontal="left" vertical="center" wrapText="1"/>
    </xf>
    <xf numFmtId="168" fontId="128" fillId="0" borderId="211" xfId="24" applyNumberFormat="1" applyFont="1" applyFill="1" applyBorder="1" applyAlignment="1">
      <alignment horizontal="center" vertical="center" wrapText="1"/>
    </xf>
    <xf numFmtId="0" fontId="37" fillId="41" borderId="190" xfId="23" applyFont="1" applyFill="1" applyBorder="1" applyAlignment="1">
      <alignment horizontal="left" vertical="center" wrapText="1"/>
    </xf>
    <xf numFmtId="168" fontId="37" fillId="71" borderId="206" xfId="24" applyNumberFormat="1" applyFont="1" applyFill="1" applyBorder="1" applyAlignment="1">
      <alignment horizontal="center" vertical="center"/>
    </xf>
    <xf numFmtId="168" fontId="37" fillId="41" borderId="207" xfId="24" applyNumberFormat="1" applyFont="1" applyFill="1" applyBorder="1" applyAlignment="1">
      <alignment horizontal="center" vertical="center"/>
    </xf>
    <xf numFmtId="168" fontId="37" fillId="41" borderId="65" xfId="24" applyNumberFormat="1" applyFont="1" applyFill="1" applyBorder="1" applyAlignment="1">
      <alignment horizontal="center"/>
    </xf>
    <xf numFmtId="0" fontId="37" fillId="41" borderId="201" xfId="23" applyFont="1" applyFill="1" applyBorder="1" applyAlignment="1">
      <alignment horizontal="left" wrapText="1"/>
    </xf>
    <xf numFmtId="168" fontId="37" fillId="71" borderId="202" xfId="24" applyNumberFormat="1" applyFont="1" applyFill="1" applyBorder="1" applyAlignment="1">
      <alignment horizontal="center" vertical="center"/>
    </xf>
    <xf numFmtId="168" fontId="37" fillId="41" borderId="203" xfId="24" applyNumberFormat="1" applyFont="1" applyFill="1" applyBorder="1" applyAlignment="1">
      <alignment horizontal="center" vertical="center"/>
    </xf>
    <xf numFmtId="0" fontId="124" fillId="0" borderId="211" xfId="23" applyFont="1" applyBorder="1" applyAlignment="1">
      <alignment horizontal="left" vertical="center" wrapText="1"/>
    </xf>
    <xf numFmtId="168" fontId="124" fillId="0" borderId="211" xfId="24" applyNumberFormat="1" applyFont="1" applyFill="1" applyBorder="1" applyAlignment="1">
      <alignment horizontal="center" vertical="center" wrapText="1"/>
    </xf>
    <xf numFmtId="0" fontId="37" fillId="41" borderId="65" xfId="12" applyFont="1" applyFill="1" applyAlignment="1">
      <alignment wrapText="1"/>
    </xf>
    <xf numFmtId="0" fontId="37" fillId="41" borderId="193" xfId="23" applyFont="1" applyFill="1" applyBorder="1" applyAlignment="1">
      <alignment horizontal="left" vertical="center" wrapText="1"/>
    </xf>
    <xf numFmtId="168" fontId="37" fillId="71" borderId="212" xfId="24" applyNumberFormat="1" applyFont="1" applyFill="1" applyBorder="1" applyAlignment="1">
      <alignment horizontal="center" vertical="center"/>
    </xf>
    <xf numFmtId="168" fontId="37" fillId="41" borderId="213" xfId="24" applyNumberFormat="1" applyFont="1" applyFill="1" applyBorder="1" applyAlignment="1">
      <alignment horizontal="center" vertical="center"/>
    </xf>
    <xf numFmtId="0" fontId="37" fillId="41" borderId="193" xfId="23" applyFont="1" applyFill="1" applyBorder="1" applyAlignment="1">
      <alignment horizontal="left" wrapText="1"/>
    </xf>
    <xf numFmtId="0" fontId="37" fillId="41" borderId="195" xfId="23" applyFont="1" applyFill="1" applyBorder="1" applyAlignment="1">
      <alignment horizontal="left" vertical="center" wrapText="1"/>
    </xf>
    <xf numFmtId="168" fontId="37" fillId="71" borderId="214" xfId="24" applyNumberFormat="1" applyFont="1" applyFill="1" applyBorder="1" applyAlignment="1">
      <alignment horizontal="center" vertical="center"/>
    </xf>
    <xf numFmtId="168" fontId="37" fillId="41" borderId="215" xfId="24" applyNumberFormat="1" applyFont="1" applyFill="1" applyBorder="1" applyAlignment="1">
      <alignment horizontal="center" vertical="center"/>
    </xf>
    <xf numFmtId="0" fontId="37" fillId="41" borderId="195" xfId="23" applyFont="1" applyFill="1" applyBorder="1" applyAlignment="1">
      <alignment horizontal="left" wrapText="1"/>
    </xf>
    <xf numFmtId="0" fontId="37" fillId="41" borderId="65" xfId="23" applyFont="1" applyFill="1" applyAlignment="1">
      <alignment horizontal="right"/>
    </xf>
    <xf numFmtId="0" fontId="127" fillId="73" borderId="106" xfId="12" applyFont="1" applyFill="1" applyBorder="1" applyAlignment="1">
      <alignment vertical="center" wrapText="1"/>
    </xf>
    <xf numFmtId="0" fontId="127" fillId="73" borderId="155" xfId="12" applyFont="1" applyFill="1" applyBorder="1" applyAlignment="1">
      <alignment horizontal="center" vertical="center" wrapText="1"/>
    </xf>
    <xf numFmtId="0" fontId="127" fillId="73" borderId="106" xfId="12" applyFont="1" applyFill="1" applyBorder="1" applyAlignment="1">
      <alignment horizontal="center" vertical="center" wrapText="1"/>
    </xf>
    <xf numFmtId="0" fontId="126" fillId="74" borderId="65" xfId="12" applyFont="1" applyFill="1" applyAlignment="1">
      <alignment horizontal="center" vertical="center" wrapText="1"/>
    </xf>
    <xf numFmtId="0" fontId="37" fillId="41" borderId="122" xfId="12" applyFont="1" applyFill="1" applyBorder="1" applyAlignment="1">
      <alignment vertical="center" wrapText="1"/>
    </xf>
    <xf numFmtId="168" fontId="37" fillId="71" borderId="204" xfId="16" applyNumberFormat="1" applyFont="1" applyFill="1" applyBorder="1" applyAlignment="1">
      <alignment horizontal="center" vertical="center"/>
    </xf>
    <xf numFmtId="168" fontId="37" fillId="41" borderId="204" xfId="16" applyNumberFormat="1" applyFont="1" applyFill="1" applyBorder="1" applyAlignment="1">
      <alignment horizontal="center" vertical="center"/>
    </xf>
    <xf numFmtId="0" fontId="126" fillId="37" borderId="119" xfId="12" applyFont="1" applyFill="1" applyBorder="1"/>
    <xf numFmtId="0" fontId="52" fillId="41" borderId="119" xfId="12" applyFont="1" applyFill="1" applyBorder="1"/>
    <xf numFmtId="0" fontId="33" fillId="11" borderId="118" xfId="12" applyFont="1" applyFill="1" applyBorder="1" applyAlignment="1">
      <alignment vertical="center"/>
    </xf>
    <xf numFmtId="0" fontId="126" fillId="11" borderId="177" xfId="12" applyFont="1" applyFill="1" applyBorder="1" applyAlignment="1">
      <alignment horizontal="center" vertical="center"/>
    </xf>
    <xf numFmtId="0" fontId="126" fillId="11" borderId="178" xfId="12" applyFont="1" applyFill="1" applyBorder="1" applyAlignment="1">
      <alignment horizontal="center" vertical="center"/>
    </xf>
    <xf numFmtId="0" fontId="126" fillId="11" borderId="179" xfId="12" applyFont="1" applyFill="1" applyBorder="1" applyAlignment="1">
      <alignment horizontal="center" vertical="center"/>
    </xf>
    <xf numFmtId="0" fontId="126" fillId="41" borderId="65" xfId="12" applyFont="1" applyFill="1" applyAlignment="1">
      <alignment vertical="center"/>
    </xf>
    <xf numFmtId="0" fontId="56" fillId="41" borderId="118" xfId="12" applyFont="1" applyFill="1" applyBorder="1" applyAlignment="1">
      <alignment vertical="center"/>
    </xf>
    <xf numFmtId="0" fontId="56" fillId="75" borderId="118" xfId="24" applyNumberFormat="1" applyFont="1" applyFill="1" applyBorder="1" applyAlignment="1">
      <alignment vertical="center"/>
    </xf>
    <xf numFmtId="0" fontId="56" fillId="41" borderId="118" xfId="24" applyNumberFormat="1" applyFont="1" applyFill="1" applyBorder="1" applyAlignment="1">
      <alignment vertical="center"/>
    </xf>
    <xf numFmtId="0" fontId="56" fillId="75" borderId="196" xfId="24" applyNumberFormat="1" applyFont="1" applyFill="1" applyBorder="1" applyAlignment="1">
      <alignment vertical="center"/>
    </xf>
    <xf numFmtId="0" fontId="56" fillId="41" borderId="65" xfId="24" applyNumberFormat="1" applyFont="1" applyFill="1" applyBorder="1" applyAlignment="1">
      <alignment vertical="center"/>
    </xf>
    <xf numFmtId="0" fontId="33" fillId="11" borderId="153" xfId="12" applyFont="1" applyFill="1" applyBorder="1" applyAlignment="1">
      <alignment vertical="center"/>
    </xf>
    <xf numFmtId="0" fontId="56" fillId="41" borderId="120" xfId="12" applyFont="1" applyFill="1" applyBorder="1" applyAlignment="1">
      <alignment vertical="center"/>
    </xf>
    <xf numFmtId="0" fontId="56" fillId="75" borderId="120" xfId="24" applyNumberFormat="1" applyFont="1" applyFill="1" applyBorder="1" applyAlignment="1">
      <alignment vertical="center"/>
    </xf>
    <xf numFmtId="0" fontId="56" fillId="41" borderId="120" xfId="24" applyNumberFormat="1" applyFont="1" applyFill="1" applyBorder="1" applyAlignment="1">
      <alignment vertical="center"/>
    </xf>
    <xf numFmtId="0" fontId="56" fillId="75" borderId="190" xfId="24" applyNumberFormat="1" applyFont="1" applyFill="1" applyBorder="1" applyAlignment="1">
      <alignment vertical="center"/>
    </xf>
    <xf numFmtId="0" fontId="8" fillId="41" borderId="202" xfId="12" applyFont="1" applyFill="1" applyBorder="1" applyAlignment="1">
      <alignment vertical="center"/>
    </xf>
    <xf numFmtId="168" fontId="19" fillId="75" borderId="216" xfId="24" applyNumberFormat="1" applyFont="1" applyFill="1" applyBorder="1" applyAlignment="1">
      <alignment horizontal="center" vertical="center"/>
    </xf>
    <xf numFmtId="168" fontId="19" fillId="41" borderId="139" xfId="24" applyNumberFormat="1" applyFont="1" applyFill="1" applyBorder="1" applyAlignment="1">
      <alignment horizontal="center" vertical="center"/>
    </xf>
    <xf numFmtId="0" fontId="56" fillId="41" borderId="122" xfId="12" applyFont="1" applyFill="1" applyBorder="1" applyAlignment="1">
      <alignment vertical="center"/>
    </xf>
    <xf numFmtId="168" fontId="56" fillId="75" borderId="122" xfId="24" applyNumberFormat="1" applyFont="1" applyFill="1" applyBorder="1" applyAlignment="1">
      <alignment vertical="center"/>
    </xf>
    <xf numFmtId="168" fontId="56" fillId="41" borderId="122" xfId="24" applyNumberFormat="1" applyFont="1" applyFill="1" applyBorder="1" applyAlignment="1">
      <alignment vertical="center"/>
    </xf>
    <xf numFmtId="168" fontId="56" fillId="75" borderId="204" xfId="24" applyNumberFormat="1" applyFont="1" applyFill="1" applyBorder="1" applyAlignment="1">
      <alignment vertical="center"/>
    </xf>
    <xf numFmtId="168" fontId="56" fillId="41" borderId="65" xfId="24" applyNumberFormat="1" applyFont="1" applyFill="1" applyBorder="1" applyAlignment="1">
      <alignment vertical="center"/>
    </xf>
    <xf numFmtId="168" fontId="132" fillId="41" borderId="89" xfId="16" applyNumberFormat="1" applyFont="1" applyFill="1" applyBorder="1"/>
    <xf numFmtId="168" fontId="124" fillId="41" borderId="65" xfId="16" applyNumberFormat="1" applyFont="1" applyFill="1" applyBorder="1"/>
    <xf numFmtId="0" fontId="8" fillId="41" borderId="214" xfId="12" applyFont="1" applyFill="1" applyBorder="1" applyAlignment="1">
      <alignment vertical="center"/>
    </xf>
    <xf numFmtId="168" fontId="19" fillId="75" borderId="189" xfId="24" applyNumberFormat="1" applyFont="1" applyFill="1" applyBorder="1" applyAlignment="1">
      <alignment horizontal="center" vertical="center"/>
    </xf>
    <xf numFmtId="168" fontId="19" fillId="75" borderId="185" xfId="24" applyNumberFormat="1" applyFont="1" applyFill="1" applyBorder="1" applyAlignment="1">
      <alignment horizontal="center" vertical="center"/>
    </xf>
    <xf numFmtId="0" fontId="8" fillId="41" borderId="65" xfId="12" applyFont="1" applyFill="1" applyAlignment="1">
      <alignment vertical="center"/>
    </xf>
    <xf numFmtId="168" fontId="19" fillId="76" borderId="65" xfId="24" applyNumberFormat="1" applyFont="1" applyFill="1" applyBorder="1" applyAlignment="1">
      <alignment horizontal="center" vertical="center"/>
    </xf>
    <xf numFmtId="168" fontId="19" fillId="41" borderId="65" xfId="24" applyNumberFormat="1" applyFont="1" applyFill="1" applyBorder="1" applyAlignment="1">
      <alignment horizontal="center" vertical="center"/>
    </xf>
    <xf numFmtId="0" fontId="56" fillId="41" borderId="65" xfId="12" applyFont="1" applyFill="1" applyAlignment="1">
      <alignment vertical="center"/>
    </xf>
    <xf numFmtId="168" fontId="56" fillId="76" borderId="65" xfId="24" applyNumberFormat="1" applyFont="1" applyFill="1" applyBorder="1" applyAlignment="1">
      <alignment vertical="center"/>
    </xf>
    <xf numFmtId="168" fontId="132" fillId="41" borderId="65" xfId="16" applyNumberFormat="1" applyFont="1" applyFill="1" applyBorder="1"/>
    <xf numFmtId="0" fontId="33" fillId="11" borderId="153" xfId="12" applyFont="1" applyFill="1" applyBorder="1" applyAlignment="1">
      <alignment vertical="center" wrapText="1"/>
    </xf>
    <xf numFmtId="0" fontId="126" fillId="11" borderId="106" xfId="12" applyFont="1" applyFill="1" applyBorder="1" applyAlignment="1">
      <alignment horizontal="center" vertical="center" wrapText="1"/>
    </xf>
    <xf numFmtId="0" fontId="33" fillId="11" borderId="118" xfId="12" applyFont="1" applyFill="1" applyBorder="1" applyAlignment="1">
      <alignment vertical="center" wrapText="1"/>
    </xf>
    <xf numFmtId="0" fontId="65" fillId="77" borderId="217" xfId="12" applyFont="1" applyFill="1" applyBorder="1" applyAlignment="1">
      <alignment horizontal="center" vertical="center" wrapText="1"/>
    </xf>
    <xf numFmtId="0" fontId="65" fillId="77" borderId="197" xfId="12" applyFont="1" applyFill="1" applyBorder="1" applyAlignment="1">
      <alignment horizontal="center" vertical="center" wrapText="1"/>
    </xf>
    <xf numFmtId="168" fontId="19" fillId="30" borderId="208" xfId="24" applyNumberFormat="1" applyFont="1" applyFill="1" applyBorder="1" applyAlignment="1">
      <alignment horizontal="center"/>
    </xf>
    <xf numFmtId="168" fontId="19" fillId="30" borderId="198" xfId="24" applyNumberFormat="1" applyFont="1" applyFill="1" applyBorder="1" applyAlignment="1">
      <alignment horizontal="center"/>
    </xf>
    <xf numFmtId="1" fontId="19" fillId="30" borderId="199" xfId="12" applyNumberFormat="1" applyFont="1" applyFill="1" applyBorder="1" applyAlignment="1">
      <alignment horizontal="center" vertical="center"/>
    </xf>
    <xf numFmtId="168" fontId="56" fillId="30" borderId="200" xfId="24" applyNumberFormat="1" applyFont="1" applyFill="1" applyBorder="1" applyAlignment="1">
      <alignment horizontal="center"/>
    </xf>
    <xf numFmtId="0" fontId="19" fillId="41" borderId="199" xfId="12" applyFont="1" applyFill="1" applyBorder="1" applyAlignment="1">
      <alignment horizontal="center" vertical="center"/>
    </xf>
    <xf numFmtId="1" fontId="19" fillId="30" borderId="199" xfId="23" applyNumberFormat="1" applyFont="1" applyFill="1" applyBorder="1" applyAlignment="1">
      <alignment horizontal="center" vertical="center"/>
    </xf>
    <xf numFmtId="10" fontId="132" fillId="41" borderId="89" xfId="24" applyNumberFormat="1" applyFont="1" applyFill="1" applyBorder="1" applyAlignment="1">
      <alignment horizontal="center" vertical="center"/>
    </xf>
    <xf numFmtId="168" fontId="19" fillId="30" borderId="209" xfId="24" applyNumberFormat="1" applyFont="1" applyFill="1" applyBorder="1" applyAlignment="1">
      <alignment horizontal="center"/>
    </xf>
    <xf numFmtId="168" fontId="19" fillId="30" borderId="190" xfId="24" applyNumberFormat="1" applyFont="1" applyFill="1" applyBorder="1" applyAlignment="1">
      <alignment horizontal="center"/>
    </xf>
    <xf numFmtId="1" fontId="19" fillId="30" borderId="120" xfId="12" applyNumberFormat="1" applyFont="1" applyFill="1" applyBorder="1" applyAlignment="1">
      <alignment horizontal="center" vertical="center"/>
    </xf>
    <xf numFmtId="168" fontId="56" fillId="30" borderId="121" xfId="24" applyNumberFormat="1" applyFont="1" applyFill="1" applyBorder="1" applyAlignment="1">
      <alignment horizontal="center"/>
    </xf>
    <xf numFmtId="0" fontId="19" fillId="41" borderId="120" xfId="12" applyFont="1" applyFill="1" applyBorder="1" applyAlignment="1">
      <alignment horizontal="center" vertical="center"/>
    </xf>
    <xf numFmtId="1" fontId="19" fillId="30" borderId="120" xfId="23" applyNumberFormat="1" applyFont="1" applyFill="1" applyBorder="1" applyAlignment="1">
      <alignment horizontal="center" vertical="center"/>
    </xf>
    <xf numFmtId="168" fontId="19" fillId="30" borderId="210" xfId="24" applyNumberFormat="1" applyFont="1" applyFill="1" applyBorder="1" applyAlignment="1">
      <alignment horizontal="center"/>
    </xf>
    <xf numFmtId="168" fontId="19" fillId="30" borderId="201" xfId="24" applyNumberFormat="1" applyFont="1" applyFill="1" applyBorder="1" applyAlignment="1">
      <alignment horizontal="center"/>
    </xf>
    <xf numFmtId="168" fontId="56" fillId="30" borderId="203" xfId="24" applyNumberFormat="1" applyFont="1" applyFill="1" applyBorder="1" applyAlignment="1">
      <alignment horizontal="center"/>
    </xf>
    <xf numFmtId="0" fontId="19" fillId="41" borderId="202" xfId="12" applyFont="1" applyFill="1" applyBorder="1" applyAlignment="1">
      <alignment horizontal="center" vertical="center"/>
    </xf>
    <xf numFmtId="1" fontId="19" fillId="30" borderId="202" xfId="23" applyNumberFormat="1" applyFont="1" applyFill="1" applyBorder="1" applyAlignment="1">
      <alignment horizontal="center" vertical="center"/>
    </xf>
    <xf numFmtId="1" fontId="19" fillId="30" borderId="202" xfId="12" applyNumberFormat="1" applyFont="1" applyFill="1" applyBorder="1" applyAlignment="1">
      <alignment horizontal="center" vertical="center"/>
    </xf>
    <xf numFmtId="168" fontId="19" fillId="30" borderId="187" xfId="24" applyNumberFormat="1" applyFont="1" applyFill="1" applyBorder="1" applyAlignment="1">
      <alignment horizontal="center"/>
    </xf>
    <xf numFmtId="168" fontId="19" fillId="30" borderId="204" xfId="24" applyNumberFormat="1" applyFont="1" applyFill="1" applyBorder="1" applyAlignment="1">
      <alignment horizontal="center"/>
    </xf>
    <xf numFmtId="1" fontId="19" fillId="30" borderId="122" xfId="12" applyNumberFormat="1" applyFont="1" applyFill="1" applyBorder="1" applyAlignment="1">
      <alignment horizontal="center" vertical="center"/>
    </xf>
    <xf numFmtId="168" fontId="56" fillId="30" borderId="124" xfId="24" applyNumberFormat="1" applyFont="1" applyFill="1" applyBorder="1" applyAlignment="1">
      <alignment horizontal="center"/>
    </xf>
    <xf numFmtId="0" fontId="19" fillId="41" borderId="122" xfId="12" applyFont="1" applyFill="1" applyBorder="1" applyAlignment="1">
      <alignment horizontal="center" vertical="center"/>
    </xf>
    <xf numFmtId="1" fontId="19" fillId="30" borderId="122" xfId="23" applyNumberFormat="1" applyFont="1" applyFill="1" applyBorder="1" applyAlignment="1">
      <alignment horizontal="center" vertical="center"/>
    </xf>
    <xf numFmtId="0" fontId="19" fillId="41" borderId="199" xfId="12" applyFont="1" applyFill="1" applyBorder="1"/>
    <xf numFmtId="168" fontId="19" fillId="30" borderId="198" xfId="16" applyNumberFormat="1" applyFont="1" applyFill="1" applyBorder="1" applyAlignment="1">
      <alignment horizontal="center" vertical="center"/>
    </xf>
    <xf numFmtId="168" fontId="19" fillId="41" borderId="198" xfId="16" applyNumberFormat="1" applyFont="1" applyFill="1" applyBorder="1" applyAlignment="1">
      <alignment horizontal="center" vertical="center"/>
    </xf>
    <xf numFmtId="0" fontId="19" fillId="41" borderId="120" xfId="12" applyFont="1" applyFill="1" applyBorder="1"/>
    <xf numFmtId="168" fontId="19" fillId="30" borderId="190" xfId="16" applyNumberFormat="1" applyFont="1" applyFill="1" applyBorder="1" applyAlignment="1">
      <alignment horizontal="center" vertical="center"/>
    </xf>
    <xf numFmtId="168" fontId="19" fillId="41" borderId="190" xfId="16" applyNumberFormat="1" applyFont="1" applyFill="1" applyBorder="1" applyAlignment="1">
      <alignment horizontal="center" vertical="center"/>
    </xf>
    <xf numFmtId="0" fontId="19" fillId="41" borderId="153" xfId="12" applyFont="1" applyFill="1" applyBorder="1" applyAlignment="1">
      <alignment horizontal="right"/>
    </xf>
    <xf numFmtId="168" fontId="19" fillId="30" borderId="106" xfId="16" applyNumberFormat="1" applyFont="1" applyFill="1" applyBorder="1" applyAlignment="1">
      <alignment horizontal="center" vertical="center"/>
    </xf>
    <xf numFmtId="168" fontId="19" fillId="41" borderId="106" xfId="16" applyNumberFormat="1" applyFont="1" applyFill="1" applyBorder="1" applyAlignment="1">
      <alignment horizontal="center" vertical="center"/>
    </xf>
    <xf numFmtId="168" fontId="19" fillId="30" borderId="106" xfId="24" applyNumberFormat="1" applyFont="1" applyFill="1" applyBorder="1" applyAlignment="1">
      <alignment horizontal="center"/>
    </xf>
    <xf numFmtId="0" fontId="135" fillId="41" borderId="65" xfId="12" applyFont="1" applyFill="1"/>
    <xf numFmtId="0" fontId="51" fillId="0" borderId="65" xfId="5" applyFont="1" applyFill="1" applyAlignment="1" applyProtection="1">
      <protection locked="0"/>
    </xf>
    <xf numFmtId="0" fontId="30" fillId="0" borderId="120" xfId="2" applyFont="1" applyBorder="1" applyAlignment="1" applyProtection="1">
      <alignment wrapText="1"/>
      <protection locked="0"/>
    </xf>
    <xf numFmtId="0" fontId="30" fillId="0" borderId="121" xfId="2" applyFont="1" applyBorder="1" applyAlignment="1" applyProtection="1">
      <alignment wrapText="1"/>
      <protection locked="0"/>
    </xf>
    <xf numFmtId="0" fontId="30" fillId="0" borderId="122" xfId="2" applyFont="1" applyBorder="1" applyAlignment="1" applyProtection="1">
      <alignment wrapText="1"/>
      <protection locked="0"/>
    </xf>
    <xf numFmtId="0" fontId="30" fillId="0" borderId="124" xfId="2" applyFont="1" applyBorder="1" applyAlignment="1" applyProtection="1">
      <alignment wrapText="1"/>
      <protection locked="0"/>
    </xf>
    <xf numFmtId="0" fontId="46" fillId="0" borderId="120" xfId="3" applyBorder="1" applyAlignment="1" applyProtection="1">
      <alignment wrapText="1"/>
      <protection locked="0"/>
    </xf>
    <xf numFmtId="0" fontId="46" fillId="0" borderId="121" xfId="3" applyBorder="1" applyAlignment="1" applyProtection="1">
      <alignment wrapText="1"/>
      <protection locked="0"/>
    </xf>
    <xf numFmtId="0" fontId="67" fillId="0" borderId="120" xfId="3" applyFont="1" applyBorder="1" applyAlignment="1" applyProtection="1">
      <alignment wrapText="1"/>
      <protection locked="0"/>
    </xf>
    <xf numFmtId="0" fontId="67" fillId="0" borderId="121" xfId="3" applyFont="1" applyBorder="1" applyAlignment="1" applyProtection="1">
      <alignment wrapText="1"/>
      <protection locked="0"/>
    </xf>
    <xf numFmtId="0" fontId="30" fillId="0" borderId="120" xfId="0" applyFont="1" applyBorder="1" applyAlignment="1" applyProtection="1">
      <alignment horizontal="left" vertical="center" wrapText="1" readingOrder="1"/>
      <protection locked="0"/>
    </xf>
    <xf numFmtId="0" fontId="30" fillId="0" borderId="121" xfId="0" applyFont="1" applyBorder="1" applyAlignment="1" applyProtection="1">
      <alignment horizontal="left" vertical="center" wrapText="1" readingOrder="1"/>
      <protection locked="0"/>
    </xf>
    <xf numFmtId="0" fontId="30" fillId="0" borderId="120" xfId="2" applyFont="1" applyBorder="1" applyAlignment="1" applyProtection="1">
      <protection locked="0"/>
    </xf>
    <xf numFmtId="0" fontId="30" fillId="0" borderId="121" xfId="2" applyFont="1" applyBorder="1" applyAlignment="1" applyProtection="1">
      <protection locked="0"/>
    </xf>
    <xf numFmtId="0" fontId="65" fillId="37" borderId="118" xfId="2" applyFont="1" applyFill="1" applyBorder="1" applyAlignment="1" applyProtection="1">
      <alignment horizontal="left"/>
      <protection locked="0"/>
    </xf>
    <xf numFmtId="0" fontId="65" fillId="37" borderId="119" xfId="2" applyFont="1" applyFill="1" applyBorder="1" applyAlignment="1" applyProtection="1">
      <alignment horizontal="left"/>
      <protection locked="0"/>
    </xf>
    <xf numFmtId="0" fontId="35" fillId="38" borderId="0" xfId="0" applyFont="1" applyFill="1" applyAlignment="1" applyProtection="1">
      <protection locked="0"/>
    </xf>
    <xf numFmtId="0" fontId="18" fillId="0" borderId="120" xfId="0" applyFont="1" applyBorder="1" applyAlignment="1" applyProtection="1">
      <alignment horizontal="left" vertical="center" wrapText="1" readingOrder="1"/>
      <protection locked="0"/>
    </xf>
    <xf numFmtId="0" fontId="18" fillId="0" borderId="121" xfId="0" applyFont="1" applyBorder="1" applyAlignment="1" applyProtection="1">
      <alignment horizontal="left" vertical="center" wrapText="1" readingOrder="1"/>
      <protection locked="0"/>
    </xf>
    <xf numFmtId="0" fontId="25" fillId="0" borderId="105" xfId="2" applyFont="1" applyBorder="1" applyAlignment="1" applyProtection="1">
      <alignment horizontal="center" vertical="center"/>
      <protection locked="0"/>
    </xf>
    <xf numFmtId="0" fontId="25" fillId="0" borderId="125" xfId="2" applyFont="1" applyBorder="1" applyAlignment="1" applyProtection="1">
      <alignment horizontal="center" vertical="center"/>
      <protection locked="0"/>
    </xf>
    <xf numFmtId="0" fontId="33" fillId="37" borderId="118" xfId="2" applyFont="1" applyFill="1" applyBorder="1" applyAlignment="1" applyProtection="1">
      <alignment horizontal="center"/>
      <protection locked="0"/>
    </xf>
    <xf numFmtId="0" fontId="33" fillId="37" borderId="119" xfId="2" applyFont="1" applyFill="1" applyBorder="1" applyAlignment="1" applyProtection="1">
      <alignment horizontal="center"/>
      <protection locked="0"/>
    </xf>
    <xf numFmtId="0" fontId="39" fillId="0" borderId="120" xfId="2" applyFont="1" applyBorder="1" applyAlignment="1" applyProtection="1">
      <protection locked="0"/>
    </xf>
    <xf numFmtId="0" fontId="39" fillId="0" borderId="121" xfId="2" applyFont="1" applyBorder="1" applyAlignment="1" applyProtection="1">
      <protection locked="0"/>
    </xf>
    <xf numFmtId="0" fontId="30" fillId="0" borderId="118" xfId="2" applyFont="1" applyBorder="1" applyAlignment="1" applyProtection="1">
      <protection locked="0"/>
    </xf>
    <xf numFmtId="0" fontId="30" fillId="0" borderId="108" xfId="2" applyFont="1" applyBorder="1" applyAlignment="1" applyProtection="1">
      <protection locked="0"/>
    </xf>
    <xf numFmtId="0" fontId="33" fillId="37" borderId="118" xfId="2" applyFont="1" applyFill="1" applyBorder="1" applyAlignment="1" applyProtection="1">
      <alignment horizontal="center" wrapText="1"/>
      <protection locked="0"/>
    </xf>
    <xf numFmtId="0" fontId="33" fillId="37" borderId="119" xfId="2" applyFont="1" applyFill="1" applyBorder="1" applyAlignment="1" applyProtection="1">
      <alignment horizontal="center" wrapText="1"/>
      <protection locked="0"/>
    </xf>
    <xf numFmtId="0" fontId="33" fillId="37" borderId="108" xfId="2" applyFont="1" applyFill="1" applyBorder="1" applyAlignment="1" applyProtection="1">
      <alignment horizontal="center" wrapText="1"/>
      <protection locked="0"/>
    </xf>
    <xf numFmtId="0" fontId="30" fillId="0" borderId="120" xfId="0" applyFont="1" applyBorder="1" applyAlignment="1" applyProtection="1">
      <alignment horizontal="left" vertical="top" wrapText="1" readingOrder="1"/>
      <protection locked="0"/>
    </xf>
    <xf numFmtId="0" fontId="30" fillId="0" borderId="65" xfId="0" applyFont="1" applyBorder="1" applyAlignment="1" applyProtection="1">
      <alignment horizontal="left" vertical="top" wrapText="1" readingOrder="1"/>
      <protection locked="0"/>
    </xf>
    <xf numFmtId="0" fontId="30" fillId="0" borderId="121" xfId="0" applyFont="1" applyBorder="1" applyAlignment="1" applyProtection="1">
      <alignment horizontal="left" vertical="top" wrapText="1" readingOrder="1"/>
      <protection locked="0"/>
    </xf>
    <xf numFmtId="0" fontId="74" fillId="33" borderId="153" xfId="3" applyFont="1" applyFill="1" applyBorder="1" applyAlignment="1">
      <alignment horizontal="center" vertical="center"/>
    </xf>
    <xf numFmtId="0" fontId="74" fillId="33" borderId="154" xfId="3" applyFont="1" applyFill="1" applyBorder="1" applyAlignment="1">
      <alignment horizontal="center" vertical="center"/>
    </xf>
    <xf numFmtId="0" fontId="74" fillId="33" borderId="155" xfId="3" applyFont="1" applyFill="1" applyBorder="1" applyAlignment="1">
      <alignment horizontal="center" vertical="center"/>
    </xf>
    <xf numFmtId="0" fontId="100" fillId="37" borderId="153" xfId="3" applyFont="1" applyFill="1" applyBorder="1" applyAlignment="1">
      <alignment horizontal="center" vertical="center"/>
    </xf>
    <xf numFmtId="0" fontId="100" fillId="37" borderId="154" xfId="3" applyFont="1" applyFill="1" applyBorder="1" applyAlignment="1">
      <alignment horizontal="center" vertical="center"/>
    </xf>
    <xf numFmtId="0" fontId="100" fillId="37" borderId="155" xfId="3" applyFont="1" applyFill="1" applyBorder="1" applyAlignment="1">
      <alignment horizontal="center" vertical="center"/>
    </xf>
    <xf numFmtId="0" fontId="46" fillId="0" borderId="65" xfId="3" applyBorder="1" applyAlignment="1" applyProtection="1">
      <alignment wrapText="1"/>
      <protection locked="0"/>
    </xf>
    <xf numFmtId="0" fontId="26" fillId="0" borderId="120" xfId="0" applyFont="1" applyBorder="1" applyAlignment="1" applyProtection="1">
      <alignment horizontal="left" vertical="center" wrapText="1" readingOrder="1"/>
      <protection locked="0"/>
    </xf>
    <xf numFmtId="0" fontId="26" fillId="0" borderId="65" xfId="0" applyFont="1" applyBorder="1" applyAlignment="1" applyProtection="1">
      <alignment horizontal="left" vertical="center" wrapText="1" readingOrder="1"/>
      <protection locked="0"/>
    </xf>
    <xf numFmtId="0" fontId="26" fillId="0" borderId="121" xfId="0" applyFont="1" applyBorder="1" applyAlignment="1" applyProtection="1">
      <alignment horizontal="left" vertical="center" wrapText="1" readingOrder="1"/>
      <protection locked="0"/>
    </xf>
    <xf numFmtId="0" fontId="23" fillId="0" borderId="120" xfId="0" applyFont="1" applyBorder="1" applyAlignment="1" applyProtection="1">
      <alignment horizontal="left" vertical="top" wrapText="1"/>
      <protection locked="0"/>
    </xf>
    <xf numFmtId="0" fontId="23" fillId="0" borderId="65" xfId="0" applyFont="1" applyBorder="1" applyAlignment="1" applyProtection="1">
      <alignment horizontal="left" vertical="top" wrapText="1"/>
      <protection locked="0"/>
    </xf>
    <xf numFmtId="0" fontId="23" fillId="0" borderId="121" xfId="0" applyFont="1" applyBorder="1" applyAlignment="1" applyProtection="1">
      <alignment horizontal="left" vertical="top" wrapText="1"/>
      <protection locked="0"/>
    </xf>
    <xf numFmtId="0" fontId="33" fillId="37" borderId="120" xfId="2" applyFont="1" applyFill="1" applyBorder="1" applyAlignment="1" applyProtection="1">
      <alignment horizontal="center"/>
      <protection locked="0"/>
    </xf>
    <xf numFmtId="0" fontId="33" fillId="37" borderId="65" xfId="2" applyFont="1" applyFill="1" applyBorder="1" applyAlignment="1" applyProtection="1">
      <alignment horizontal="center"/>
      <protection locked="0"/>
    </xf>
    <xf numFmtId="0" fontId="33" fillId="37" borderId="121" xfId="2" applyFont="1" applyFill="1" applyBorder="1" applyAlignment="1" applyProtection="1">
      <alignment horizontal="center"/>
      <protection locked="0"/>
    </xf>
    <xf numFmtId="0" fontId="49" fillId="0" borderId="120" xfId="3" applyFont="1" applyBorder="1" applyAlignment="1" applyProtection="1">
      <alignment horizontal="left" vertical="center" wrapText="1"/>
      <protection locked="0"/>
    </xf>
    <xf numFmtId="0" fontId="49" fillId="0" borderId="65" xfId="3" applyFont="1" applyBorder="1" applyAlignment="1" applyProtection="1">
      <alignment horizontal="left" vertical="center" wrapText="1"/>
      <protection locked="0"/>
    </xf>
    <xf numFmtId="0" fontId="49" fillId="0" borderId="121" xfId="3" applyFont="1" applyBorder="1" applyAlignment="1" applyProtection="1">
      <alignment horizontal="left" vertical="center" wrapText="1"/>
      <protection locked="0"/>
    </xf>
    <xf numFmtId="0" fontId="69" fillId="0" borderId="120" xfId="3" applyFont="1" applyBorder="1" applyAlignment="1" applyProtection="1">
      <alignment horizontal="left" vertical="center" wrapText="1"/>
      <protection locked="0"/>
    </xf>
    <xf numFmtId="0" fontId="69" fillId="0" borderId="65" xfId="3" applyFont="1" applyBorder="1" applyAlignment="1" applyProtection="1">
      <alignment horizontal="left" vertical="center" wrapText="1"/>
      <protection locked="0"/>
    </xf>
    <xf numFmtId="0" fontId="69" fillId="0" borderId="121" xfId="3" applyFont="1" applyBorder="1" applyAlignment="1" applyProtection="1">
      <alignment horizontal="left" vertical="center" wrapText="1"/>
      <protection locked="0"/>
    </xf>
    <xf numFmtId="0" fontId="69" fillId="0" borderId="120" xfId="3" applyFont="1" applyBorder="1" applyAlignment="1" applyProtection="1">
      <alignment horizontal="left" vertical="center"/>
      <protection locked="0"/>
    </xf>
    <xf numFmtId="0" fontId="69" fillId="0" borderId="65" xfId="3" applyFont="1" applyBorder="1" applyAlignment="1" applyProtection="1">
      <alignment horizontal="left" vertical="center"/>
      <protection locked="0"/>
    </xf>
    <xf numFmtId="0" fontId="69" fillId="0" borderId="121" xfId="3" applyFont="1" applyBorder="1" applyAlignment="1" applyProtection="1">
      <alignment horizontal="left" vertical="center"/>
      <protection locked="0"/>
    </xf>
    <xf numFmtId="0" fontId="69" fillId="0" borderId="157" xfId="3" applyFont="1" applyBorder="1" applyAlignment="1" applyProtection="1">
      <alignment horizontal="left" vertical="center" wrapText="1"/>
      <protection locked="0"/>
    </xf>
    <xf numFmtId="0" fontId="69" fillId="0" borderId="158" xfId="3" applyFont="1" applyBorder="1" applyAlignment="1" applyProtection="1">
      <alignment horizontal="left" vertical="center" wrapText="1"/>
      <protection locked="0"/>
    </xf>
    <xf numFmtId="0" fontId="69" fillId="0" borderId="159" xfId="3" applyFont="1" applyBorder="1" applyAlignment="1" applyProtection="1">
      <alignment horizontal="left" vertical="center" wrapText="1"/>
      <protection locked="0"/>
    </xf>
    <xf numFmtId="0" fontId="90" fillId="0" borderId="120" xfId="3" applyFont="1" applyBorder="1" applyAlignment="1" applyProtection="1">
      <alignment horizontal="left" vertical="center" wrapText="1"/>
      <protection locked="0"/>
    </xf>
    <xf numFmtId="0" fontId="90" fillId="0" borderId="65" xfId="3" applyFont="1" applyBorder="1" applyAlignment="1" applyProtection="1">
      <alignment horizontal="left" vertical="center" wrapText="1"/>
      <protection locked="0"/>
    </xf>
    <xf numFmtId="0" fontId="90" fillId="0" borderId="121" xfId="3" applyFont="1" applyBorder="1" applyAlignment="1" applyProtection="1">
      <alignment horizontal="left" vertical="center" wrapText="1"/>
      <protection locked="0"/>
    </xf>
    <xf numFmtId="0" fontId="30" fillId="0" borderId="65" xfId="2" applyFont="1" applyBorder="1" applyAlignment="1" applyProtection="1">
      <alignment horizontal="left" vertical="top" wrapText="1"/>
      <protection locked="0"/>
    </xf>
    <xf numFmtId="0" fontId="30" fillId="0" borderId="121" xfId="2" applyFont="1" applyBorder="1" applyAlignment="1" applyProtection="1">
      <alignment horizontal="left" vertical="top" wrapText="1"/>
      <protection locked="0"/>
    </xf>
    <xf numFmtId="0" fontId="30" fillId="0" borderId="65" xfId="2" applyFont="1" applyBorder="1" applyAlignment="1" applyProtection="1">
      <protection locked="0"/>
    </xf>
    <xf numFmtId="0" fontId="19" fillId="0" borderId="65" xfId="2" applyFont="1" applyBorder="1" applyAlignment="1" applyProtection="1">
      <alignment horizontal="left" vertical="top" wrapText="1"/>
      <protection locked="0"/>
    </xf>
    <xf numFmtId="0" fontId="19" fillId="0" borderId="121" xfId="2" applyFont="1" applyBorder="1" applyAlignment="1" applyProtection="1">
      <alignment horizontal="left" vertical="top" wrapText="1"/>
      <protection locked="0"/>
    </xf>
    <xf numFmtId="0" fontId="19" fillId="0" borderId="65" xfId="2" applyFont="1" applyBorder="1" applyAlignment="1" applyProtection="1">
      <alignment horizontal="left" vertical="center" wrapText="1"/>
      <protection locked="0"/>
    </xf>
    <xf numFmtId="0" fontId="19" fillId="0" borderId="121" xfId="2" applyFont="1" applyBorder="1" applyAlignment="1" applyProtection="1">
      <alignment horizontal="left" vertical="center" wrapText="1"/>
      <protection locked="0"/>
    </xf>
    <xf numFmtId="0" fontId="16" fillId="0" borderId="65" xfId="2" applyFont="1" applyBorder="1" applyAlignment="1" applyProtection="1">
      <alignment horizontal="left" vertical="top" wrapText="1"/>
      <protection locked="0"/>
    </xf>
    <xf numFmtId="0" fontId="18" fillId="0" borderId="120" xfId="2" applyFont="1" applyBorder="1" applyAlignment="1" applyProtection="1">
      <alignment horizontal="left" vertical="top" wrapText="1"/>
      <protection locked="0"/>
    </xf>
    <xf numFmtId="0" fontId="18" fillId="0" borderId="65" xfId="2" applyFont="1" applyBorder="1" applyAlignment="1" applyProtection="1">
      <alignment horizontal="left" vertical="top" wrapText="1"/>
      <protection locked="0"/>
    </xf>
    <xf numFmtId="0" fontId="18" fillId="0" borderId="121" xfId="2" applyFont="1" applyBorder="1" applyAlignment="1" applyProtection="1">
      <alignment horizontal="left" vertical="top" wrapText="1"/>
      <protection locked="0"/>
    </xf>
    <xf numFmtId="0" fontId="33" fillId="37" borderId="108" xfId="2" applyFont="1" applyFill="1" applyBorder="1" applyAlignment="1" applyProtection="1">
      <alignment horizontal="center"/>
      <protection locked="0"/>
    </xf>
    <xf numFmtId="0" fontId="30" fillId="0" borderId="120" xfId="2" applyFont="1" applyBorder="1" applyAlignment="1" applyProtection="1">
      <alignment horizontal="left" vertical="top" wrapText="1"/>
      <protection locked="0"/>
    </xf>
    <xf numFmtId="0" fontId="30" fillId="0" borderId="65" xfId="2" applyFont="1" applyBorder="1" applyAlignment="1" applyProtection="1">
      <alignment horizontal="left" vertical="top"/>
      <protection locked="0"/>
    </xf>
    <xf numFmtId="0" fontId="30" fillId="0" borderId="121" xfId="2" applyFont="1" applyBorder="1" applyAlignment="1" applyProtection="1">
      <alignment horizontal="left" vertical="top"/>
      <protection locked="0"/>
    </xf>
    <xf numFmtId="0" fontId="74" fillId="33" borderId="153" xfId="3" applyFont="1" applyFill="1" applyBorder="1" applyAlignment="1" applyProtection="1">
      <alignment horizontal="center" vertical="center"/>
    </xf>
    <xf numFmtId="0" fontId="74" fillId="33" borderId="154" xfId="3" applyFont="1" applyFill="1" applyBorder="1" applyAlignment="1" applyProtection="1">
      <alignment horizontal="center" vertical="center"/>
    </xf>
    <xf numFmtId="0" fontId="74" fillId="33" borderId="155" xfId="3" applyFont="1" applyFill="1" applyBorder="1" applyAlignment="1" applyProtection="1">
      <alignment horizontal="center" vertical="center"/>
    </xf>
    <xf numFmtId="0" fontId="100" fillId="37" borderId="153" xfId="3" applyFont="1" applyFill="1" applyBorder="1" applyAlignment="1" applyProtection="1">
      <alignment horizontal="center" vertical="center"/>
    </xf>
    <xf numFmtId="0" fontId="100" fillId="37" borderId="154" xfId="3" applyFont="1" applyFill="1" applyBorder="1" applyAlignment="1" applyProtection="1">
      <alignment horizontal="center" vertical="center"/>
    </xf>
    <xf numFmtId="0" fontId="100" fillId="37" borderId="155" xfId="3" applyFont="1" applyFill="1" applyBorder="1" applyAlignment="1" applyProtection="1">
      <alignment horizontal="center" vertical="center"/>
    </xf>
    <xf numFmtId="44" fontId="52" fillId="45" borderId="113" xfId="17" applyFont="1" applyFill="1" applyBorder="1" applyAlignment="1" applyProtection="1">
      <alignment horizontal="left" vertical="center" wrapText="1"/>
    </xf>
    <xf numFmtId="44" fontId="52" fillId="45" borderId="110" xfId="17" applyFont="1" applyFill="1" applyBorder="1" applyAlignment="1" applyProtection="1">
      <alignment horizontal="left" vertical="center" wrapText="1"/>
    </xf>
    <xf numFmtId="0" fontId="52" fillId="43" borderId="113" xfId="10" applyFont="1" applyFill="1" applyBorder="1" applyAlignment="1" applyProtection="1">
      <alignment horizontal="center" vertical="center" wrapText="1"/>
    </xf>
    <xf numFmtId="0" fontId="52" fillId="43" borderId="114" xfId="10" applyFont="1" applyFill="1" applyBorder="1" applyAlignment="1" applyProtection="1">
      <alignment horizontal="center" vertical="center" wrapText="1"/>
    </xf>
    <xf numFmtId="0" fontId="93" fillId="0" borderId="138" xfId="10" applyFont="1" applyBorder="1" applyAlignment="1" applyProtection="1">
      <alignment horizontal="center"/>
    </xf>
    <xf numFmtId="0" fontId="94" fillId="0" borderId="139" xfId="10" applyFont="1" applyBorder="1" applyAlignment="1" applyProtection="1">
      <alignment horizontal="center"/>
    </xf>
    <xf numFmtId="0" fontId="52" fillId="45" borderId="89" xfId="10" applyFont="1" applyFill="1" applyBorder="1" applyAlignment="1" applyProtection="1">
      <alignment horizontal="left" vertical="center" wrapText="1"/>
    </xf>
    <xf numFmtId="0" fontId="52" fillId="45" borderId="89" xfId="10" applyFont="1" applyFill="1" applyBorder="1" applyAlignment="1" applyProtection="1">
      <alignment horizontal="center" vertical="center" wrapText="1"/>
    </xf>
    <xf numFmtId="0" fontId="52" fillId="43" borderId="89" xfId="10" applyFont="1" applyFill="1" applyBorder="1" applyAlignment="1" applyProtection="1">
      <alignment vertical="center" wrapText="1"/>
    </xf>
    <xf numFmtId="0" fontId="23" fillId="0" borderId="111" xfId="10" applyFont="1" applyBorder="1" applyAlignment="1" applyProtection="1">
      <alignment horizontal="center" vertical="center"/>
    </xf>
    <xf numFmtId="0" fontId="52" fillId="46" borderId="89" xfId="10" applyFont="1" applyFill="1" applyBorder="1" applyAlignment="1" applyProtection="1">
      <alignment vertical="center" wrapText="1"/>
    </xf>
    <xf numFmtId="0" fontId="37" fillId="0" borderId="89" xfId="10" applyFont="1" applyBorder="1" applyAlignment="1" applyProtection="1">
      <alignment vertical="center" wrapText="1"/>
    </xf>
    <xf numFmtId="0" fontId="37" fillId="0" borderId="89" xfId="10" applyFont="1" applyBorder="1" applyAlignment="1" applyProtection="1">
      <alignment horizontal="center" vertical="center"/>
    </xf>
    <xf numFmtId="0" fontId="37" fillId="0" borderId="113" xfId="10" applyFont="1" applyBorder="1" applyAlignment="1" applyProtection="1">
      <alignment horizontal="center" vertical="center"/>
    </xf>
    <xf numFmtId="0" fontId="37" fillId="0" borderId="114" xfId="10" applyFont="1" applyBorder="1" applyAlignment="1" applyProtection="1">
      <alignment horizontal="center" vertical="center"/>
    </xf>
    <xf numFmtId="0" fontId="35" fillId="38" borderId="0" xfId="0" applyFont="1" applyFill="1" applyAlignment="1" applyProtection="1"/>
    <xf numFmtId="0" fontId="19" fillId="0" borderId="129" xfId="10" applyNumberFormat="1" applyFont="1" applyBorder="1" applyAlignment="1" applyProtection="1">
      <alignment horizontal="left" vertical="center" wrapText="1"/>
    </xf>
    <xf numFmtId="0" fontId="19" fillId="0" borderId="130" xfId="10" applyNumberFormat="1" applyFont="1" applyBorder="1" applyAlignment="1" applyProtection="1">
      <alignment horizontal="left" vertical="center" wrapText="1"/>
    </xf>
    <xf numFmtId="0" fontId="19" fillId="0" borderId="131" xfId="10" applyNumberFormat="1" applyFont="1" applyBorder="1" applyAlignment="1" applyProtection="1">
      <alignment horizontal="left" vertical="center" wrapText="1"/>
    </xf>
    <xf numFmtId="0" fontId="19" fillId="0" borderId="132" xfId="10" applyNumberFormat="1" applyFont="1" applyBorder="1" applyAlignment="1" applyProtection="1">
      <alignment horizontal="left" vertical="center" wrapText="1"/>
    </xf>
    <xf numFmtId="0" fontId="19" fillId="0" borderId="133" xfId="10" applyNumberFormat="1" applyFont="1" applyBorder="1" applyAlignment="1" applyProtection="1">
      <alignment horizontal="left" vertical="center" wrapText="1"/>
    </xf>
    <xf numFmtId="0" fontId="19" fillId="0" borderId="134" xfId="10" applyNumberFormat="1" applyFont="1" applyBorder="1" applyAlignment="1" applyProtection="1">
      <alignment horizontal="left" vertical="center" wrapText="1"/>
    </xf>
    <xf numFmtId="0" fontId="82" fillId="43" borderId="135" xfId="10" applyFont="1" applyFill="1" applyBorder="1" applyAlignment="1" applyProtection="1">
      <alignment horizontal="center" vertical="center" wrapText="1"/>
    </xf>
    <xf numFmtId="0" fontId="82" fillId="43" borderId="136" xfId="10" applyFont="1" applyFill="1" applyBorder="1" applyAlignment="1" applyProtection="1">
      <alignment horizontal="center" vertical="center" wrapText="1"/>
    </xf>
    <xf numFmtId="0" fontId="82" fillId="43" borderId="137" xfId="10" applyFont="1" applyFill="1" applyBorder="1" applyAlignment="1" applyProtection="1">
      <alignment horizontal="center" vertical="center" wrapText="1"/>
    </xf>
    <xf numFmtId="0" fontId="21" fillId="0" borderId="65" xfId="10" applyFont="1" applyBorder="1" applyAlignment="1" applyProtection="1">
      <alignment horizontal="center" vertical="center"/>
    </xf>
    <xf numFmtId="0" fontId="21" fillId="0" borderId="65" xfId="10" applyFont="1" applyBorder="1" applyAlignment="1" applyProtection="1">
      <alignment horizontal="center"/>
    </xf>
    <xf numFmtId="166" fontId="79" fillId="0" borderId="65" xfId="10" applyNumberFormat="1" applyFont="1" applyBorder="1" applyAlignment="1" applyProtection="1">
      <alignment horizontal="center" vertical="center"/>
      <protection locked="0"/>
    </xf>
    <xf numFmtId="0" fontId="79" fillId="0" borderId="65" xfId="10" applyFont="1" applyBorder="1" applyAlignment="1" applyProtection="1">
      <alignment horizontal="center" vertical="center"/>
    </xf>
    <xf numFmtId="0" fontId="23" fillId="43" borderId="89" xfId="10" applyFont="1" applyFill="1" applyBorder="1" applyAlignment="1" applyProtection="1">
      <alignment horizontal="center"/>
    </xf>
    <xf numFmtId="0" fontId="5" fillId="0" borderId="113" xfId="10" applyFont="1" applyBorder="1" applyAlignment="1" applyProtection="1">
      <alignment horizontal="center"/>
    </xf>
    <xf numFmtId="0" fontId="5" fillId="0" borderId="114" xfId="10" applyFont="1" applyBorder="1" applyAlignment="1" applyProtection="1">
      <alignment horizontal="center"/>
    </xf>
    <xf numFmtId="0" fontId="23" fillId="43" borderId="126" xfId="10" applyFont="1" applyFill="1" applyBorder="1" applyAlignment="1" applyProtection="1">
      <alignment horizontal="center" vertical="center" wrapText="1"/>
    </xf>
    <xf numFmtId="0" fontId="19" fillId="0" borderId="126" xfId="10" applyFont="1" applyBorder="1" applyAlignment="1" applyProtection="1">
      <alignment horizontal="center" vertical="center" wrapText="1"/>
    </xf>
    <xf numFmtId="0" fontId="19" fillId="0" borderId="128" xfId="10" applyFont="1" applyBorder="1" applyAlignment="1" applyProtection="1">
      <alignment horizontal="center" vertical="center" wrapText="1"/>
    </xf>
    <xf numFmtId="2" fontId="30" fillId="0" borderId="126" xfId="10" applyNumberFormat="1" applyFont="1" applyBorder="1" applyAlignment="1" applyProtection="1">
      <alignment horizontal="center" vertical="center" wrapText="1"/>
    </xf>
    <xf numFmtId="2" fontId="30" fillId="0" borderId="128" xfId="10" applyNumberFormat="1" applyFont="1" applyBorder="1" applyAlignment="1" applyProtection="1">
      <alignment horizontal="center" vertical="center" wrapText="1"/>
    </xf>
    <xf numFmtId="9" fontId="30" fillId="0" borderId="126" xfId="11" applyNumberFormat="1" applyFont="1" applyBorder="1" applyAlignment="1" applyProtection="1">
      <alignment horizontal="center" vertical="center" wrapText="1"/>
    </xf>
    <xf numFmtId="9" fontId="30" fillId="0" borderId="128" xfId="11" applyNumberFormat="1" applyFont="1" applyBorder="1" applyAlignment="1" applyProtection="1">
      <alignment horizontal="center" vertical="center" wrapText="1"/>
    </xf>
    <xf numFmtId="0" fontId="52" fillId="45" borderId="113" xfId="10" applyFont="1" applyFill="1" applyBorder="1" applyAlignment="1" applyProtection="1">
      <alignment horizontal="left" vertical="center" wrapText="1"/>
    </xf>
    <xf numFmtId="0" fontId="52" fillId="45" borderId="110" xfId="10" applyFont="1" applyFill="1" applyBorder="1" applyAlignment="1" applyProtection="1">
      <alignment horizontal="left" vertical="center" wrapText="1"/>
    </xf>
    <xf numFmtId="0" fontId="52" fillId="45" borderId="114" xfId="10" applyFont="1" applyFill="1" applyBorder="1" applyAlignment="1" applyProtection="1">
      <alignment horizontal="left" vertical="center" wrapText="1"/>
    </xf>
    <xf numFmtId="0" fontId="52" fillId="43" borderId="113" xfId="10" applyFont="1" applyFill="1" applyBorder="1" applyAlignment="1" applyProtection="1">
      <alignment horizontal="left" vertical="center" wrapText="1"/>
    </xf>
    <xf numFmtId="0" fontId="52" fillId="43" borderId="110" xfId="10" applyFont="1" applyFill="1" applyBorder="1" applyAlignment="1" applyProtection="1">
      <alignment horizontal="left" vertical="center" wrapText="1"/>
    </xf>
    <xf numFmtId="0" fontId="52" fillId="43" borderId="114" xfId="10" applyFont="1" applyFill="1" applyBorder="1" applyAlignment="1" applyProtection="1">
      <alignment horizontal="left" vertical="center" wrapText="1"/>
    </xf>
    <xf numFmtId="0" fontId="52" fillId="45" borderId="113" xfId="10" applyFont="1" applyFill="1" applyBorder="1" applyAlignment="1" applyProtection="1">
      <alignment horizontal="right" vertical="center" wrapText="1"/>
    </xf>
    <xf numFmtId="0" fontId="52" fillId="45" borderId="110" xfId="10" applyFont="1" applyFill="1" applyBorder="1" applyAlignment="1" applyProtection="1">
      <alignment horizontal="right" vertical="center" wrapText="1"/>
    </xf>
    <xf numFmtId="0" fontId="52" fillId="45" borderId="114" xfId="10" applyFont="1" applyFill="1" applyBorder="1" applyAlignment="1" applyProtection="1">
      <alignment horizontal="right" vertical="center" wrapText="1"/>
    </xf>
    <xf numFmtId="0" fontId="37" fillId="45" borderId="89" xfId="10" applyFont="1" applyFill="1" applyBorder="1" applyAlignment="1" applyProtection="1">
      <alignment horizontal="center" vertical="center" wrapText="1"/>
    </xf>
    <xf numFmtId="0" fontId="23" fillId="0" borderId="65" xfId="10" applyFont="1" applyAlignment="1" applyProtection="1">
      <alignment horizontal="center" vertical="center"/>
    </xf>
    <xf numFmtId="0" fontId="37" fillId="0" borderId="113" xfId="10" applyFont="1" applyBorder="1" applyAlignment="1" applyProtection="1">
      <alignment horizontal="left" vertical="center" wrapText="1"/>
    </xf>
    <xf numFmtId="0" fontId="37" fillId="0" borderId="110" xfId="10" applyFont="1" applyBorder="1" applyAlignment="1" applyProtection="1">
      <alignment horizontal="left" vertical="center" wrapText="1"/>
    </xf>
    <xf numFmtId="0" fontId="37" fillId="0" borderId="114" xfId="10" applyFont="1" applyBorder="1" applyAlignment="1" applyProtection="1">
      <alignment horizontal="left" vertical="center" wrapText="1"/>
    </xf>
    <xf numFmtId="0" fontId="37" fillId="0" borderId="113" xfId="10" applyFont="1" applyBorder="1" applyAlignment="1" applyProtection="1">
      <alignment vertical="center" wrapText="1"/>
    </xf>
    <xf numFmtId="0" fontId="37" fillId="0" borderId="110" xfId="10" applyFont="1" applyBorder="1" applyAlignment="1" applyProtection="1">
      <alignment vertical="center" wrapText="1"/>
    </xf>
    <xf numFmtId="0" fontId="37" fillId="0" borderId="114" xfId="10" applyFont="1" applyBorder="1" applyAlignment="1" applyProtection="1">
      <alignment vertical="center" wrapText="1"/>
    </xf>
    <xf numFmtId="0" fontId="37" fillId="41" borderId="113" xfId="10" applyFont="1" applyFill="1" applyBorder="1" applyAlignment="1" applyProtection="1">
      <alignment horizontal="center" vertical="center" wrapText="1"/>
    </xf>
    <xf numFmtId="0" fontId="37" fillId="41" borderId="114" xfId="10" applyFont="1" applyFill="1" applyBorder="1" applyAlignment="1" applyProtection="1">
      <alignment horizontal="center" vertical="center" wrapText="1"/>
    </xf>
    <xf numFmtId="0" fontId="37" fillId="0" borderId="113" xfId="10" applyFont="1" applyBorder="1" applyAlignment="1" applyProtection="1">
      <alignment vertical="center"/>
    </xf>
    <xf numFmtId="0" fontId="37" fillId="0" borderId="110" xfId="10" applyFont="1" applyBorder="1" applyAlignment="1" applyProtection="1">
      <alignment vertical="center"/>
    </xf>
    <xf numFmtId="0" fontId="37" fillId="0" borderId="114" xfId="10" applyFont="1" applyBorder="1" applyAlignment="1" applyProtection="1">
      <alignment vertical="center"/>
    </xf>
    <xf numFmtId="0" fontId="23" fillId="0" borderId="111" xfId="10" applyFont="1" applyBorder="1" applyAlignment="1" applyProtection="1">
      <alignment horizontal="center" vertical="top"/>
    </xf>
    <xf numFmtId="0" fontId="37" fillId="45" borderId="113" xfId="10" applyFont="1" applyFill="1" applyBorder="1" applyAlignment="1" applyProtection="1">
      <alignment horizontal="center" vertical="center" wrapText="1"/>
    </xf>
    <xf numFmtId="0" fontId="37" fillId="45" borderId="114" xfId="10" applyFont="1" applyFill="1" applyBorder="1" applyAlignment="1" applyProtection="1">
      <alignment horizontal="center" vertical="center" wrapText="1"/>
    </xf>
    <xf numFmtId="0" fontId="23" fillId="0" borderId="65" xfId="10" applyFont="1" applyBorder="1" applyAlignment="1" applyProtection="1">
      <alignment horizontal="center" vertical="center"/>
    </xf>
    <xf numFmtId="0" fontId="52" fillId="45" borderId="110" xfId="10" applyFont="1" applyFill="1" applyBorder="1" applyAlignment="1" applyProtection="1">
      <alignment horizontal="center" vertical="center" wrapText="1"/>
    </xf>
    <xf numFmtId="0" fontId="52" fillId="45" borderId="114" xfId="10" applyFont="1" applyFill="1" applyBorder="1" applyAlignment="1" applyProtection="1">
      <alignment horizontal="center" vertical="center" wrapText="1"/>
    </xf>
    <xf numFmtId="0" fontId="37" fillId="0" borderId="161" xfId="10" applyFont="1" applyBorder="1" applyAlignment="1" applyProtection="1">
      <alignment wrapText="1"/>
    </xf>
    <xf numFmtId="0" fontId="52" fillId="45" borderId="89" xfId="10" applyFont="1" applyFill="1" applyBorder="1" applyAlignment="1" applyProtection="1">
      <alignment horizontal="right" vertical="center" wrapText="1"/>
    </xf>
    <xf numFmtId="0" fontId="37" fillId="0" borderId="89" xfId="10" applyFont="1" applyBorder="1" applyAlignment="1" applyProtection="1">
      <alignment horizontal="left" vertical="center" wrapText="1"/>
    </xf>
    <xf numFmtId="0" fontId="37" fillId="0" borderId="89" xfId="10" applyFont="1" applyBorder="1" applyAlignment="1" applyProtection="1">
      <alignment horizontal="center" vertical="center" wrapText="1"/>
    </xf>
    <xf numFmtId="0" fontId="63" fillId="0" borderId="113" xfId="10" applyFont="1" applyBorder="1" applyAlignment="1" applyProtection="1">
      <alignment horizontal="center" vertical="center"/>
    </xf>
    <xf numFmtId="0" fontId="63" fillId="0" borderId="114" xfId="10" applyFont="1" applyBorder="1" applyAlignment="1" applyProtection="1">
      <alignment horizontal="center" vertical="center"/>
    </xf>
    <xf numFmtId="0" fontId="8" fillId="0" borderId="32" xfId="0" applyFont="1" applyBorder="1" applyAlignment="1" applyProtection="1">
      <alignment horizontal="left" vertical="top" wrapText="1"/>
      <protection locked="0"/>
    </xf>
    <xf numFmtId="0" fontId="8" fillId="0" borderId="33" xfId="0" applyFont="1" applyBorder="1" applyProtection="1">
      <protection locked="0"/>
    </xf>
    <xf numFmtId="0" fontId="8" fillId="0" borderId="34" xfId="0" applyFont="1" applyBorder="1" applyProtection="1">
      <protection locked="0"/>
    </xf>
    <xf numFmtId="0" fontId="8" fillId="0" borderId="35" xfId="0" applyFont="1" applyBorder="1" applyProtection="1">
      <protection locked="0"/>
    </xf>
    <xf numFmtId="0" fontId="51" fillId="0" borderId="0" xfId="0" applyFont="1" applyAlignment="1" applyProtection="1">
      <alignment wrapText="1"/>
      <protection locked="0"/>
    </xf>
    <xf numFmtId="0" fontId="36" fillId="31" borderId="1" xfId="0" applyFont="1" applyFill="1" applyBorder="1" applyAlignment="1" applyProtection="1">
      <alignment vertical="top" wrapText="1"/>
      <protection locked="0"/>
    </xf>
    <xf numFmtId="0" fontId="32" fillId="31" borderId="2" xfId="0" applyFont="1" applyFill="1" applyBorder="1" applyAlignment="1" applyProtection="1">
      <alignment vertical="top"/>
      <protection locked="0"/>
    </xf>
    <xf numFmtId="0" fontId="32" fillId="31" borderId="3" xfId="0" applyFont="1" applyFill="1" applyBorder="1" applyAlignment="1" applyProtection="1">
      <alignment vertical="top"/>
      <protection locked="0"/>
    </xf>
    <xf numFmtId="0" fontId="98" fillId="32" borderId="5" xfId="0" applyFont="1" applyFill="1" applyBorder="1" applyAlignment="1" applyProtection="1">
      <alignment horizontal="center" vertical="top" wrapText="1"/>
      <protection locked="0"/>
    </xf>
    <xf numFmtId="0" fontId="60" fillId="33" borderId="6" xfId="0" applyFont="1" applyFill="1" applyBorder="1" applyProtection="1">
      <protection locked="0"/>
    </xf>
    <xf numFmtId="0" fontId="60" fillId="33" borderId="7" xfId="0" applyFont="1" applyFill="1" applyBorder="1" applyProtection="1">
      <protection locked="0"/>
    </xf>
    <xf numFmtId="0" fontId="60" fillId="33" borderId="10" xfId="0" applyFont="1" applyFill="1" applyBorder="1" applyProtection="1">
      <protection locked="0"/>
    </xf>
    <xf numFmtId="0" fontId="23" fillId="33" borderId="0" xfId="0" applyFont="1" applyFill="1" applyAlignment="1" applyProtection="1">
      <protection locked="0"/>
    </xf>
    <xf numFmtId="0" fontId="60" fillId="33" borderId="11" xfId="0" applyFont="1" applyFill="1" applyBorder="1" applyProtection="1">
      <protection locked="0"/>
    </xf>
    <xf numFmtId="0" fontId="60" fillId="33" borderId="14" xfId="0" applyFont="1" applyFill="1" applyBorder="1" applyProtection="1">
      <protection locked="0"/>
    </xf>
    <xf numFmtId="0" fontId="60" fillId="33" borderId="15" xfId="0" applyFont="1" applyFill="1" applyBorder="1" applyProtection="1">
      <protection locked="0"/>
    </xf>
    <xf numFmtId="0" fontId="60" fillId="33" borderId="17" xfId="0" applyFont="1" applyFill="1" applyBorder="1" applyProtection="1">
      <protection locked="0"/>
    </xf>
    <xf numFmtId="0" fontId="8" fillId="4" borderId="24" xfId="0" applyFont="1" applyFill="1" applyBorder="1" applyAlignment="1" applyProtection="1">
      <alignment horizontal="left" vertical="center"/>
      <protection locked="0"/>
    </xf>
    <xf numFmtId="0" fontId="8" fillId="0" borderId="25" xfId="0" applyFont="1" applyBorder="1" applyProtection="1">
      <protection locked="0"/>
    </xf>
    <xf numFmtId="0" fontId="8" fillId="0" borderId="26" xfId="0" applyFont="1" applyBorder="1" applyProtection="1">
      <protection locked="0"/>
    </xf>
    <xf numFmtId="0" fontId="20" fillId="2" borderId="65" xfId="0" applyFont="1" applyFill="1" applyBorder="1" applyProtection="1">
      <protection locked="0"/>
    </xf>
    <xf numFmtId="0" fontId="20" fillId="2" borderId="174" xfId="0" applyFont="1" applyFill="1" applyBorder="1" applyProtection="1">
      <protection locked="0"/>
    </xf>
    <xf numFmtId="0" fontId="51" fillId="0" borderId="0" xfId="0" applyFont="1" applyAlignment="1" applyProtection="1">
      <protection locked="0"/>
    </xf>
    <xf numFmtId="0" fontId="80" fillId="2" borderId="36" xfId="0" applyFont="1" applyFill="1" applyBorder="1" applyAlignment="1" applyProtection="1">
      <alignment horizontal="center"/>
      <protection locked="0"/>
    </xf>
    <xf numFmtId="0" fontId="8" fillId="0" borderId="37" xfId="0" applyFont="1" applyBorder="1" applyProtection="1">
      <protection locked="0"/>
    </xf>
    <xf numFmtId="0" fontId="8" fillId="0" borderId="38" xfId="0" applyFont="1" applyBorder="1" applyProtection="1">
      <protection locked="0"/>
    </xf>
    <xf numFmtId="0" fontId="20" fillId="2" borderId="29" xfId="0" applyFont="1" applyFill="1" applyBorder="1" applyAlignment="1" applyProtection="1">
      <alignment horizontal="center"/>
      <protection locked="0"/>
    </xf>
    <xf numFmtId="0" fontId="8" fillId="0" borderId="30" xfId="0" applyFont="1" applyBorder="1" applyProtection="1">
      <protection locked="0"/>
    </xf>
    <xf numFmtId="0" fontId="8" fillId="0" borderId="31" xfId="0" applyFont="1" applyBorder="1" applyProtection="1">
      <protection locked="0"/>
    </xf>
    <xf numFmtId="0" fontId="20" fillId="2" borderId="65" xfId="0" applyFont="1" applyFill="1" applyBorder="1" applyAlignment="1" applyProtection="1">
      <protection locked="0"/>
    </xf>
    <xf numFmtId="0" fontId="20" fillId="2" borderId="54" xfId="0" applyFont="1" applyFill="1" applyBorder="1" applyAlignment="1" applyProtection="1">
      <protection locked="0"/>
    </xf>
    <xf numFmtId="0" fontId="20" fillId="2" borderId="54" xfId="0" applyFont="1" applyFill="1" applyBorder="1" applyProtection="1">
      <protection locked="0"/>
    </xf>
    <xf numFmtId="0" fontId="74" fillId="33" borderId="89" xfId="3" applyFont="1" applyFill="1" applyBorder="1" applyAlignment="1">
      <alignment horizontal="center" vertical="center" wrapText="1"/>
    </xf>
    <xf numFmtId="0" fontId="100" fillId="37" borderId="89" xfId="3" applyFont="1" applyFill="1" applyBorder="1" applyAlignment="1">
      <alignment horizontal="center" vertical="center"/>
    </xf>
    <xf numFmtId="0" fontId="80" fillId="2" borderId="38" xfId="0" applyFont="1" applyFill="1" applyBorder="1" applyAlignment="1" applyProtection="1">
      <alignment horizontal="center"/>
      <protection locked="0"/>
    </xf>
    <xf numFmtId="0" fontId="8" fillId="0" borderId="35" xfId="0" applyFont="1" applyBorder="1" applyAlignment="1" applyProtection="1">
      <alignment horizontal="left" vertical="top" wrapText="1"/>
      <protection locked="0"/>
    </xf>
    <xf numFmtId="0" fontId="46" fillId="25" borderId="182" xfId="3" applyFill="1" applyBorder="1" applyAlignment="1" applyProtection="1">
      <protection locked="0"/>
    </xf>
    <xf numFmtId="0" fontId="46" fillId="25" borderId="125" xfId="3" applyFill="1" applyBorder="1" applyAlignment="1" applyProtection="1">
      <protection locked="0"/>
    </xf>
    <xf numFmtId="0" fontId="84" fillId="37" borderId="120" xfId="2" applyFont="1" applyFill="1" applyBorder="1" applyAlignment="1" applyProtection="1">
      <alignment horizontal="center"/>
      <protection locked="0"/>
    </xf>
    <xf numFmtId="0" fontId="84" fillId="37" borderId="65" xfId="2" applyFont="1" applyFill="1" applyBorder="1" applyAlignment="1" applyProtection="1">
      <alignment horizontal="center"/>
      <protection locked="0"/>
    </xf>
    <xf numFmtId="0" fontId="5" fillId="0" borderId="153" xfId="0" applyFont="1" applyBorder="1" applyAlignment="1" applyProtection="1">
      <alignment wrapText="1"/>
      <protection locked="0"/>
    </xf>
    <xf numFmtId="0" fontId="5" fillId="0" borderId="154" xfId="0" applyFont="1" applyBorder="1" applyAlignment="1" applyProtection="1">
      <alignment wrapText="1"/>
      <protection locked="0"/>
    </xf>
    <xf numFmtId="0" fontId="5" fillId="0" borderId="155" xfId="0" applyFont="1" applyBorder="1" applyAlignment="1" applyProtection="1">
      <alignment wrapText="1"/>
      <protection locked="0"/>
    </xf>
    <xf numFmtId="0" fontId="46" fillId="25" borderId="105" xfId="3" applyFill="1" applyBorder="1" applyAlignment="1" applyProtection="1">
      <protection locked="0"/>
    </xf>
    <xf numFmtId="0" fontId="36" fillId="2" borderId="65" xfId="13" applyFont="1" applyFill="1" applyAlignment="1" applyProtection="1">
      <protection locked="0"/>
    </xf>
    <xf numFmtId="0" fontId="36" fillId="0" borderId="65" xfId="13" applyFont="1" applyAlignment="1" applyProtection="1">
      <protection locked="0"/>
    </xf>
    <xf numFmtId="0" fontId="36" fillId="0" borderId="81" xfId="13" applyFont="1" applyBorder="1" applyProtection="1">
      <protection locked="0"/>
    </xf>
    <xf numFmtId="0" fontId="36" fillId="2" borderId="65" xfId="13" applyFont="1" applyFill="1" applyAlignment="1" applyProtection="1">
      <alignment horizontal="left"/>
      <protection locked="0"/>
    </xf>
    <xf numFmtId="0" fontId="36" fillId="2" borderId="85" xfId="13" applyFont="1" applyFill="1" applyBorder="1" applyAlignment="1" applyProtection="1">
      <protection locked="0"/>
    </xf>
    <xf numFmtId="0" fontId="36" fillId="0" borderId="85" xfId="13" applyFont="1" applyBorder="1" applyProtection="1">
      <protection locked="0"/>
    </xf>
    <xf numFmtId="0" fontId="36" fillId="0" borderId="86" xfId="13" applyFont="1" applyBorder="1" applyProtection="1">
      <protection locked="0"/>
    </xf>
    <xf numFmtId="0" fontId="10" fillId="2" borderId="20" xfId="13" applyFont="1" applyFill="1" applyBorder="1" applyAlignment="1" applyProtection="1">
      <alignment wrapText="1"/>
      <protection locked="0"/>
    </xf>
    <xf numFmtId="0" fontId="8" fillId="0" borderId="21" xfId="13" applyFont="1" applyBorder="1" applyProtection="1">
      <protection locked="0"/>
    </xf>
    <xf numFmtId="0" fontId="8" fillId="0" borderId="22" xfId="13" applyFont="1" applyBorder="1" applyProtection="1">
      <protection locked="0"/>
    </xf>
    <xf numFmtId="0" fontId="17" fillId="3" borderId="23" xfId="13" applyFont="1" applyFill="1" applyBorder="1" applyAlignment="1" applyProtection="1">
      <alignment horizontal="center" vertical="center" wrapText="1"/>
      <protection locked="0"/>
    </xf>
    <xf numFmtId="0" fontId="8" fillId="0" borderId="71" xfId="13" applyFont="1" applyBorder="1" applyProtection="1">
      <protection locked="0"/>
    </xf>
    <xf numFmtId="0" fontId="21" fillId="3" borderId="23" xfId="13" applyFont="1" applyFill="1" applyBorder="1" applyAlignment="1" applyProtection="1">
      <alignment horizontal="center" vertical="center" wrapText="1"/>
      <protection locked="0"/>
    </xf>
    <xf numFmtId="0" fontId="51" fillId="0" borderId="65" xfId="13" applyFont="1" applyAlignment="1" applyProtection="1">
      <alignment wrapText="1"/>
      <protection locked="0"/>
    </xf>
    <xf numFmtId="0" fontId="51" fillId="4" borderId="160" xfId="13" applyFont="1" applyFill="1" applyBorder="1" applyAlignment="1" applyProtection="1">
      <alignment vertical="top" wrapText="1"/>
      <protection locked="0"/>
    </xf>
    <xf numFmtId="0" fontId="51" fillId="4" borderId="161" xfId="13" applyFont="1" applyFill="1" applyBorder="1" applyAlignment="1" applyProtection="1">
      <alignment vertical="top" wrapText="1"/>
      <protection locked="0"/>
    </xf>
    <xf numFmtId="0" fontId="51" fillId="4" borderId="162" xfId="13" applyFont="1" applyFill="1" applyBorder="1" applyAlignment="1" applyProtection="1">
      <alignment vertical="top" wrapText="1"/>
      <protection locked="0"/>
    </xf>
    <xf numFmtId="0" fontId="51" fillId="4" borderId="140" xfId="13" applyFont="1" applyFill="1" applyBorder="1" applyAlignment="1" applyProtection="1">
      <alignment vertical="top" wrapText="1"/>
      <protection locked="0"/>
    </xf>
    <xf numFmtId="0" fontId="51" fillId="4" borderId="65" xfId="13" applyFont="1" applyFill="1" applyBorder="1" applyAlignment="1" applyProtection="1">
      <alignment vertical="top" wrapText="1"/>
      <protection locked="0"/>
    </xf>
    <xf numFmtId="0" fontId="51" fillId="4" borderId="175" xfId="13" applyFont="1" applyFill="1" applyBorder="1" applyAlignment="1" applyProtection="1">
      <alignment vertical="top" wrapText="1"/>
      <protection locked="0"/>
    </xf>
    <xf numFmtId="0" fontId="51" fillId="0" borderId="65" xfId="0" applyFont="1" applyBorder="1"/>
    <xf numFmtId="0" fontId="51" fillId="0" borderId="175" xfId="0" applyFont="1" applyBorder="1"/>
    <xf numFmtId="0" fontId="96" fillId="4" borderId="111" xfId="13" applyFont="1" applyFill="1" applyBorder="1" applyAlignment="1" applyProtection="1">
      <protection locked="0"/>
    </xf>
    <xf numFmtId="0" fontId="96" fillId="4" borderId="164" xfId="13" applyFont="1" applyFill="1" applyBorder="1" applyAlignment="1" applyProtection="1">
      <protection locked="0"/>
    </xf>
    <xf numFmtId="0" fontId="35" fillId="2" borderId="65" xfId="13" applyFont="1" applyFill="1" applyAlignment="1" applyProtection="1">
      <protection locked="0"/>
    </xf>
    <xf numFmtId="0" fontId="35" fillId="47" borderId="65" xfId="13" applyFont="1" applyFill="1" applyAlignment="1" applyProtection="1">
      <protection locked="0"/>
    </xf>
    <xf numFmtId="0" fontId="18" fillId="3" borderId="165" xfId="0" applyFont="1" applyFill="1" applyBorder="1" applyAlignment="1" applyProtection="1">
      <alignment horizontal="left" vertical="center" wrapText="1"/>
      <protection locked="0"/>
    </xf>
    <xf numFmtId="0" fontId="8" fillId="0" borderId="166" xfId="0" applyFont="1" applyBorder="1" applyProtection="1">
      <protection locked="0"/>
    </xf>
    <xf numFmtId="0" fontId="8" fillId="0" borderId="167" xfId="0" applyFont="1" applyBorder="1" applyProtection="1">
      <protection locked="0"/>
    </xf>
    <xf numFmtId="0" fontId="9" fillId="2" borderId="0" xfId="0" applyFont="1" applyFill="1" applyAlignment="1" applyProtection="1">
      <alignment horizontal="left" vertical="top" wrapText="1"/>
      <protection locked="0"/>
    </xf>
    <xf numFmtId="0" fontId="5" fillId="0" borderId="0" xfId="0" applyFont="1" applyAlignment="1" applyProtection="1">
      <protection locked="0"/>
    </xf>
    <xf numFmtId="0" fontId="15" fillId="3" borderId="89" xfId="0" applyFont="1" applyFill="1" applyBorder="1" applyAlignment="1" applyProtection="1">
      <alignment horizontal="center" vertical="center" wrapText="1"/>
      <protection locked="0"/>
    </xf>
    <xf numFmtId="0" fontId="16" fillId="3" borderId="168" xfId="0" applyFont="1" applyFill="1" applyBorder="1" applyAlignment="1" applyProtection="1">
      <alignment horizontal="center" vertical="center" wrapText="1"/>
      <protection locked="0"/>
    </xf>
    <xf numFmtId="0" fontId="5" fillId="0" borderId="169" xfId="0" applyFont="1" applyBorder="1" applyAlignment="1" applyProtection="1">
      <protection locked="0"/>
    </xf>
    <xf numFmtId="0" fontId="8" fillId="0" borderId="170" xfId="0" applyFont="1" applyBorder="1" applyProtection="1">
      <protection locked="0"/>
    </xf>
    <xf numFmtId="0" fontId="8" fillId="0" borderId="171" xfId="0" applyFont="1" applyBorder="1" applyProtection="1">
      <protection locked="0"/>
    </xf>
    <xf numFmtId="0" fontId="8" fillId="0" borderId="172" xfId="0" applyFont="1" applyBorder="1" applyProtection="1">
      <protection locked="0"/>
    </xf>
    <xf numFmtId="0" fontId="8" fillId="0" borderId="173" xfId="0" applyFont="1" applyBorder="1" applyProtection="1">
      <protection locked="0"/>
    </xf>
    <xf numFmtId="0" fontId="14" fillId="2" borderId="80" xfId="0" applyFont="1" applyFill="1" applyBorder="1" applyAlignment="1" applyProtection="1">
      <alignment horizontal="center" vertical="center" wrapText="1"/>
      <protection locked="0"/>
    </xf>
    <xf numFmtId="0" fontId="14" fillId="2" borderId="65" xfId="0" applyFont="1" applyFill="1" applyBorder="1" applyAlignment="1" applyProtection="1">
      <alignment horizontal="center" vertical="center" wrapText="1"/>
      <protection locked="0"/>
    </xf>
    <xf numFmtId="0" fontId="14" fillId="2" borderId="46" xfId="0" applyFont="1" applyFill="1" applyBorder="1" applyAlignment="1" applyProtection="1">
      <alignment horizontal="center" vertical="center" wrapText="1"/>
      <protection locked="0"/>
    </xf>
    <xf numFmtId="0" fontId="14" fillId="2" borderId="85" xfId="0" applyFont="1" applyFill="1" applyBorder="1" applyAlignment="1" applyProtection="1">
      <alignment horizontal="center" vertical="center" wrapText="1"/>
      <protection locked="0"/>
    </xf>
    <xf numFmtId="0" fontId="74" fillId="33" borderId="177" xfId="3" applyFont="1" applyFill="1" applyBorder="1" applyAlignment="1">
      <alignment horizontal="center" vertical="center"/>
    </xf>
    <xf numFmtId="0" fontId="74" fillId="33" borderId="178" xfId="3" applyFont="1" applyFill="1" applyBorder="1" applyAlignment="1">
      <alignment horizontal="center" vertical="center"/>
    </xf>
    <xf numFmtId="0" fontId="74" fillId="33" borderId="179" xfId="3" applyFont="1" applyFill="1" applyBorder="1" applyAlignment="1">
      <alignment horizontal="center" vertical="center"/>
    </xf>
    <xf numFmtId="0" fontId="100" fillId="37" borderId="177" xfId="3" applyFont="1" applyFill="1" applyBorder="1" applyAlignment="1">
      <alignment horizontal="center" vertical="center"/>
    </xf>
    <xf numFmtId="0" fontId="100" fillId="37" borderId="178" xfId="3" applyFont="1" applyFill="1" applyBorder="1" applyAlignment="1">
      <alignment horizontal="center" vertical="center"/>
    </xf>
    <xf numFmtId="0" fontId="100" fillId="37" borderId="179" xfId="3" applyFont="1" applyFill="1" applyBorder="1" applyAlignment="1">
      <alignment horizontal="center" vertical="center"/>
    </xf>
    <xf numFmtId="0" fontId="23" fillId="0" borderId="0" xfId="0" applyFont="1" applyAlignment="1" applyProtection="1">
      <alignment vertical="top" wrapText="1"/>
      <protection locked="0"/>
    </xf>
    <xf numFmtId="0" fontId="9" fillId="2" borderId="42" xfId="0" applyFont="1" applyFill="1" applyBorder="1" applyAlignment="1" applyProtection="1">
      <alignment horizontal="left" vertical="top" wrapText="1"/>
      <protection locked="0"/>
    </xf>
    <xf numFmtId="0" fontId="8" fillId="0" borderId="43" xfId="0" applyFont="1" applyBorder="1" applyProtection="1">
      <protection locked="0"/>
    </xf>
    <xf numFmtId="0" fontId="8" fillId="0" borderId="45" xfId="0" applyFont="1" applyBorder="1" applyProtection="1">
      <protection locked="0"/>
    </xf>
    <xf numFmtId="0" fontId="8" fillId="0" borderId="41" xfId="0" applyFont="1" applyBorder="1" applyProtection="1">
      <protection locked="0"/>
    </xf>
    <xf numFmtId="0" fontId="8" fillId="0" borderId="12" xfId="0" applyFont="1" applyBorder="1" applyProtection="1">
      <protection locked="0"/>
    </xf>
    <xf numFmtId="0" fontId="8" fillId="0" borderId="46" xfId="0" applyFont="1" applyBorder="1" applyProtection="1">
      <protection locked="0"/>
    </xf>
    <xf numFmtId="0" fontId="8" fillId="0" borderId="16" xfId="0" applyFont="1" applyBorder="1" applyProtection="1">
      <protection locked="0"/>
    </xf>
    <xf numFmtId="0" fontId="8" fillId="0" borderId="18" xfId="0" applyFont="1" applyBorder="1" applyProtection="1">
      <protection locked="0"/>
    </xf>
    <xf numFmtId="0" fontId="16" fillId="3" borderId="160" xfId="0" applyFont="1" applyFill="1" applyBorder="1" applyAlignment="1" applyProtection="1">
      <alignment horizontal="center" vertical="center" wrapText="1"/>
      <protection locked="0"/>
    </xf>
    <xf numFmtId="0" fontId="16" fillId="3" borderId="161" xfId="0" applyFont="1" applyFill="1" applyBorder="1" applyAlignment="1" applyProtection="1">
      <alignment horizontal="center" vertical="center" wrapText="1"/>
      <protection locked="0"/>
    </xf>
    <xf numFmtId="0" fontId="16" fillId="3" borderId="162" xfId="0" applyFont="1" applyFill="1" applyBorder="1" applyAlignment="1" applyProtection="1">
      <alignment horizontal="center" vertical="center" wrapText="1"/>
      <protection locked="0"/>
    </xf>
    <xf numFmtId="0" fontId="16" fillId="3" borderId="163" xfId="0" applyFont="1" applyFill="1" applyBorder="1" applyAlignment="1" applyProtection="1">
      <alignment horizontal="center" vertical="center" wrapText="1"/>
      <protection locked="0"/>
    </xf>
    <xf numFmtId="0" fontId="16" fillId="3" borderId="111" xfId="0" applyFont="1" applyFill="1" applyBorder="1" applyAlignment="1" applyProtection="1">
      <alignment horizontal="center" vertical="center" wrapText="1"/>
      <protection locked="0"/>
    </xf>
    <xf numFmtId="0" fontId="16" fillId="3" borderId="164" xfId="0" applyFont="1" applyFill="1" applyBorder="1" applyAlignment="1" applyProtection="1">
      <alignment horizontal="center" vertical="center" wrapText="1"/>
      <protection locked="0"/>
    </xf>
    <xf numFmtId="0" fontId="18" fillId="3" borderId="82" xfId="0" applyFont="1" applyFill="1" applyBorder="1" applyAlignment="1" applyProtection="1">
      <alignment horizontal="center" vertical="center" wrapText="1"/>
      <protection locked="0"/>
    </xf>
    <xf numFmtId="0" fontId="18" fillId="3" borderId="83" xfId="0" applyFont="1" applyFill="1" applyBorder="1" applyAlignment="1" applyProtection="1">
      <alignment horizontal="center" vertical="center" wrapText="1"/>
      <protection locked="0"/>
    </xf>
    <xf numFmtId="0" fontId="18" fillId="3" borderId="84" xfId="0" applyFont="1" applyFill="1" applyBorder="1" applyAlignment="1" applyProtection="1">
      <alignment horizontal="center" vertical="center" wrapText="1"/>
      <protection locked="0"/>
    </xf>
    <xf numFmtId="0" fontId="18" fillId="3" borderId="46" xfId="0" applyFont="1" applyFill="1" applyBorder="1" applyAlignment="1" applyProtection="1">
      <alignment horizontal="center" vertical="center" wrapText="1"/>
      <protection locked="0"/>
    </xf>
    <xf numFmtId="0" fontId="18" fillId="3" borderId="85" xfId="0" applyFont="1" applyFill="1" applyBorder="1" applyAlignment="1" applyProtection="1">
      <alignment horizontal="center" vertical="center" wrapText="1"/>
      <protection locked="0"/>
    </xf>
    <xf numFmtId="0" fontId="18" fillId="3" borderId="86" xfId="0" applyFont="1" applyFill="1" applyBorder="1" applyAlignment="1" applyProtection="1">
      <alignment horizontal="center" vertical="center" wrapText="1"/>
      <protection locked="0"/>
    </xf>
    <xf numFmtId="0" fontId="9" fillId="2" borderId="82" xfId="5" applyFont="1" applyFill="1" applyBorder="1" applyAlignment="1" applyProtection="1">
      <alignment horizontal="left" vertical="top" wrapText="1"/>
      <protection locked="0"/>
    </xf>
    <xf numFmtId="0" fontId="8" fillId="0" borderId="83" xfId="5" applyFont="1" applyBorder="1" applyProtection="1">
      <protection locked="0"/>
    </xf>
    <xf numFmtId="0" fontId="8" fillId="0" borderId="84" xfId="5" applyFont="1" applyBorder="1" applyProtection="1">
      <protection locked="0"/>
    </xf>
    <xf numFmtId="0" fontId="8" fillId="0" borderId="46" xfId="5" applyFont="1" applyBorder="1" applyProtection="1">
      <protection locked="0"/>
    </xf>
    <xf numFmtId="0" fontId="8" fillId="0" borderId="85" xfId="5" applyFont="1" applyBorder="1" applyProtection="1">
      <protection locked="0"/>
    </xf>
    <xf numFmtId="0" fontId="8" fillId="0" borderId="86" xfId="5" applyFont="1" applyBorder="1" applyProtection="1">
      <protection locked="0"/>
    </xf>
    <xf numFmtId="0" fontId="23" fillId="3" borderId="1" xfId="5" applyFont="1" applyFill="1" applyBorder="1" applyAlignment="1" applyProtection="1">
      <alignment horizontal="center" vertical="center" wrapText="1"/>
      <protection locked="0"/>
    </xf>
    <xf numFmtId="0" fontId="23" fillId="3" borderId="79" xfId="5" applyFont="1" applyFill="1" applyBorder="1" applyAlignment="1" applyProtection="1">
      <alignment horizontal="center" vertical="center" wrapText="1"/>
      <protection locked="0"/>
    </xf>
    <xf numFmtId="0" fontId="23" fillId="3" borderId="87" xfId="5" applyFont="1" applyFill="1" applyBorder="1" applyAlignment="1" applyProtection="1">
      <alignment horizontal="center" vertical="center" wrapText="1"/>
      <protection locked="0"/>
    </xf>
    <xf numFmtId="0" fontId="14" fillId="2" borderId="181" xfId="0" applyFont="1" applyFill="1" applyBorder="1" applyAlignment="1" applyProtection="1">
      <alignment horizontal="center" vertical="center" wrapText="1"/>
      <protection locked="0"/>
    </xf>
    <xf numFmtId="0" fontId="51" fillId="0" borderId="65" xfId="0" applyFont="1" applyBorder="1" applyAlignment="1" applyProtection="1">
      <alignment horizontal="left"/>
      <protection locked="0"/>
    </xf>
    <xf numFmtId="0" fontId="51" fillId="0" borderId="175" xfId="0" applyFont="1" applyBorder="1" applyAlignment="1" applyProtection="1">
      <alignment horizontal="left"/>
      <protection locked="0"/>
    </xf>
    <xf numFmtId="0" fontId="9" fillId="2" borderId="65" xfId="7" applyFont="1" applyFill="1" applyBorder="1" applyAlignment="1" applyProtection="1">
      <alignment horizontal="left" vertical="top" wrapText="1"/>
      <protection locked="0"/>
    </xf>
    <xf numFmtId="0" fontId="60" fillId="33" borderId="118" xfId="7" applyFont="1" applyFill="1" applyBorder="1" applyAlignment="1" applyProtection="1">
      <alignment horizontal="left" vertical="top" wrapText="1"/>
      <protection locked="0"/>
    </xf>
    <xf numFmtId="0" fontId="60" fillId="33" borderId="119" xfId="7" applyFont="1" applyFill="1" applyBorder="1" applyAlignment="1" applyProtection="1">
      <alignment horizontal="left" vertical="top" wrapText="1"/>
      <protection locked="0"/>
    </xf>
    <xf numFmtId="0" fontId="60" fillId="33" borderId="108" xfId="7" applyFont="1" applyFill="1" applyBorder="1" applyAlignment="1" applyProtection="1">
      <alignment horizontal="left" vertical="top" wrapText="1"/>
      <protection locked="0"/>
    </xf>
    <xf numFmtId="0" fontId="60" fillId="33" borderId="120" xfId="7" applyFont="1" applyFill="1" applyBorder="1" applyAlignment="1" applyProtection="1">
      <alignment horizontal="left" vertical="top" wrapText="1"/>
      <protection locked="0"/>
    </xf>
    <xf numFmtId="0" fontId="60" fillId="33" borderId="65" xfId="7" applyFont="1" applyFill="1" applyBorder="1" applyAlignment="1" applyProtection="1">
      <alignment horizontal="left" vertical="top" wrapText="1"/>
      <protection locked="0"/>
    </xf>
    <xf numFmtId="0" fontId="60" fillId="33" borderId="121" xfId="7" applyFont="1" applyFill="1" applyBorder="1" applyAlignment="1" applyProtection="1">
      <alignment horizontal="left" vertical="top" wrapText="1"/>
      <protection locked="0"/>
    </xf>
    <xf numFmtId="0" fontId="60" fillId="33" borderId="122" xfId="7" applyFont="1" applyFill="1" applyBorder="1" applyAlignment="1" applyProtection="1">
      <alignment horizontal="left" vertical="top" wrapText="1"/>
      <protection locked="0"/>
    </xf>
    <xf numFmtId="0" fontId="60" fillId="33" borderId="123" xfId="7" applyFont="1" applyFill="1" applyBorder="1" applyAlignment="1" applyProtection="1">
      <alignment horizontal="left" vertical="top" wrapText="1"/>
      <protection locked="0"/>
    </xf>
    <xf numFmtId="0" fontId="60" fillId="33" borderId="124" xfId="7" applyFont="1" applyFill="1" applyBorder="1" applyAlignment="1" applyProtection="1">
      <alignment horizontal="left" vertical="top" wrapText="1"/>
      <protection locked="0"/>
    </xf>
    <xf numFmtId="0" fontId="23" fillId="3" borderId="118" xfId="7" applyFont="1" applyFill="1" applyBorder="1" applyAlignment="1" applyProtection="1">
      <alignment horizontal="left" vertical="center" wrapText="1"/>
      <protection locked="0"/>
    </xf>
    <xf numFmtId="0" fontId="23" fillId="3" borderId="119" xfId="7" applyFont="1" applyFill="1" applyBorder="1" applyAlignment="1" applyProtection="1">
      <alignment horizontal="left" vertical="center" wrapText="1"/>
      <protection locked="0"/>
    </xf>
    <xf numFmtId="0" fontId="23" fillId="3" borderId="108" xfId="7" applyFont="1" applyFill="1" applyBorder="1" applyAlignment="1" applyProtection="1">
      <alignment horizontal="left" vertical="center" wrapText="1"/>
      <protection locked="0"/>
    </xf>
    <xf numFmtId="0" fontId="23" fillId="3" borderId="120" xfId="7" applyFont="1" applyFill="1" applyBorder="1" applyAlignment="1" applyProtection="1">
      <alignment horizontal="left" vertical="center" wrapText="1"/>
      <protection locked="0"/>
    </xf>
    <xf numFmtId="0" fontId="23" fillId="3" borderId="65" xfId="7" applyFont="1" applyFill="1" applyBorder="1" applyAlignment="1" applyProtection="1">
      <alignment horizontal="left" vertical="center" wrapText="1"/>
      <protection locked="0"/>
    </xf>
    <xf numFmtId="0" fontId="23" fillId="3" borderId="121" xfId="7" applyFont="1" applyFill="1" applyBorder="1" applyAlignment="1" applyProtection="1">
      <alignment horizontal="left" vertical="center" wrapText="1"/>
      <protection locked="0"/>
    </xf>
    <xf numFmtId="0" fontId="23" fillId="3" borderId="122" xfId="7" applyFont="1" applyFill="1" applyBorder="1" applyAlignment="1" applyProtection="1">
      <alignment horizontal="left" vertical="center" wrapText="1"/>
      <protection locked="0"/>
    </xf>
    <xf numFmtId="0" fontId="23" fillId="3" borderId="123" xfId="7" applyFont="1" applyFill="1" applyBorder="1" applyAlignment="1" applyProtection="1">
      <alignment horizontal="left" vertical="center" wrapText="1"/>
      <protection locked="0"/>
    </xf>
    <xf numFmtId="0" fontId="23" fillId="3" borderId="124" xfId="7" applyFont="1" applyFill="1" applyBorder="1" applyAlignment="1" applyProtection="1">
      <alignment horizontal="left" vertical="center" wrapText="1"/>
      <protection locked="0"/>
    </xf>
    <xf numFmtId="0" fontId="64" fillId="38" borderId="65" xfId="7" applyFont="1" applyFill="1" applyAlignment="1" applyProtection="1">
      <alignment horizontal="left" vertical="top" wrapText="1"/>
      <protection locked="0"/>
    </xf>
    <xf numFmtId="0" fontId="52" fillId="19" borderId="89" xfId="0" applyFont="1" applyFill="1" applyBorder="1" applyProtection="1">
      <protection locked="0"/>
    </xf>
    <xf numFmtId="0" fontId="52" fillId="42" borderId="89" xfId="0" applyFont="1" applyFill="1" applyBorder="1" applyProtection="1">
      <protection locked="0"/>
    </xf>
    <xf numFmtId="0" fontId="74" fillId="33" borderId="89" xfId="3" applyFont="1" applyFill="1" applyBorder="1" applyAlignment="1">
      <alignment horizontal="center" vertical="center"/>
    </xf>
    <xf numFmtId="0" fontId="5" fillId="0" borderId="55" xfId="0" applyFont="1" applyBorder="1" applyAlignment="1" applyProtection="1">
      <alignment horizontal="left"/>
      <protection locked="0"/>
    </xf>
    <xf numFmtId="0" fontId="5" fillId="0" borderId="56" xfId="0" applyFont="1" applyBorder="1" applyAlignment="1" applyProtection="1">
      <alignment horizontal="left"/>
      <protection locked="0"/>
    </xf>
    <xf numFmtId="0" fontId="5" fillId="0" borderId="57" xfId="0" applyFont="1" applyBorder="1" applyAlignment="1" applyProtection="1">
      <alignment horizontal="left"/>
      <protection locked="0"/>
    </xf>
    <xf numFmtId="0" fontId="12" fillId="0" borderId="153" xfId="0" applyFont="1" applyBorder="1" applyAlignment="1" applyProtection="1">
      <alignment horizontal="left" vertical="center" wrapText="1"/>
      <protection locked="0"/>
    </xf>
    <xf numFmtId="0" fontId="5" fillId="0" borderId="154" xfId="0" applyFont="1" applyBorder="1" applyAlignment="1" applyProtection="1">
      <alignment horizontal="left"/>
      <protection locked="0"/>
    </xf>
    <xf numFmtId="0" fontId="5" fillId="0" borderId="155" xfId="0" applyFont="1" applyBorder="1" applyAlignment="1" applyProtection="1">
      <alignment horizontal="left"/>
      <protection locked="0"/>
    </xf>
    <xf numFmtId="0" fontId="5" fillId="0" borderId="55" xfId="0" applyFont="1" applyBorder="1" applyProtection="1">
      <protection locked="0"/>
    </xf>
    <xf numFmtId="0" fontId="8" fillId="0" borderId="56" xfId="0" applyFont="1" applyBorder="1" applyProtection="1">
      <protection locked="0"/>
    </xf>
    <xf numFmtId="0" fontId="8" fillId="0" borderId="57" xfId="0" applyFont="1" applyBorder="1" applyProtection="1">
      <protection locked="0"/>
    </xf>
    <xf numFmtId="0" fontId="28" fillId="0" borderId="55" xfId="0" applyFont="1" applyBorder="1" applyAlignment="1" applyProtection="1">
      <alignment vertical="top" wrapText="1"/>
      <protection locked="0"/>
    </xf>
    <xf numFmtId="0" fontId="13" fillId="2" borderId="55" xfId="0" applyFont="1" applyFill="1" applyBorder="1" applyAlignment="1" applyProtection="1">
      <alignment horizontal="center" vertical="center"/>
      <protection locked="0"/>
    </xf>
    <xf numFmtId="0" fontId="13" fillId="2" borderId="56" xfId="0" applyFont="1" applyFill="1" applyBorder="1" applyAlignment="1" applyProtection="1">
      <alignment horizontal="center" vertical="center"/>
      <protection locked="0"/>
    </xf>
    <xf numFmtId="0" fontId="13" fillId="2" borderId="57" xfId="0" applyFont="1" applyFill="1" applyBorder="1" applyAlignment="1" applyProtection="1">
      <alignment horizontal="center" vertical="center"/>
      <protection locked="0"/>
    </xf>
    <xf numFmtId="0" fontId="26" fillId="0" borderId="55" xfId="0" applyFont="1" applyBorder="1" applyAlignment="1" applyProtection="1">
      <protection locked="0"/>
    </xf>
    <xf numFmtId="0" fontId="21" fillId="3" borderId="55" xfId="0" applyFont="1" applyFill="1" applyBorder="1" applyAlignment="1" applyProtection="1">
      <alignment vertical="center" wrapText="1"/>
      <protection locked="0"/>
    </xf>
    <xf numFmtId="0" fontId="13" fillId="2" borderId="55" xfId="0" applyFont="1" applyFill="1" applyBorder="1" applyAlignment="1" applyProtection="1">
      <alignment horizontal="center" vertical="center" wrapText="1"/>
      <protection locked="0"/>
    </xf>
    <xf numFmtId="0" fontId="85" fillId="30" borderId="106" xfId="0" applyFont="1" applyFill="1" applyBorder="1" applyAlignment="1" applyProtection="1">
      <alignment horizontal="center" vertical="center" wrapText="1"/>
      <protection locked="0"/>
    </xf>
    <xf numFmtId="0" fontId="83" fillId="18" borderId="63" xfId="0" applyFont="1" applyFill="1" applyBorder="1" applyAlignment="1" applyProtection="1">
      <alignment horizontal="center" vertical="center" wrapText="1"/>
      <protection locked="0"/>
    </xf>
    <xf numFmtId="0" fontId="8" fillId="0" borderId="64" xfId="0" applyFont="1" applyBorder="1" applyProtection="1">
      <protection locked="0"/>
    </xf>
    <xf numFmtId="0" fontId="8" fillId="0" borderId="65" xfId="0" applyFont="1" applyBorder="1" applyProtection="1">
      <protection locked="0"/>
    </xf>
    <xf numFmtId="0" fontId="27" fillId="2" borderId="0" xfId="0" applyFont="1" applyFill="1" applyAlignment="1" applyProtection="1">
      <alignment wrapText="1"/>
      <protection locked="0"/>
    </xf>
    <xf numFmtId="0" fontId="29" fillId="3" borderId="1" xfId="0" applyFont="1" applyFill="1" applyBorder="1" applyAlignment="1" applyProtection="1">
      <alignment horizontal="left" vertical="center" wrapText="1"/>
      <protection locked="0"/>
    </xf>
    <xf numFmtId="0" fontId="8" fillId="0" borderId="2" xfId="0" applyFont="1" applyBorder="1" applyProtection="1">
      <protection locked="0"/>
    </xf>
    <xf numFmtId="0" fontId="8" fillId="0" borderId="3" xfId="0" applyFont="1" applyBorder="1" applyProtection="1">
      <protection locked="0"/>
    </xf>
    <xf numFmtId="0" fontId="84" fillId="2" borderId="0" xfId="0" applyFont="1" applyFill="1" applyAlignment="1" applyProtection="1">
      <alignment horizontal="left" vertical="center" wrapText="1"/>
      <protection locked="0"/>
    </xf>
    <xf numFmtId="0" fontId="5" fillId="0" borderId="0" xfId="0" applyFont="1" applyAlignment="1" applyProtection="1">
      <alignment horizontal="left"/>
      <protection locked="0"/>
    </xf>
    <xf numFmtId="0" fontId="83" fillId="21" borderId="29" xfId="0" applyFont="1" applyFill="1" applyBorder="1" applyAlignment="1" applyProtection="1">
      <alignment horizontal="center" vertical="center" wrapText="1"/>
      <protection locked="0"/>
    </xf>
    <xf numFmtId="0" fontId="8" fillId="24" borderId="30" xfId="0" applyFont="1" applyFill="1" applyBorder="1" applyProtection="1">
      <protection locked="0"/>
    </xf>
    <xf numFmtId="0" fontId="8" fillId="24" borderId="31" xfId="0" applyFont="1" applyFill="1" applyBorder="1" applyProtection="1">
      <protection locked="0"/>
    </xf>
    <xf numFmtId="0" fontId="27" fillId="2" borderId="0" xfId="0" applyFont="1" applyFill="1" applyAlignment="1" applyProtection="1">
      <alignment vertical="top" wrapText="1"/>
      <protection locked="0"/>
    </xf>
    <xf numFmtId="0" fontId="5" fillId="0" borderId="0" xfId="0" applyFont="1" applyAlignment="1" applyProtection="1">
      <alignment vertical="top"/>
      <protection locked="0"/>
    </xf>
    <xf numFmtId="0" fontId="12" fillId="0" borderId="0" xfId="0" applyFont="1" applyAlignment="1" applyProtection="1">
      <alignment horizontal="left" vertical="center" wrapText="1"/>
      <protection locked="0"/>
    </xf>
    <xf numFmtId="0" fontId="28" fillId="0" borderId="59" xfId="0" applyFont="1" applyBorder="1" applyAlignment="1" applyProtection="1">
      <alignment vertical="top"/>
      <protection locked="0"/>
    </xf>
    <xf numFmtId="0" fontId="8" fillId="0" borderId="6" xfId="0" applyFont="1" applyBorder="1" applyProtection="1">
      <protection locked="0"/>
    </xf>
    <xf numFmtId="0" fontId="8" fillId="0" borderId="60" xfId="0" applyFont="1" applyBorder="1" applyProtection="1">
      <protection locked="0"/>
    </xf>
    <xf numFmtId="0" fontId="8" fillId="0" borderId="61" xfId="0" applyFont="1" applyBorder="1" applyProtection="1">
      <protection locked="0"/>
    </xf>
    <xf numFmtId="0" fontId="8" fillId="0" borderId="54" xfId="0" applyFont="1" applyBorder="1" applyProtection="1">
      <protection locked="0"/>
    </xf>
    <xf numFmtId="0" fontId="8" fillId="0" borderId="62" xfId="0" applyFont="1" applyBorder="1" applyProtection="1">
      <protection locked="0"/>
    </xf>
    <xf numFmtId="0" fontId="8" fillId="0" borderId="58" xfId="0" applyFont="1" applyBorder="1" applyProtection="1">
      <protection locked="0"/>
    </xf>
    <xf numFmtId="0" fontId="8" fillId="0" borderId="52" xfId="0" applyFont="1" applyBorder="1" applyProtection="1">
      <protection locked="0"/>
    </xf>
    <xf numFmtId="0" fontId="12" fillId="0" borderId="145" xfId="0" applyFont="1" applyFill="1" applyBorder="1" applyAlignment="1" applyProtection="1">
      <alignment horizontal="left" vertical="center" wrapText="1"/>
      <protection locked="0"/>
    </xf>
    <xf numFmtId="0" fontId="12" fillId="0" borderId="146" xfId="0" applyFont="1" applyFill="1" applyBorder="1" applyAlignment="1" applyProtection="1">
      <alignment horizontal="left" vertical="center" wrapText="1"/>
      <protection locked="0"/>
    </xf>
    <xf numFmtId="0" fontId="12" fillId="0" borderId="147" xfId="0" applyFont="1" applyFill="1" applyBorder="1" applyAlignment="1" applyProtection="1">
      <alignment horizontal="left" vertical="center" wrapText="1"/>
      <protection locked="0"/>
    </xf>
    <xf numFmtId="0" fontId="21" fillId="3" borderId="143" xfId="0" applyFont="1" applyFill="1" applyBorder="1" applyAlignment="1" applyProtection="1">
      <alignment horizontal="left" vertical="center" wrapText="1"/>
      <protection locked="0"/>
    </xf>
    <xf numFmtId="0" fontId="21" fillId="3" borderId="144" xfId="0" applyFont="1" applyFill="1" applyBorder="1" applyAlignment="1" applyProtection="1">
      <alignment horizontal="left" vertical="center" wrapText="1"/>
      <protection locked="0"/>
    </xf>
    <xf numFmtId="0" fontId="21" fillId="3" borderId="107" xfId="0" applyFont="1" applyFill="1" applyBorder="1" applyAlignment="1" applyProtection="1">
      <alignment horizontal="left" vertical="center" wrapText="1"/>
      <protection locked="0"/>
    </xf>
    <xf numFmtId="0" fontId="83" fillId="22" borderId="29" xfId="0" applyFont="1" applyFill="1" applyBorder="1" applyAlignment="1" applyProtection="1">
      <alignment horizontal="center" vertical="center" wrapText="1"/>
      <protection locked="0"/>
    </xf>
    <xf numFmtId="0" fontId="8" fillId="23" borderId="30" xfId="0" applyFont="1" applyFill="1" applyBorder="1" applyProtection="1">
      <protection locked="0"/>
    </xf>
    <xf numFmtId="0" fontId="8" fillId="23" borderId="31" xfId="0" applyFont="1" applyFill="1" applyBorder="1" applyProtection="1">
      <protection locked="0"/>
    </xf>
    <xf numFmtId="0" fontId="13" fillId="2" borderId="0" xfId="0" applyFont="1" applyFill="1" applyAlignment="1" applyProtection="1">
      <alignment horizontal="left" vertical="center" wrapText="1"/>
      <protection locked="0"/>
    </xf>
    <xf numFmtId="0" fontId="12" fillId="0" borderId="59" xfId="0" applyFont="1" applyBorder="1" applyAlignment="1" applyProtection="1">
      <alignment vertical="top"/>
      <protection locked="0"/>
    </xf>
    <xf numFmtId="0" fontId="28" fillId="4" borderId="55" xfId="0" applyFont="1" applyFill="1" applyBorder="1" applyAlignment="1" applyProtection="1">
      <alignment vertical="top" wrapText="1"/>
      <protection locked="0"/>
    </xf>
    <xf numFmtId="0" fontId="83" fillId="28" borderId="29" xfId="0" applyFont="1" applyFill="1" applyBorder="1" applyAlignment="1" applyProtection="1">
      <alignment horizontal="center" vertical="center" wrapText="1"/>
      <protection locked="0"/>
    </xf>
    <xf numFmtId="0" fontId="8" fillId="29" borderId="30" xfId="0" applyFont="1" applyFill="1" applyBorder="1" applyProtection="1">
      <protection locked="0"/>
    </xf>
    <xf numFmtId="0" fontId="8" fillId="29" borderId="31" xfId="0" applyFont="1" applyFill="1" applyBorder="1" applyProtection="1">
      <protection locked="0"/>
    </xf>
    <xf numFmtId="0" fontId="5" fillId="0" borderId="55" xfId="0" applyFont="1" applyBorder="1" applyAlignment="1" applyProtection="1">
      <alignment wrapText="1"/>
      <protection locked="0"/>
    </xf>
    <xf numFmtId="0" fontId="83" fillId="27" borderId="29" xfId="0" applyFont="1" applyFill="1" applyBorder="1" applyAlignment="1" applyProtection="1">
      <alignment horizontal="center" vertical="center" wrapText="1"/>
      <protection locked="0"/>
    </xf>
    <xf numFmtId="0" fontId="8" fillId="25" borderId="30" xfId="0" applyFont="1" applyFill="1" applyBorder="1" applyProtection="1">
      <protection locked="0"/>
    </xf>
    <xf numFmtId="0" fontId="8" fillId="25" borderId="31" xfId="0" applyFont="1" applyFill="1" applyBorder="1" applyProtection="1">
      <protection locked="0"/>
    </xf>
    <xf numFmtId="0" fontId="13" fillId="2" borderId="0" xfId="0" applyFont="1" applyFill="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2" fillId="0" borderId="59" xfId="0" applyFont="1" applyBorder="1" applyAlignment="1" applyProtection="1">
      <alignment vertical="top" wrapText="1"/>
      <protection locked="0"/>
    </xf>
    <xf numFmtId="0" fontId="21" fillId="3" borderId="56" xfId="0" applyFont="1" applyFill="1" applyBorder="1" applyAlignment="1" applyProtection="1">
      <alignment vertical="center" wrapText="1"/>
      <protection locked="0"/>
    </xf>
    <xf numFmtId="0" fontId="21" fillId="3" borderId="57" xfId="0" applyFont="1" applyFill="1" applyBorder="1" applyAlignment="1" applyProtection="1">
      <alignment vertical="center" wrapText="1"/>
      <protection locked="0"/>
    </xf>
    <xf numFmtId="0" fontId="9" fillId="2" borderId="1" xfId="0" applyFont="1" applyFill="1" applyBorder="1" applyAlignment="1" applyProtection="1">
      <alignment horizontal="left" vertical="center" wrapText="1"/>
    </xf>
    <xf numFmtId="0" fontId="8" fillId="0" borderId="2" xfId="0" applyFont="1" applyBorder="1" applyProtection="1"/>
    <xf numFmtId="0" fontId="8" fillId="0" borderId="3" xfId="0" applyFont="1" applyBorder="1" applyProtection="1"/>
    <xf numFmtId="0" fontId="74" fillId="0" borderId="65" xfId="3" applyFont="1" applyFill="1" applyBorder="1" applyAlignment="1">
      <alignment horizontal="center" vertical="center"/>
    </xf>
    <xf numFmtId="0" fontId="35" fillId="38" borderId="0" xfId="0" applyFont="1" applyFill="1" applyAlignment="1" applyProtection="1">
      <alignment horizontal="left" vertical="top" wrapText="1"/>
    </xf>
    <xf numFmtId="0" fontId="97" fillId="0" borderId="89" xfId="0" applyFont="1" applyBorder="1" applyAlignment="1" applyProtection="1">
      <alignment horizontal="center"/>
      <protection locked="0"/>
    </xf>
    <xf numFmtId="0" fontId="23" fillId="33" borderId="89" xfId="0" applyFont="1" applyFill="1" applyBorder="1" applyAlignment="1" applyProtection="1">
      <alignment wrapText="1"/>
      <protection locked="0"/>
    </xf>
    <xf numFmtId="0" fontId="5" fillId="0" borderId="176" xfId="0" applyFont="1" applyBorder="1" applyAlignment="1" applyProtection="1">
      <alignment horizontal="center" vertical="center" wrapText="1"/>
      <protection locked="0"/>
    </xf>
    <xf numFmtId="0" fontId="5" fillId="0" borderId="71" xfId="0" applyFont="1" applyBorder="1" applyAlignment="1" applyProtection="1">
      <alignment horizontal="center" vertical="center" wrapText="1"/>
      <protection locked="0"/>
    </xf>
    <xf numFmtId="0" fontId="9" fillId="2" borderId="46" xfId="0" applyFont="1" applyFill="1" applyBorder="1" applyAlignment="1" applyProtection="1">
      <alignment horizontal="center" vertical="top" wrapText="1"/>
      <protection locked="0"/>
    </xf>
    <xf numFmtId="0" fontId="9" fillId="2" borderId="85" xfId="0" applyFont="1" applyFill="1" applyBorder="1" applyAlignment="1" applyProtection="1">
      <alignment horizontal="center" vertical="top" wrapText="1"/>
      <protection locked="0"/>
    </xf>
    <xf numFmtId="0" fontId="82" fillId="33" borderId="1" xfId="0" applyFont="1" applyFill="1" applyBorder="1" applyAlignment="1" applyProtection="1">
      <alignment horizontal="left" vertical="center" wrapText="1"/>
      <protection locked="0"/>
    </xf>
    <xf numFmtId="0" fontId="82" fillId="33" borderId="79" xfId="0" applyFont="1" applyFill="1" applyBorder="1" applyAlignment="1" applyProtection="1">
      <alignment horizontal="left" vertical="center" wrapText="1"/>
      <protection locked="0"/>
    </xf>
    <xf numFmtId="0" fontId="82" fillId="33" borderId="87" xfId="0" applyFont="1" applyFill="1" applyBorder="1" applyAlignment="1" applyProtection="1">
      <alignment horizontal="left" vertical="center" wrapText="1"/>
      <protection locked="0"/>
    </xf>
    <xf numFmtId="0" fontId="12" fillId="0" borderId="112" xfId="0" applyFont="1" applyBorder="1" applyAlignment="1" applyProtection="1">
      <alignment horizontal="center" vertical="center" wrapText="1"/>
      <protection locked="0"/>
    </xf>
    <xf numFmtId="0" fontId="8" fillId="0" borderId="27" xfId="0" applyFont="1" applyBorder="1" applyAlignment="1" applyProtection="1">
      <alignment wrapText="1"/>
      <protection locked="0"/>
    </xf>
    <xf numFmtId="0" fontId="28" fillId="0" borderId="112" xfId="0" applyFont="1" applyBorder="1" applyAlignment="1" applyProtection="1">
      <alignment horizontal="center" vertical="center" wrapText="1"/>
      <protection locked="0"/>
    </xf>
    <xf numFmtId="49" fontId="28" fillId="0" borderId="112" xfId="0" applyNumberFormat="1" applyFont="1" applyBorder="1" applyAlignment="1" applyProtection="1">
      <alignment horizontal="center" vertical="center" wrapText="1"/>
      <protection locked="0"/>
    </xf>
    <xf numFmtId="0" fontId="28" fillId="0" borderId="176" xfId="0" applyFont="1" applyBorder="1" applyAlignment="1" applyProtection="1">
      <alignment horizontal="center" vertical="center" wrapText="1"/>
      <protection locked="0"/>
    </xf>
    <xf numFmtId="0" fontId="28" fillId="0" borderId="71" xfId="0" applyFont="1" applyBorder="1" applyAlignment="1" applyProtection="1">
      <alignment horizontal="center" vertical="center" wrapText="1"/>
      <protection locked="0"/>
    </xf>
    <xf numFmtId="0" fontId="12" fillId="0" borderId="176" xfId="0" applyFont="1" applyBorder="1" applyAlignment="1" applyProtection="1">
      <alignment horizontal="center" vertical="center" wrapText="1"/>
      <protection locked="0"/>
    </xf>
    <xf numFmtId="0" fontId="12" fillId="0" borderId="71" xfId="0" applyFont="1" applyBorder="1" applyAlignment="1" applyProtection="1">
      <alignment horizontal="center" vertical="center" wrapText="1"/>
      <protection locked="0"/>
    </xf>
    <xf numFmtId="49" fontId="28" fillId="0" borderId="176" xfId="0" applyNumberFormat="1" applyFont="1" applyBorder="1" applyAlignment="1" applyProtection="1">
      <alignment horizontal="center" vertical="center" wrapText="1"/>
      <protection locked="0"/>
    </xf>
    <xf numFmtId="49" fontId="28" fillId="0" borderId="71" xfId="0" applyNumberFormat="1" applyFont="1" applyBorder="1" applyAlignment="1" applyProtection="1">
      <alignment horizontal="center" vertical="center" wrapText="1"/>
      <protection locked="0"/>
    </xf>
    <xf numFmtId="0" fontId="28" fillId="0" borderId="141" xfId="0" applyFont="1" applyBorder="1" applyAlignment="1" applyProtection="1">
      <alignment horizontal="center" vertical="center" wrapText="1"/>
      <protection locked="0"/>
    </xf>
    <xf numFmtId="0" fontId="28" fillId="0" borderId="142" xfId="0" applyFont="1" applyBorder="1" applyAlignment="1" applyProtection="1">
      <alignment horizontal="center" vertical="center" wrapText="1"/>
      <protection locked="0"/>
    </xf>
    <xf numFmtId="0" fontId="28" fillId="0" borderId="77" xfId="0" applyFont="1" applyBorder="1" applyAlignment="1" applyProtection="1">
      <alignment horizontal="center" vertical="center" wrapText="1"/>
      <protection locked="0"/>
    </xf>
    <xf numFmtId="0" fontId="28" fillId="0" borderId="70" xfId="0" applyFont="1" applyBorder="1" applyAlignment="1" applyProtection="1">
      <alignment horizontal="center" vertical="center" wrapText="1"/>
      <protection locked="0"/>
    </xf>
    <xf numFmtId="0" fontId="28" fillId="0" borderId="77" xfId="0" applyFont="1" applyBorder="1" applyAlignment="1" applyProtection="1">
      <alignment horizontal="right" wrapText="1"/>
      <protection locked="0"/>
    </xf>
    <xf numFmtId="0" fontId="28" fillId="0" borderId="70" xfId="0" applyFont="1" applyBorder="1" applyAlignment="1" applyProtection="1">
      <alignment horizontal="right" wrapText="1"/>
      <protection locked="0"/>
    </xf>
    <xf numFmtId="0" fontId="74" fillId="0" borderId="67" xfId="18" applyFont="1" applyBorder="1" applyAlignment="1" applyProtection="1">
      <alignment horizontal="center" wrapText="1"/>
      <protection locked="0"/>
    </xf>
    <xf numFmtId="0" fontId="74" fillId="0" borderId="68" xfId="18" applyFont="1" applyBorder="1" applyAlignment="1" applyProtection="1">
      <alignment horizontal="center" wrapText="1"/>
      <protection locked="0"/>
    </xf>
    <xf numFmtId="0" fontId="74" fillId="0" borderId="69" xfId="18" applyFont="1" applyBorder="1" applyAlignment="1" applyProtection="1">
      <alignment horizontal="center" wrapText="1"/>
      <protection locked="0"/>
    </xf>
    <xf numFmtId="0" fontId="74" fillId="0" borderId="67" xfId="3" applyFont="1" applyBorder="1" applyAlignment="1" applyProtection="1">
      <alignment horizontal="center" wrapText="1"/>
      <protection locked="0"/>
    </xf>
    <xf numFmtId="0" fontId="74" fillId="0" borderId="68" xfId="3" applyFont="1" applyBorder="1" applyAlignment="1" applyProtection="1">
      <alignment horizontal="center" wrapText="1"/>
      <protection locked="0"/>
    </xf>
    <xf numFmtId="0" fontId="74" fillId="0" borderId="69" xfId="3" applyFont="1" applyBorder="1" applyAlignment="1" applyProtection="1">
      <alignment horizontal="center" wrapText="1"/>
      <protection locked="0"/>
    </xf>
    <xf numFmtId="0" fontId="51" fillId="0" borderId="0" xfId="0" applyFont="1" applyAlignment="1" applyProtection="1">
      <alignment horizontal="left" wrapText="1"/>
      <protection locked="0"/>
    </xf>
    <xf numFmtId="0" fontId="82" fillId="33" borderId="1" xfId="13" applyFont="1" applyFill="1" applyBorder="1" applyAlignment="1" applyProtection="1">
      <alignment horizontal="left" vertical="center" wrapText="1"/>
      <protection locked="0"/>
    </xf>
    <xf numFmtId="0" fontId="82" fillId="33" borderId="79" xfId="13" applyFont="1" applyFill="1" applyBorder="1" applyAlignment="1" applyProtection="1">
      <alignment horizontal="left" vertical="center" wrapText="1"/>
      <protection locked="0"/>
    </xf>
    <xf numFmtId="0" fontId="82" fillId="33" borderId="87" xfId="13"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top" wrapText="1"/>
      <protection locked="0"/>
    </xf>
    <xf numFmtId="0" fontId="9" fillId="2" borderId="79" xfId="0" applyFont="1" applyFill="1" applyBorder="1" applyAlignment="1" applyProtection="1">
      <alignment horizontal="left" vertical="top" wrapText="1"/>
      <protection locked="0"/>
    </xf>
    <xf numFmtId="0" fontId="9" fillId="2" borderId="183" xfId="0" applyFont="1" applyFill="1" applyBorder="1" applyAlignment="1" applyProtection="1">
      <alignment horizontal="left" vertical="top" wrapText="1"/>
      <protection locked="0"/>
    </xf>
    <xf numFmtId="0" fontId="61" fillId="0" borderId="0" xfId="0" applyFont="1" applyAlignment="1" applyProtection="1">
      <alignment wrapText="1"/>
      <protection locked="0"/>
    </xf>
    <xf numFmtId="0" fontId="35" fillId="35" borderId="67" xfId="0" applyFont="1" applyFill="1" applyBorder="1" applyAlignment="1" applyProtection="1">
      <alignment horizontal="center" vertical="center" wrapText="1"/>
      <protection locked="0"/>
    </xf>
    <xf numFmtId="0" fontId="32" fillId="31" borderId="68" xfId="0" applyFont="1" applyFill="1" applyBorder="1" applyAlignment="1" applyProtection="1">
      <alignment wrapText="1"/>
      <protection locked="0"/>
    </xf>
    <xf numFmtId="0" fontId="32" fillId="31" borderId="69" xfId="0" applyFont="1" applyFill="1" applyBorder="1" applyAlignment="1" applyProtection="1">
      <alignment wrapText="1"/>
      <protection locked="0"/>
    </xf>
    <xf numFmtId="0" fontId="29" fillId="4" borderId="67" xfId="0" applyFont="1" applyFill="1" applyBorder="1" applyAlignment="1" applyProtection="1">
      <alignment horizontal="center" vertical="center" wrapText="1"/>
      <protection locked="0"/>
    </xf>
    <xf numFmtId="0" fontId="8" fillId="0" borderId="68" xfId="0" applyFont="1" applyBorder="1" applyAlignment="1" applyProtection="1">
      <alignment wrapText="1"/>
      <protection locked="0"/>
    </xf>
    <xf numFmtId="0" fontId="8" fillId="0" borderId="69" xfId="0" applyFont="1" applyBorder="1" applyAlignment="1" applyProtection="1">
      <alignment wrapText="1"/>
      <protection locked="0"/>
    </xf>
    <xf numFmtId="0" fontId="35" fillId="34" borderId="1" xfId="0" applyFont="1" applyFill="1" applyBorder="1" applyAlignment="1" applyProtection="1">
      <alignment horizontal="left" vertical="center" wrapText="1"/>
      <protection locked="0"/>
    </xf>
    <xf numFmtId="0" fontId="32" fillId="31" borderId="2" xfId="0" applyFont="1" applyFill="1" applyBorder="1" applyAlignment="1" applyProtection="1">
      <alignment wrapText="1"/>
      <protection locked="0"/>
    </xf>
    <xf numFmtId="0" fontId="32" fillId="31" borderId="3" xfId="0" applyFont="1" applyFill="1" applyBorder="1" applyAlignment="1" applyProtection="1">
      <alignment wrapText="1"/>
      <protection locked="0"/>
    </xf>
    <xf numFmtId="0" fontId="5" fillId="0" borderId="23" xfId="0" applyFont="1" applyBorder="1" applyAlignment="1" applyProtection="1">
      <alignment horizontal="center" vertical="center" wrapText="1"/>
      <protection locked="0"/>
    </xf>
    <xf numFmtId="0" fontId="26" fillId="0" borderId="23" xfId="0" applyFont="1" applyBorder="1" applyAlignment="1" applyProtection="1">
      <alignment horizontal="center" vertical="center" wrapText="1"/>
      <protection locked="0"/>
    </xf>
    <xf numFmtId="0" fontId="17" fillId="36" borderId="67" xfId="0" applyFont="1" applyFill="1" applyBorder="1" applyAlignment="1" applyProtection="1">
      <alignment horizontal="center" vertical="center" wrapText="1"/>
      <protection locked="0"/>
    </xf>
    <xf numFmtId="0" fontId="17" fillId="36" borderId="68" xfId="0" applyFont="1" applyFill="1" applyBorder="1" applyAlignment="1" applyProtection="1">
      <alignment horizontal="center" vertical="center" wrapText="1"/>
      <protection locked="0"/>
    </xf>
    <xf numFmtId="0" fontId="17" fillId="36" borderId="69" xfId="0" applyFont="1" applyFill="1" applyBorder="1" applyAlignment="1" applyProtection="1">
      <alignment horizontal="center" vertical="center" wrapText="1"/>
      <protection locked="0"/>
    </xf>
    <xf numFmtId="0" fontId="5" fillId="4" borderId="72" xfId="0" applyFont="1" applyFill="1" applyBorder="1" applyAlignment="1" applyProtection="1">
      <alignment horizontal="center" wrapText="1"/>
      <protection locked="0"/>
    </xf>
    <xf numFmtId="0" fontId="8" fillId="0" borderId="73" xfId="0" applyFont="1" applyBorder="1" applyAlignment="1" applyProtection="1">
      <alignment wrapText="1"/>
      <protection locked="0"/>
    </xf>
    <xf numFmtId="0" fontId="8" fillId="0" borderId="74" xfId="0" applyFont="1" applyBorder="1" applyAlignment="1" applyProtection="1">
      <alignment wrapText="1"/>
      <protection locked="0"/>
    </xf>
    <xf numFmtId="0" fontId="8" fillId="0" borderId="75" xfId="0" applyFont="1" applyBorder="1" applyAlignment="1" applyProtection="1">
      <alignment wrapText="1"/>
      <protection locked="0"/>
    </xf>
    <xf numFmtId="0" fontId="5" fillId="0" borderId="0" xfId="0" applyFont="1" applyAlignment="1" applyProtection="1">
      <alignment wrapText="1"/>
      <protection locked="0"/>
    </xf>
    <xf numFmtId="0" fontId="8" fillId="0" borderId="76" xfId="0" applyFont="1" applyBorder="1" applyAlignment="1" applyProtection="1">
      <alignment wrapText="1"/>
      <protection locked="0"/>
    </xf>
    <xf numFmtId="0" fontId="8" fillId="0" borderId="77" xfId="0" applyFont="1" applyBorder="1" applyAlignment="1" applyProtection="1">
      <alignment wrapText="1"/>
      <protection locked="0"/>
    </xf>
    <xf numFmtId="0" fontId="8" fillId="0" borderId="78" xfId="0" applyFont="1" applyBorder="1" applyAlignment="1" applyProtection="1">
      <alignment wrapText="1"/>
      <protection locked="0"/>
    </xf>
    <xf numFmtId="0" fontId="8" fillId="0" borderId="28" xfId="0" applyFont="1" applyBorder="1" applyAlignment="1" applyProtection="1">
      <alignment wrapText="1"/>
      <protection locked="0"/>
    </xf>
    <xf numFmtId="0" fontId="5" fillId="0" borderId="65" xfId="0" applyFont="1" applyBorder="1" applyAlignment="1" applyProtection="1">
      <alignment wrapText="1"/>
      <protection locked="0"/>
    </xf>
    <xf numFmtId="0" fontId="5" fillId="0" borderId="78" xfId="0" applyFont="1" applyBorder="1" applyAlignment="1" applyProtection="1">
      <alignment wrapText="1"/>
      <protection locked="0"/>
    </xf>
    <xf numFmtId="0" fontId="8" fillId="0" borderId="70" xfId="0" applyFont="1" applyBorder="1" applyAlignment="1" applyProtection="1">
      <alignment wrapText="1"/>
      <protection locked="0"/>
    </xf>
    <xf numFmtId="0" fontId="122" fillId="66" borderId="153" xfId="12" applyFont="1" applyFill="1" applyBorder="1" applyAlignment="1">
      <alignment horizontal="center"/>
    </xf>
    <xf numFmtId="0" fontId="122" fillId="66" borderId="154" xfId="12" applyFont="1" applyFill="1" applyBorder="1" applyAlignment="1">
      <alignment horizontal="center"/>
    </xf>
    <xf numFmtId="0" fontId="64" fillId="38" borderId="65" xfId="13" applyFont="1" applyFill="1" applyAlignment="1" applyProtection="1">
      <alignment horizontal="left" vertical="top" wrapText="1"/>
      <protection locked="0"/>
    </xf>
    <xf numFmtId="0" fontId="120" fillId="33" borderId="153" xfId="22" applyFont="1" applyFill="1" applyBorder="1" applyAlignment="1">
      <alignment horizontal="center" vertical="center"/>
    </xf>
    <xf numFmtId="0" fontId="120" fillId="33" borderId="154" xfId="22" applyFont="1" applyFill="1" applyBorder="1" applyAlignment="1">
      <alignment horizontal="center" vertical="center"/>
    </xf>
    <xf numFmtId="0" fontId="120" fillId="33" borderId="155" xfId="22" applyFont="1" applyFill="1" applyBorder="1" applyAlignment="1">
      <alignment horizontal="center" vertical="center"/>
    </xf>
    <xf numFmtId="0" fontId="121" fillId="37" borderId="153" xfId="22" applyFont="1" applyFill="1" applyBorder="1" applyAlignment="1">
      <alignment horizontal="center" vertical="center"/>
    </xf>
    <xf numFmtId="0" fontId="121" fillId="37" borderId="154" xfId="22" applyFont="1" applyFill="1" applyBorder="1" applyAlignment="1">
      <alignment horizontal="center" vertical="center"/>
    </xf>
    <xf numFmtId="0" fontId="121" fillId="37" borderId="155" xfId="22" applyFont="1" applyFill="1" applyBorder="1" applyAlignment="1">
      <alignment horizontal="center" vertical="center"/>
    </xf>
    <xf numFmtId="0" fontId="122" fillId="25" borderId="153" xfId="12" applyFont="1" applyFill="1" applyBorder="1"/>
    <xf numFmtId="0" fontId="122" fillId="25" borderId="154" xfId="12" applyFont="1" applyFill="1" applyBorder="1"/>
    <xf numFmtId="0" fontId="122" fillId="25" borderId="155" xfId="12" applyFont="1" applyFill="1" applyBorder="1"/>
    <xf numFmtId="0" fontId="122" fillId="66" borderId="186" xfId="12" applyFont="1" applyFill="1" applyBorder="1" applyAlignment="1">
      <alignment horizontal="center"/>
    </xf>
    <xf numFmtId="168" fontId="72" fillId="70" borderId="206" xfId="24" applyNumberFormat="1" applyFont="1" applyFill="1" applyBorder="1" applyAlignment="1">
      <alignment horizontal="center" vertical="center" wrapText="1"/>
    </xf>
    <xf numFmtId="168" fontId="72" fillId="70" borderId="207" xfId="24" applyNumberFormat="1" applyFont="1" applyFill="1" applyBorder="1" applyAlignment="1">
      <alignment horizontal="center" vertical="center" wrapText="1"/>
    </xf>
    <xf numFmtId="0" fontId="52" fillId="67" borderId="118" xfId="23" applyFont="1" applyFill="1" applyBorder="1" applyAlignment="1">
      <alignment horizontal="center"/>
    </xf>
    <xf numFmtId="0" fontId="52" fillId="67" borderId="108" xfId="23" applyFont="1" applyFill="1" applyBorder="1" applyAlignment="1">
      <alignment horizontal="center"/>
    </xf>
    <xf numFmtId="0" fontId="52" fillId="41" borderId="118" xfId="23" applyFont="1" applyFill="1" applyBorder="1" applyAlignment="1">
      <alignment horizontal="center"/>
    </xf>
    <xf numFmtId="0" fontId="52" fillId="41" borderId="108" xfId="23" applyFont="1" applyFill="1" applyBorder="1" applyAlignment="1">
      <alignment horizontal="center"/>
    </xf>
    <xf numFmtId="0" fontId="52" fillId="41" borderId="153" xfId="23" applyFont="1" applyFill="1" applyBorder="1" applyAlignment="1">
      <alignment horizontal="center"/>
    </xf>
    <xf numFmtId="0" fontId="52" fillId="41" borderId="155" xfId="23" applyFont="1" applyFill="1" applyBorder="1" applyAlignment="1">
      <alignment horizontal="center"/>
    </xf>
    <xf numFmtId="0" fontId="52" fillId="69" borderId="118" xfId="23" applyFont="1" applyFill="1" applyBorder="1" applyAlignment="1">
      <alignment horizontal="center"/>
    </xf>
    <xf numFmtId="0" fontId="52" fillId="69" borderId="108" xfId="23" applyFont="1" applyFill="1" applyBorder="1" applyAlignment="1">
      <alignment horizontal="center"/>
    </xf>
    <xf numFmtId="0" fontId="52" fillId="67" borderId="113" xfId="23" applyFont="1" applyFill="1" applyBorder="1" applyAlignment="1">
      <alignment horizontal="center"/>
    </xf>
    <xf numFmtId="0" fontId="52" fillId="67" borderId="114" xfId="23" applyFont="1" applyFill="1" applyBorder="1" applyAlignment="1">
      <alignment horizontal="center"/>
    </xf>
    <xf numFmtId="0" fontId="52" fillId="41" borderId="113" xfId="23" applyFont="1" applyFill="1" applyBorder="1" applyAlignment="1">
      <alignment horizontal="center"/>
    </xf>
    <xf numFmtId="0" fontId="52" fillId="41" borderId="114" xfId="23" applyFont="1" applyFill="1" applyBorder="1" applyAlignment="1">
      <alignment horizontal="center"/>
    </xf>
    <xf numFmtId="0" fontId="52" fillId="67" borderId="89" xfId="23" applyFont="1" applyFill="1" applyBorder="1" applyAlignment="1">
      <alignment horizontal="center"/>
    </xf>
    <xf numFmtId="0" fontId="46" fillId="0" borderId="1" xfId="3" applyFont="1" applyBorder="1" applyAlignment="1" applyProtection="1">
      <alignment wrapText="1"/>
      <protection locked="0"/>
    </xf>
    <xf numFmtId="0" fontId="46" fillId="0" borderId="79" xfId="3" applyFont="1" applyBorder="1" applyAlignment="1" applyProtection="1">
      <alignment wrapText="1"/>
      <protection locked="0"/>
    </xf>
    <xf numFmtId="0" fontId="46" fillId="0" borderId="87" xfId="3" applyFont="1" applyBorder="1" applyAlignment="1" applyProtection="1">
      <alignment wrapText="1"/>
      <protection locked="0"/>
    </xf>
    <xf numFmtId="0" fontId="19" fillId="0" borderId="83" xfId="4" applyFont="1" applyBorder="1" applyAlignment="1" applyProtection="1">
      <alignment wrapText="1"/>
      <protection locked="0"/>
    </xf>
    <xf numFmtId="0" fontId="70" fillId="31" borderId="65" xfId="4" applyNumberFormat="1" applyFont="1" applyFill="1" applyAlignment="1" applyProtection="1">
      <alignment horizontal="center"/>
      <protection locked="0"/>
    </xf>
    <xf numFmtId="0" fontId="58" fillId="31" borderId="65" xfId="4" applyNumberFormat="1" applyFont="1" applyFill="1" applyAlignment="1" applyProtection="1">
      <protection locked="0"/>
    </xf>
    <xf numFmtId="0" fontId="30" fillId="0" borderId="1" xfId="4" applyFont="1" applyBorder="1" applyAlignment="1" applyProtection="1">
      <alignment horizontal="left" vertical="center" wrapText="1"/>
      <protection locked="0"/>
    </xf>
    <xf numFmtId="0" fontId="56" fillId="0" borderId="79" xfId="4" applyFont="1" applyBorder="1" applyProtection="1">
      <protection locked="0"/>
    </xf>
    <xf numFmtId="0" fontId="56" fillId="0" borderId="87" xfId="4" applyFont="1" applyBorder="1" applyProtection="1">
      <protection locked="0"/>
    </xf>
    <xf numFmtId="0" fontId="30" fillId="0" borderId="1" xfId="4" applyFont="1" applyBorder="1" applyAlignment="1" applyProtection="1">
      <alignment horizontal="left" wrapText="1"/>
      <protection locked="0"/>
    </xf>
    <xf numFmtId="0" fontId="30" fillId="0" borderId="79" xfId="4" applyFont="1" applyBorder="1" applyAlignment="1" applyProtection="1">
      <alignment vertical="top" wrapText="1"/>
      <protection locked="0"/>
    </xf>
    <xf numFmtId="0" fontId="57" fillId="0" borderId="1" xfId="4" applyFont="1" applyBorder="1" applyAlignment="1" applyProtection="1">
      <protection locked="0"/>
    </xf>
    <xf numFmtId="0" fontId="30" fillId="0" borderId="1" xfId="4" applyFont="1" applyBorder="1" applyAlignment="1" applyProtection="1">
      <protection locked="0"/>
    </xf>
    <xf numFmtId="0" fontId="30" fillId="0" borderId="82" xfId="4" applyFont="1" applyBorder="1" applyAlignment="1" applyProtection="1">
      <alignment horizontal="left" vertical="top" wrapText="1"/>
      <protection locked="0"/>
    </xf>
    <xf numFmtId="0" fontId="56" fillId="0" borderId="83" xfId="4" applyFont="1" applyBorder="1" applyProtection="1">
      <protection locked="0"/>
    </xf>
    <xf numFmtId="0" fontId="56" fillId="0" borderId="84" xfId="4" applyFont="1" applyBorder="1" applyProtection="1">
      <protection locked="0"/>
    </xf>
    <xf numFmtId="0" fontId="30" fillId="0" borderId="80" xfId="4" applyFont="1" applyBorder="1" applyAlignment="1" applyProtection="1">
      <alignment wrapText="1"/>
      <protection locked="0"/>
    </xf>
    <xf numFmtId="0" fontId="19" fillId="0" borderId="65" xfId="4" applyFont="1" applyAlignment="1" applyProtection="1">
      <protection locked="0"/>
    </xf>
    <xf numFmtId="0" fontId="56" fillId="0" borderId="81" xfId="4" applyFont="1" applyBorder="1" applyProtection="1">
      <protection locked="0"/>
    </xf>
    <xf numFmtId="0" fontId="57" fillId="0" borderId="82" xfId="4" applyFont="1" applyBorder="1" applyAlignment="1" applyProtection="1">
      <protection locked="0"/>
    </xf>
    <xf numFmtId="0" fontId="57" fillId="0" borderId="46" xfId="4" applyFont="1" applyBorder="1" applyAlignment="1" applyProtection="1">
      <protection locked="0"/>
    </xf>
    <xf numFmtId="0" fontId="56" fillId="0" borderId="85" xfId="4" applyFont="1" applyBorder="1" applyProtection="1">
      <protection locked="0"/>
    </xf>
    <xf numFmtId="0" fontId="56" fillId="0" borderId="86" xfId="4" applyFont="1" applyBorder="1" applyProtection="1">
      <protection locked="0"/>
    </xf>
    <xf numFmtId="0" fontId="46" fillId="0" borderId="82" xfId="3" applyFont="1" applyBorder="1" applyAlignment="1" applyProtection="1">
      <alignment wrapText="1"/>
      <protection locked="0"/>
    </xf>
    <xf numFmtId="0" fontId="46" fillId="0" borderId="83" xfId="3" applyFont="1" applyBorder="1" applyAlignment="1" applyProtection="1">
      <alignment wrapText="1"/>
      <protection locked="0"/>
    </xf>
    <xf numFmtId="0" fontId="46" fillId="0" borderId="84" xfId="3" applyFont="1" applyBorder="1" applyAlignment="1" applyProtection="1">
      <alignment wrapText="1"/>
      <protection locked="0"/>
    </xf>
    <xf numFmtId="0" fontId="30" fillId="0" borderId="80" xfId="4" applyFont="1" applyBorder="1" applyAlignment="1" applyProtection="1">
      <protection locked="0"/>
    </xf>
    <xf numFmtId="0" fontId="46" fillId="0" borderId="80" xfId="3" applyFont="1" applyBorder="1" applyAlignment="1" applyProtection="1">
      <alignment wrapText="1"/>
      <protection locked="0"/>
    </xf>
    <xf numFmtId="0" fontId="46" fillId="0" borderId="65" xfId="3" applyFont="1" applyBorder="1" applyAlignment="1" applyProtection="1">
      <protection locked="0"/>
    </xf>
    <xf numFmtId="0" fontId="46" fillId="0" borderId="81" xfId="3" applyFont="1" applyBorder="1" applyProtection="1">
      <protection locked="0"/>
    </xf>
    <xf numFmtId="0" fontId="30" fillId="0" borderId="1" xfId="4" applyFont="1" applyBorder="1" applyAlignment="1" applyProtection="1">
      <alignment wrapText="1"/>
      <protection locked="0"/>
    </xf>
    <xf numFmtId="0" fontId="30" fillId="33" borderId="113" xfId="4" applyFont="1" applyFill="1" applyBorder="1" applyAlignment="1" applyProtection="1">
      <protection locked="0"/>
    </xf>
    <xf numFmtId="0" fontId="30" fillId="33" borderId="114" xfId="4" applyFont="1" applyFill="1" applyBorder="1" applyAlignment="1" applyProtection="1">
      <protection locked="0"/>
    </xf>
    <xf numFmtId="0" fontId="74" fillId="33" borderId="180" xfId="3" applyFont="1" applyFill="1" applyBorder="1" applyAlignment="1">
      <alignment horizontal="center" vertical="center"/>
    </xf>
    <xf numFmtId="0" fontId="100" fillId="37" borderId="180" xfId="3" applyFont="1" applyFill="1" applyBorder="1" applyAlignment="1">
      <alignment horizontal="center" vertical="center"/>
    </xf>
    <xf numFmtId="0" fontId="19" fillId="0" borderId="80" xfId="4" applyFont="1" applyBorder="1" applyAlignment="1" applyProtection="1">
      <alignment wrapText="1"/>
      <protection locked="0"/>
    </xf>
    <xf numFmtId="0" fontId="57" fillId="0" borderId="65" xfId="4" applyFont="1" applyAlignment="1" applyProtection="1">
      <protection locked="0"/>
    </xf>
    <xf numFmtId="0" fontId="30" fillId="4" borderId="85" xfId="4" applyFont="1" applyFill="1" applyBorder="1" applyAlignment="1" applyProtection="1">
      <protection locked="0"/>
    </xf>
    <xf numFmtId="0" fontId="52" fillId="71" borderId="118" xfId="23" applyFont="1" applyFill="1" applyBorder="1" applyAlignment="1">
      <alignment horizontal="center"/>
    </xf>
    <xf numFmtId="0" fontId="52" fillId="71" borderId="108" xfId="23" applyFont="1" applyFill="1" applyBorder="1" applyAlignment="1">
      <alignment horizontal="center"/>
    </xf>
    <xf numFmtId="0" fontId="52" fillId="25" borderId="153" xfId="12" applyFont="1" applyFill="1" applyBorder="1"/>
    <xf numFmtId="0" fontId="52" fillId="25" borderId="154" xfId="12" applyFont="1" applyFill="1" applyBorder="1"/>
    <xf numFmtId="0" fontId="52" fillId="25" borderId="155" xfId="12" applyFont="1" applyFill="1" applyBorder="1"/>
    <xf numFmtId="0" fontId="126" fillId="77" borderId="118" xfId="12" applyFont="1" applyFill="1" applyBorder="1" applyAlignment="1">
      <alignment horizontal="center" vertical="center" wrapText="1"/>
    </xf>
    <xf numFmtId="0" fontId="126" fillId="77" borderId="108" xfId="12" applyFont="1" applyFill="1" applyBorder="1" applyAlignment="1">
      <alignment horizontal="center" vertical="center" wrapText="1"/>
    </xf>
    <xf numFmtId="0" fontId="135" fillId="41" borderId="65" xfId="12" applyFont="1" applyFill="1" applyAlignment="1">
      <alignment horizontal="center"/>
    </xf>
    <xf numFmtId="0" fontId="25" fillId="49" borderId="1" xfId="0" applyFont="1" applyFill="1" applyBorder="1" applyAlignment="1">
      <alignment horizontal="left" vertical="top" wrapText="1"/>
    </xf>
    <xf numFmtId="0" fontId="60" fillId="0" borderId="79" xfId="0" applyFont="1" applyBorder="1"/>
    <xf numFmtId="0" fontId="60" fillId="0" borderId="87" xfId="0" applyFont="1" applyBorder="1"/>
    <xf numFmtId="0" fontId="18" fillId="51" borderId="1" xfId="0" applyFont="1" applyFill="1" applyBorder="1" applyAlignment="1">
      <alignment horizontal="left" vertical="top" wrapText="1"/>
    </xf>
    <xf numFmtId="0" fontId="102" fillId="0" borderId="79" xfId="0" applyFont="1" applyBorder="1"/>
    <xf numFmtId="0" fontId="102" fillId="0" borderId="87" xfId="0" applyFont="1" applyBorder="1"/>
    <xf numFmtId="0" fontId="35" fillId="0" borderId="65" xfId="0" applyFont="1" applyFill="1" applyBorder="1" applyAlignment="1" applyProtection="1">
      <protection locked="0"/>
    </xf>
    <xf numFmtId="0" fontId="27" fillId="2" borderId="113" xfId="2" applyFont="1" applyFill="1" applyBorder="1" applyAlignment="1" applyProtection="1">
      <alignment vertical="top" wrapText="1"/>
      <protection locked="0"/>
    </xf>
    <xf numFmtId="0" fontId="27" fillId="2" borderId="114" xfId="2" applyFont="1" applyFill="1" applyBorder="1" applyAlignment="1" applyProtection="1">
      <alignment vertical="top" wrapText="1"/>
      <protection locked="0"/>
    </xf>
    <xf numFmtId="0" fontId="27" fillId="0" borderId="113" xfId="2" applyFont="1" applyFill="1" applyBorder="1" applyAlignment="1" applyProtection="1">
      <alignment vertical="top" wrapText="1"/>
      <protection locked="0"/>
    </xf>
    <xf numFmtId="0" fontId="27" fillId="0" borderId="114" xfId="2" applyFont="1" applyFill="1" applyBorder="1" applyAlignment="1" applyProtection="1">
      <alignment vertical="top" wrapText="1"/>
      <protection locked="0"/>
    </xf>
    <xf numFmtId="0" fontId="16" fillId="51" borderId="1" xfId="0" applyFont="1" applyFill="1" applyBorder="1" applyAlignment="1">
      <alignment wrapText="1"/>
    </xf>
    <xf numFmtId="0" fontId="16" fillId="52" borderId="1" xfId="0" applyFont="1" applyFill="1" applyBorder="1" applyAlignment="1">
      <alignment wrapText="1"/>
    </xf>
    <xf numFmtId="0" fontId="17" fillId="56" borderId="1" xfId="0" applyFont="1" applyFill="1" applyBorder="1" applyAlignment="1">
      <alignment horizontal="center" wrapText="1"/>
    </xf>
    <xf numFmtId="0" fontId="40" fillId="0" borderId="79" xfId="0" applyFont="1" applyBorder="1"/>
    <xf numFmtId="0" fontId="40" fillId="0" borderId="87" xfId="0" applyFont="1" applyBorder="1"/>
    <xf numFmtId="0" fontId="107" fillId="61" borderId="1" xfId="0" applyFont="1" applyFill="1" applyBorder="1" applyAlignment="1">
      <alignment horizontal="center" wrapText="1"/>
    </xf>
    <xf numFmtId="0" fontId="40" fillId="0" borderId="79" xfId="0" applyFont="1" applyBorder="1" applyAlignment="1">
      <alignment horizontal="center"/>
    </xf>
    <xf numFmtId="0" fontId="40" fillId="0" borderId="87" xfId="0" applyFont="1" applyBorder="1" applyAlignment="1">
      <alignment horizontal="center"/>
    </xf>
    <xf numFmtId="0" fontId="27" fillId="2" borderId="82" xfId="2" applyFont="1" applyFill="1" applyBorder="1" applyAlignment="1" applyProtection="1">
      <alignment vertical="top" wrapText="1"/>
      <protection locked="0"/>
    </xf>
    <xf numFmtId="0" fontId="27" fillId="2" borderId="83" xfId="2" applyFont="1" applyFill="1" applyBorder="1" applyAlignment="1" applyProtection="1">
      <alignment vertical="top" wrapText="1"/>
      <protection locked="0"/>
    </xf>
    <xf numFmtId="0" fontId="27" fillId="2" borderId="80" xfId="2" applyFont="1" applyFill="1" applyBorder="1" applyAlignment="1" applyProtection="1">
      <alignment vertical="top" wrapText="1"/>
      <protection locked="0"/>
    </xf>
    <xf numFmtId="0" fontId="27" fillId="2" borderId="65" xfId="2" applyFont="1" applyFill="1" applyBorder="1" applyAlignment="1" applyProtection="1">
      <alignment vertical="top" wrapText="1"/>
      <protection locked="0"/>
    </xf>
    <xf numFmtId="0" fontId="27" fillId="2" borderId="46" xfId="2" applyFont="1" applyFill="1" applyBorder="1" applyAlignment="1" applyProtection="1">
      <alignment vertical="top" wrapText="1"/>
      <protection locked="0"/>
    </xf>
    <xf numFmtId="0" fontId="27" fillId="2" borderId="85" xfId="2" applyFont="1" applyFill="1" applyBorder="1" applyAlignment="1" applyProtection="1">
      <alignment vertical="top" wrapText="1"/>
      <protection locked="0"/>
    </xf>
    <xf numFmtId="0" fontId="104" fillId="57" borderId="1" xfId="0" applyFont="1" applyFill="1" applyBorder="1" applyAlignment="1">
      <alignment wrapText="1"/>
    </xf>
    <xf numFmtId="0" fontId="104" fillId="59" borderId="1" xfId="0" applyFont="1" applyFill="1" applyBorder="1" applyAlignment="1">
      <alignment wrapText="1"/>
    </xf>
    <xf numFmtId="0" fontId="15" fillId="60" borderId="1" xfId="0" applyFont="1" applyFill="1" applyBorder="1" applyAlignment="1">
      <alignment wrapText="1"/>
    </xf>
    <xf numFmtId="0" fontId="16" fillId="55" borderId="1" xfId="0" applyFont="1" applyFill="1" applyBorder="1" applyAlignment="1">
      <alignment wrapText="1"/>
    </xf>
    <xf numFmtId="0" fontId="16" fillId="55" borderId="82" xfId="0" applyFont="1" applyFill="1" applyBorder="1" applyAlignment="1">
      <alignment wrapText="1"/>
    </xf>
    <xf numFmtId="0" fontId="102" fillId="0" borderId="83" xfId="0" applyFont="1" applyBorder="1"/>
    <xf numFmtId="0" fontId="102" fillId="0" borderId="84" xfId="0" applyFont="1" applyBorder="1"/>
    <xf numFmtId="0" fontId="102" fillId="0" borderId="86" xfId="0" applyFont="1" applyBorder="1"/>
    <xf numFmtId="0" fontId="16" fillId="53" borderId="1" xfId="0" applyFont="1" applyFill="1" applyBorder="1" applyAlignment="1">
      <alignment wrapText="1"/>
    </xf>
    <xf numFmtId="10" fontId="34" fillId="41" borderId="65" xfId="12" applyNumberFormat="1" applyFill="1" applyAlignment="1">
      <alignment horizontal="center" vertical="center"/>
    </xf>
    <xf numFmtId="49" fontId="23" fillId="19" borderId="115" xfId="1" applyNumberFormat="1" applyFont="1" applyFill="1" applyBorder="1" applyAlignment="1" applyProtection="1">
      <alignment horizontal="center"/>
      <protection locked="0"/>
    </xf>
    <xf numFmtId="49" fontId="23" fillId="19" borderId="116" xfId="1" applyNumberFormat="1" applyFont="1" applyFill="1" applyBorder="1" applyAlignment="1" applyProtection="1">
      <alignment horizontal="center"/>
      <protection locked="0"/>
    </xf>
    <xf numFmtId="0" fontId="23" fillId="19" borderId="90" xfId="1" applyFont="1" applyFill="1" applyBorder="1" applyAlignment="1" applyProtection="1">
      <alignment horizontal="center"/>
      <protection locked="0"/>
    </xf>
    <xf numFmtId="0" fontId="23" fillId="19" borderId="91" xfId="1" applyFont="1" applyFill="1" applyBorder="1" applyAlignment="1" applyProtection="1">
      <alignment horizontal="center"/>
      <protection locked="0"/>
    </xf>
    <xf numFmtId="49" fontId="23" fillId="19" borderId="91" xfId="1" applyNumberFormat="1" applyFont="1" applyFill="1" applyBorder="1" applyAlignment="1" applyProtection="1">
      <alignment horizontal="center"/>
      <protection locked="0"/>
    </xf>
    <xf numFmtId="49" fontId="23" fillId="19" borderId="92" xfId="1" applyNumberFormat="1" applyFont="1" applyFill="1" applyBorder="1" applyAlignment="1" applyProtection="1">
      <alignment horizontal="center"/>
      <protection locked="0"/>
    </xf>
  </cellXfs>
  <cellStyles count="25">
    <cellStyle name="Comma" xfId="19" builtinId="3"/>
    <cellStyle name="Currency" xfId="17" builtinId="4"/>
    <cellStyle name="Hyperlink" xfId="3" builtinId="8"/>
    <cellStyle name="Hyperlink 2" xfId="18" xr:uid="{00000000-0005-0000-0000-000003000000}"/>
    <cellStyle name="Hyperlink 3" xfId="22" xr:uid="{00000000-0005-0000-0000-000004000000}"/>
    <cellStyle name="Normal" xfId="0" builtinId="0"/>
    <cellStyle name="Normal 2" xfId="1" xr:uid="{00000000-0005-0000-0000-000006000000}"/>
    <cellStyle name="Normal 2 2" xfId="7" xr:uid="{00000000-0005-0000-0000-000007000000}"/>
    <cellStyle name="Normal 2 2 2" xfId="13" xr:uid="{00000000-0005-0000-0000-000008000000}"/>
    <cellStyle name="Normal 2 3" xfId="10" xr:uid="{00000000-0005-0000-0000-000009000000}"/>
    <cellStyle name="Normal 2 4" xfId="14" xr:uid="{00000000-0005-0000-0000-00000A000000}"/>
    <cellStyle name="Normal 2 5" xfId="23" xr:uid="{00000000-0005-0000-0000-00000B000000}"/>
    <cellStyle name="Normal 3" xfId="2" xr:uid="{00000000-0005-0000-0000-00000C000000}"/>
    <cellStyle name="Normal 4" xfId="4" xr:uid="{00000000-0005-0000-0000-00000D000000}"/>
    <cellStyle name="Normal 5" xfId="5" xr:uid="{00000000-0005-0000-0000-00000E000000}"/>
    <cellStyle name="Normal 6" xfId="6" xr:uid="{00000000-0005-0000-0000-00000F000000}"/>
    <cellStyle name="Normal 7" xfId="12" xr:uid="{00000000-0005-0000-0000-000010000000}"/>
    <cellStyle name="Normal 8" xfId="21" xr:uid="{00000000-0005-0000-0000-000011000000}"/>
    <cellStyle name="Percent" xfId="20" builtinId="5"/>
    <cellStyle name="Percent 2" xfId="8" xr:uid="{00000000-0005-0000-0000-000013000000}"/>
    <cellStyle name="Percent 2 2" xfId="15" xr:uid="{00000000-0005-0000-0000-000014000000}"/>
    <cellStyle name="Percent 2 3" xfId="24" xr:uid="{00000000-0005-0000-0000-000015000000}"/>
    <cellStyle name="Percent 3" xfId="9" xr:uid="{00000000-0005-0000-0000-000016000000}"/>
    <cellStyle name="Percent 4" xfId="11" xr:uid="{00000000-0005-0000-0000-000017000000}"/>
    <cellStyle name="Percent 5" xfId="16" xr:uid="{00000000-0005-0000-0000-000018000000}"/>
  </cellStyles>
  <dxfs count="95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color theme="0"/>
      </font>
      <fill>
        <patternFill>
          <bgColor rgb="FFFF0000"/>
        </patternFill>
      </fill>
    </dxf>
    <dxf>
      <border>
        <left style="thin">
          <color auto="1"/>
        </left>
        <right style="thin">
          <color auto="1"/>
        </right>
        <top style="thin">
          <color auto="1"/>
        </top>
        <bottom style="thin">
          <color auto="1"/>
        </bottom>
        <vertical/>
        <horizontal/>
      </border>
    </dxf>
    <dxf>
      <font>
        <color theme="0"/>
      </font>
    </dxf>
    <dxf>
      <font>
        <b/>
        <i val="0"/>
        <color theme="0"/>
      </font>
      <fill>
        <patternFill>
          <bgColor rgb="FFFF0000"/>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b/>
        <i val="0"/>
        <color theme="0"/>
      </font>
      <fill>
        <patternFill>
          <bgColor rgb="FFFF0000"/>
        </patternFill>
      </fill>
    </dxf>
    <dxf>
      <font>
        <color theme="0"/>
      </font>
      <fill>
        <patternFill>
          <bgColor rgb="FFFF0000"/>
        </patternFill>
      </fill>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b/>
        <i val="0"/>
        <color theme="0"/>
      </font>
      <fill>
        <patternFill>
          <bgColor rgb="FFFF0000"/>
        </patternFill>
      </fill>
    </dxf>
    <dxf>
      <font>
        <color theme="0"/>
      </font>
      <fill>
        <patternFill>
          <bgColor rgb="FFFF0000"/>
        </patternFill>
      </fill>
    </dxf>
    <dxf>
      <font>
        <b/>
        <i val="0"/>
        <color theme="0"/>
      </font>
      <fill>
        <patternFill>
          <bgColor rgb="FFFF0000"/>
        </patternFill>
      </fill>
    </dxf>
    <dxf>
      <font>
        <color theme="0"/>
      </font>
      <fill>
        <patternFill>
          <bgColor rgb="FFFF0000"/>
        </patternFill>
      </fill>
    </dxf>
    <dxf>
      <font>
        <b/>
        <i val="0"/>
        <color theme="0"/>
      </font>
      <fill>
        <patternFill>
          <bgColor rgb="FFFF0000"/>
        </patternFill>
      </fill>
    </dxf>
    <dxf>
      <font>
        <color theme="0"/>
      </font>
      <fill>
        <patternFill>
          <bgColor rgb="FFFF0000"/>
        </patternFill>
      </fill>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9C0006"/>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b/>
        <i val="0"/>
        <color theme="0"/>
      </font>
      <fill>
        <patternFill>
          <bgColor rgb="FFFF0000"/>
        </patternFill>
      </fill>
    </dxf>
    <dxf>
      <font>
        <color theme="0"/>
      </font>
      <fill>
        <patternFill>
          <bgColor rgb="FFFF0000"/>
        </patternFill>
      </fill>
    </dxf>
    <dxf>
      <font>
        <b/>
        <i val="0"/>
        <color theme="2"/>
      </font>
      <fill>
        <patternFill>
          <bgColor rgb="FFFF0000"/>
        </patternFill>
      </fill>
    </dxf>
    <dxf>
      <font>
        <color theme="0"/>
      </font>
      <fill>
        <patternFill>
          <bgColor theme="1"/>
        </patternFill>
      </fill>
    </dxf>
    <dxf>
      <fill>
        <patternFill>
          <bgColor theme="1"/>
        </patternFill>
      </fill>
    </dxf>
    <dxf>
      <fill>
        <patternFill>
          <bgColor theme="1"/>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ill>
        <patternFill>
          <bgColor rgb="FFFF9900"/>
        </patternFill>
      </fill>
    </dxf>
    <dxf>
      <fill>
        <patternFill>
          <bgColor rgb="FFB1A0C7"/>
        </patternFill>
      </fill>
    </dxf>
    <dxf>
      <fill>
        <patternFill>
          <bgColor rgb="FF38761D"/>
        </patternFill>
      </fill>
    </dxf>
    <dxf>
      <fill>
        <patternFill>
          <bgColor rgb="FF4A86E8"/>
        </patternFill>
      </fill>
    </dxf>
    <dxf>
      <fill>
        <patternFill>
          <bgColor rgb="FFFF00FF"/>
        </patternFill>
      </fill>
    </dxf>
    <dxf>
      <font>
        <b/>
        <i val="0"/>
        <color theme="0"/>
      </font>
      <fill>
        <patternFill>
          <bgColor rgb="FFFF0000"/>
        </patternFill>
      </fill>
    </dxf>
    <dxf>
      <font>
        <color theme="0"/>
      </font>
      <fill>
        <patternFill>
          <bgColor rgb="FFFF0000"/>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ill>
        <patternFill>
          <bgColor theme="6" tint="0.39994506668294322"/>
        </patternFill>
      </fill>
    </dxf>
    <dxf>
      <fill>
        <patternFill>
          <bgColor theme="6" tint="0.39994506668294322"/>
        </patternFill>
      </fill>
    </dxf>
    <dxf>
      <fill>
        <patternFill>
          <bgColor theme="6" tint="0.39994506668294322"/>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ill>
        <patternFill>
          <bgColor theme="6" tint="0.39994506668294322"/>
        </patternFill>
      </fill>
    </dxf>
    <dxf>
      <fill>
        <patternFill>
          <bgColor theme="6" tint="0.39994506668294322"/>
        </patternFill>
      </fill>
    </dxf>
    <dxf>
      <fill>
        <patternFill>
          <bgColor theme="6" tint="0.39994506668294322"/>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ill>
        <patternFill>
          <bgColor theme="6" tint="0.3999450666829432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333333"/>
        </patternFill>
      </fill>
    </dxf>
    <dxf>
      <font>
        <b/>
        <i val="0"/>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333333"/>
        </patternFill>
      </fill>
    </dxf>
    <dxf>
      <font>
        <b/>
        <i val="0"/>
        <color theme="0"/>
      </font>
      <fill>
        <patternFill>
          <bgColor rgb="FFFF0000"/>
        </patternFill>
      </fill>
    </dxf>
    <dxf>
      <font>
        <b/>
        <i val="0"/>
        <color theme="0"/>
      </font>
      <fill>
        <patternFill>
          <bgColor rgb="FFFF0000"/>
        </patternFill>
      </fill>
    </dxf>
    <dxf>
      <font>
        <b/>
        <i val="0"/>
        <color theme="0"/>
      </font>
      <fill>
        <patternFill>
          <bgColor rgb="FF333333"/>
        </patternFill>
      </fill>
    </dxf>
    <dxf>
      <font>
        <b/>
        <i val="0"/>
        <color theme="0"/>
      </font>
      <fill>
        <patternFill>
          <bgColor rgb="FF333333"/>
        </patternFill>
      </fill>
    </dxf>
    <dxf>
      <font>
        <b/>
        <i val="0"/>
        <color theme="0"/>
      </font>
      <fill>
        <patternFill>
          <bgColor rgb="FF333333"/>
        </patternFill>
      </fill>
    </dxf>
    <dxf>
      <font>
        <b/>
        <i val="0"/>
        <color theme="2"/>
      </font>
      <fill>
        <patternFill>
          <bgColor rgb="FFFF0000"/>
        </patternFill>
      </fill>
    </dxf>
    <dxf>
      <font>
        <b/>
        <i val="0"/>
        <color theme="2"/>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theme="2" tint="-0.14996795556505021"/>
        </patternFill>
      </fill>
    </dxf>
    <dxf>
      <font>
        <b/>
        <i val="0"/>
      </font>
      <fill>
        <patternFill>
          <bgColor theme="2" tint="-0.14996795556505021"/>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151E49"/>
      <color rgb="FFFF9900"/>
      <color rgb="FFB1A0C7"/>
      <color rgb="FF38761D"/>
      <color rgb="FF4A86E8"/>
      <color rgb="FF4A22E8"/>
      <color rgb="FFFF00FF"/>
      <color rgb="FFFF0000"/>
      <color rgb="FFFECF00"/>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970438914113844E-2"/>
          <c:y val="6.0386240139316288E-2"/>
          <c:w val="0.92102956108588618"/>
          <c:h val="0.63340113907705931"/>
        </c:manualLayout>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BAA8-4B4A-89A7-1C2A1AA35BA4}"/>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3-BAA8-4B4A-89A7-1C2A1AA35BA4}"/>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5-BAA8-4B4A-89A7-1C2A1AA35BA4}"/>
              </c:ext>
            </c:extLst>
          </c:dPt>
          <c:dPt>
            <c:idx val="3"/>
            <c:invertIfNegative val="0"/>
            <c:bubble3D val="0"/>
            <c:spPr>
              <a:solidFill>
                <a:srgbClr val="8064A2"/>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7-BAA8-4B4A-89A7-1C2A1AA35BA4}"/>
              </c:ext>
            </c:extLst>
          </c:dPt>
          <c:dPt>
            <c:idx val="4"/>
            <c:invertIfNegative val="0"/>
            <c:bubble3D val="0"/>
            <c:spPr>
              <a:solidFill>
                <a:srgbClr val="4BACC6"/>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9-BAA8-4B4A-89A7-1C2A1AA35BA4}"/>
              </c:ext>
            </c:extLst>
          </c:dPt>
          <c:dPt>
            <c:idx val="5"/>
            <c:invertIfNegative val="0"/>
            <c:bubble3D val="0"/>
            <c:spPr>
              <a:solidFill>
                <a:srgbClr val="F79646"/>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B-BAA8-4B4A-89A7-1C2A1AA35BA4}"/>
              </c:ext>
            </c:extLst>
          </c:dPt>
          <c:dPt>
            <c:idx val="6"/>
            <c:invertIfNegative val="0"/>
            <c:bubble3D val="0"/>
            <c:spPr>
              <a:solidFill>
                <a:srgbClr val="B8CCE4"/>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D-BAA8-4B4A-89A7-1C2A1AA35BA4}"/>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11'!$E$12:$K$12</c:f>
              <c:strCache>
                <c:ptCount val="7"/>
                <c:pt idx="0">
                  <c:v>Staff Shortages</c:v>
                </c:pt>
                <c:pt idx="1">
                  <c:v>Volume of Referrals</c:v>
                </c:pt>
                <c:pt idx="2">
                  <c:v>Scheduling Conflicts</c:v>
                </c:pt>
                <c:pt idx="3">
                  <c:v>Timeline Errors</c:v>
                </c:pt>
                <c:pt idx="4">
                  <c:v>Inadequate Tracking</c:v>
                </c:pt>
                <c:pt idx="5">
                  <c:v>Improper Documentation</c:v>
                </c:pt>
                <c:pt idx="6">
                  <c:v>Staff Errors</c:v>
                </c:pt>
              </c:strCache>
            </c:strRef>
          </c:cat>
          <c:val>
            <c:numRef>
              <c:f>'Indicator 11'!$E$39:$K$39</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E-BAA8-4B4A-89A7-1C2A1AA35BA4}"/>
            </c:ext>
          </c:extLst>
        </c:ser>
        <c:dLbls>
          <c:dLblPos val="inEnd"/>
          <c:showLegendKey val="0"/>
          <c:showVal val="1"/>
          <c:showCatName val="0"/>
          <c:showSerName val="0"/>
          <c:showPercent val="0"/>
          <c:showBubbleSize val="0"/>
        </c:dLbls>
        <c:gapWidth val="41"/>
        <c:axId val="403217712"/>
        <c:axId val="401160432"/>
      </c:barChart>
      <c:catAx>
        <c:axId val="4032177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n-US"/>
          </a:p>
        </c:txPr>
        <c:crossAx val="401160432"/>
        <c:crosses val="autoZero"/>
        <c:auto val="1"/>
        <c:lblAlgn val="ctr"/>
        <c:lblOffset val="100"/>
        <c:noMultiLvlLbl val="0"/>
      </c:catAx>
      <c:valAx>
        <c:axId val="401160432"/>
        <c:scaling>
          <c:orientation val="minMax"/>
        </c:scaling>
        <c:delete val="1"/>
        <c:axPos val="l"/>
        <c:numFmt formatCode="General" sourceLinked="1"/>
        <c:majorTickMark val="none"/>
        <c:minorTickMark val="none"/>
        <c:tickLblPos val="nextTo"/>
        <c:crossAx val="40321771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970438914113844E-2"/>
          <c:y val="6.0386240139316288E-2"/>
          <c:w val="0.92102956108588618"/>
          <c:h val="0.63340113907705931"/>
        </c:manualLayout>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FF0000"/>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D5BA-494D-A8E8-E29EA87EA318}"/>
              </c:ext>
            </c:extLst>
          </c:dPt>
          <c:dPt>
            <c:idx val="1"/>
            <c:invertIfNegative val="0"/>
            <c:bubble3D val="0"/>
            <c:spPr>
              <a:solidFill>
                <a:srgbClr val="0099FF"/>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3-D5BA-494D-A8E8-E29EA87EA318}"/>
              </c:ext>
            </c:extLst>
          </c:dPt>
          <c:dPt>
            <c:idx val="2"/>
            <c:invertIfNegative val="0"/>
            <c:bubble3D val="0"/>
            <c:spPr>
              <a:solidFill>
                <a:srgbClr val="9933FF"/>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5-D5BA-494D-A8E8-E29EA87EA318}"/>
              </c:ext>
            </c:extLst>
          </c:dPt>
          <c:dPt>
            <c:idx val="3"/>
            <c:invertIfNegative val="0"/>
            <c:bubble3D val="0"/>
            <c:spPr>
              <a:solidFill>
                <a:srgbClr val="00FFFF"/>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7-D5BA-494D-A8E8-E29EA87EA318}"/>
              </c:ext>
            </c:extLst>
          </c:dPt>
          <c:dPt>
            <c:idx val="4"/>
            <c:invertIfNegative val="0"/>
            <c:bubble3D val="0"/>
            <c:spPr>
              <a:solidFill>
                <a:srgbClr val="00FF00"/>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9-D5BA-494D-A8E8-E29EA87EA318}"/>
              </c:ext>
            </c:extLst>
          </c:dPt>
          <c:dPt>
            <c:idx val="5"/>
            <c:invertIfNegative val="0"/>
            <c:bubble3D val="0"/>
            <c:spPr>
              <a:solidFill>
                <a:srgbClr val="FF00FF"/>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B-D5BA-494D-A8E8-E29EA87EA318}"/>
              </c:ext>
            </c:extLst>
          </c:dPt>
          <c:dPt>
            <c:idx val="6"/>
            <c:invertIfNegative val="0"/>
            <c:bubble3D val="0"/>
            <c:spPr>
              <a:solidFill>
                <a:srgbClr val="B8CCE4"/>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D-D5BA-494D-A8E8-E29EA87EA318}"/>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11'!$A$43:$A$48</c:f>
              <c:strCache>
                <c:ptCount val="6"/>
                <c:pt idx="0">
                  <c:v>1-5 days:</c:v>
                </c:pt>
                <c:pt idx="1">
                  <c:v>6-10 day:</c:v>
                </c:pt>
                <c:pt idx="2">
                  <c:v>11 -15 days:</c:v>
                </c:pt>
                <c:pt idx="3">
                  <c:v>16-20 days:</c:v>
                </c:pt>
                <c:pt idx="4">
                  <c:v>21-25 days:</c:v>
                </c:pt>
                <c:pt idx="5">
                  <c:v>26+ days:</c:v>
                </c:pt>
              </c:strCache>
            </c:strRef>
          </c:cat>
          <c:val>
            <c:numRef>
              <c:f>'Indicator 11'!$B$43:$B$48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E-D5BA-494D-A8E8-E29EA87EA318}"/>
            </c:ext>
          </c:extLst>
        </c:ser>
        <c:dLbls>
          <c:dLblPos val="inEnd"/>
          <c:showLegendKey val="0"/>
          <c:showVal val="1"/>
          <c:showCatName val="0"/>
          <c:showSerName val="0"/>
          <c:showPercent val="0"/>
          <c:showBubbleSize val="0"/>
        </c:dLbls>
        <c:gapWidth val="41"/>
        <c:axId val="359449552"/>
        <c:axId val="359454592"/>
      </c:barChart>
      <c:catAx>
        <c:axId val="3594495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n-US"/>
          </a:p>
        </c:txPr>
        <c:crossAx val="359454592"/>
        <c:crosses val="autoZero"/>
        <c:auto val="1"/>
        <c:lblAlgn val="ctr"/>
        <c:lblOffset val="100"/>
        <c:noMultiLvlLbl val="0"/>
      </c:catAx>
      <c:valAx>
        <c:axId val="359454592"/>
        <c:scaling>
          <c:orientation val="minMax"/>
        </c:scaling>
        <c:delete val="1"/>
        <c:axPos val="l"/>
        <c:numFmt formatCode="General" sourceLinked="1"/>
        <c:majorTickMark val="none"/>
        <c:minorTickMark val="none"/>
        <c:tickLblPos val="nextTo"/>
        <c:crossAx val="3594495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970438914113844E-2"/>
          <c:y val="6.0386240139316288E-2"/>
          <c:w val="0.92102956108588618"/>
          <c:h val="0.63340113907705931"/>
        </c:manualLayout>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900D-46A6-A1E6-5CD66FD7DEA6}"/>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3-900D-46A6-A1E6-5CD66FD7DEA6}"/>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5-900D-46A6-A1E6-5CD66FD7DEA6}"/>
              </c:ext>
            </c:extLst>
          </c:dPt>
          <c:dPt>
            <c:idx val="3"/>
            <c:invertIfNegative val="0"/>
            <c:bubble3D val="0"/>
            <c:spPr>
              <a:solidFill>
                <a:srgbClr val="8064A2"/>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7-900D-46A6-A1E6-5CD66FD7DEA6}"/>
              </c:ext>
            </c:extLst>
          </c:dPt>
          <c:dPt>
            <c:idx val="4"/>
            <c:invertIfNegative val="0"/>
            <c:bubble3D val="0"/>
            <c:spPr>
              <a:solidFill>
                <a:srgbClr val="4BACC6"/>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9-900D-46A6-A1E6-5CD66FD7DEA6}"/>
              </c:ext>
            </c:extLst>
          </c:dPt>
          <c:dPt>
            <c:idx val="5"/>
            <c:invertIfNegative val="0"/>
            <c:bubble3D val="0"/>
            <c:spPr>
              <a:solidFill>
                <a:srgbClr val="F79646"/>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B-900D-46A6-A1E6-5CD66FD7DEA6}"/>
              </c:ext>
            </c:extLst>
          </c:dPt>
          <c:dPt>
            <c:idx val="6"/>
            <c:invertIfNegative val="0"/>
            <c:bubble3D val="0"/>
            <c:spPr>
              <a:solidFill>
                <a:srgbClr val="B8CCE4"/>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D-900D-46A6-A1E6-5CD66FD7DEA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12'!$E$13:$K$13</c:f>
              <c:strCache>
                <c:ptCount val="7"/>
                <c:pt idx="0">
                  <c:v>Staff Shortages</c:v>
                </c:pt>
                <c:pt idx="1">
                  <c:v>Volume of Referrals</c:v>
                </c:pt>
                <c:pt idx="2">
                  <c:v>Scheduling Conflicts</c:v>
                </c:pt>
                <c:pt idx="3">
                  <c:v>Timeline Errors</c:v>
                </c:pt>
                <c:pt idx="4">
                  <c:v>Inadequate Tracking</c:v>
                </c:pt>
                <c:pt idx="5">
                  <c:v>Improper Documentation</c:v>
                </c:pt>
                <c:pt idx="6">
                  <c:v>Staff Errors</c:v>
                </c:pt>
              </c:strCache>
            </c:strRef>
          </c:cat>
          <c:val>
            <c:numRef>
              <c:f>'Indicator 12'!$E$22:$K$22</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E-900D-46A6-A1E6-5CD66FD7DEA6}"/>
            </c:ext>
          </c:extLst>
        </c:ser>
        <c:dLbls>
          <c:dLblPos val="inEnd"/>
          <c:showLegendKey val="0"/>
          <c:showVal val="1"/>
          <c:showCatName val="0"/>
          <c:showSerName val="0"/>
          <c:showPercent val="0"/>
          <c:showBubbleSize val="0"/>
        </c:dLbls>
        <c:gapWidth val="41"/>
        <c:axId val="394244208"/>
        <c:axId val="457474624"/>
      </c:barChart>
      <c:catAx>
        <c:axId val="3942442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n-US"/>
          </a:p>
        </c:txPr>
        <c:crossAx val="457474624"/>
        <c:crosses val="autoZero"/>
        <c:auto val="1"/>
        <c:lblAlgn val="ctr"/>
        <c:lblOffset val="100"/>
        <c:noMultiLvlLbl val="0"/>
      </c:catAx>
      <c:valAx>
        <c:axId val="457474624"/>
        <c:scaling>
          <c:orientation val="minMax"/>
        </c:scaling>
        <c:delete val="1"/>
        <c:axPos val="l"/>
        <c:numFmt formatCode="General" sourceLinked="1"/>
        <c:majorTickMark val="none"/>
        <c:minorTickMark val="none"/>
        <c:tickLblPos val="nextTo"/>
        <c:crossAx val="394244208"/>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970431802107166E-2"/>
          <c:y val="3.5835877942280617E-2"/>
          <c:w val="0.92102956108588618"/>
          <c:h val="0.63340113907705931"/>
        </c:manualLayout>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FF0000"/>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D1B2-40DD-AEA9-0103E59AAD18}"/>
              </c:ext>
            </c:extLst>
          </c:dPt>
          <c:dPt>
            <c:idx val="1"/>
            <c:invertIfNegative val="0"/>
            <c:bubble3D val="0"/>
            <c:spPr>
              <a:solidFill>
                <a:srgbClr val="0099FF"/>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3-D1B2-40DD-AEA9-0103E59AAD18}"/>
              </c:ext>
            </c:extLst>
          </c:dPt>
          <c:dPt>
            <c:idx val="2"/>
            <c:invertIfNegative val="0"/>
            <c:bubble3D val="0"/>
            <c:spPr>
              <a:solidFill>
                <a:srgbClr val="9933FF"/>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5-D1B2-40DD-AEA9-0103E59AAD18}"/>
              </c:ext>
            </c:extLst>
          </c:dPt>
          <c:dPt>
            <c:idx val="3"/>
            <c:invertIfNegative val="0"/>
            <c:bubble3D val="0"/>
            <c:spPr>
              <a:solidFill>
                <a:srgbClr val="00FFFF"/>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7-D1B2-40DD-AEA9-0103E59AAD18}"/>
              </c:ext>
            </c:extLst>
          </c:dPt>
          <c:dPt>
            <c:idx val="4"/>
            <c:invertIfNegative val="0"/>
            <c:bubble3D val="0"/>
            <c:spPr>
              <a:solidFill>
                <a:srgbClr val="00FF00"/>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9-D1B2-40DD-AEA9-0103E59AAD18}"/>
              </c:ext>
            </c:extLst>
          </c:dPt>
          <c:dPt>
            <c:idx val="5"/>
            <c:invertIfNegative val="0"/>
            <c:bubble3D val="0"/>
            <c:spPr>
              <a:solidFill>
                <a:srgbClr val="FF00FF"/>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B-D1B2-40DD-AEA9-0103E59AAD18}"/>
              </c:ext>
            </c:extLst>
          </c:dPt>
          <c:dPt>
            <c:idx val="6"/>
            <c:invertIfNegative val="0"/>
            <c:bubble3D val="0"/>
            <c:spPr>
              <a:solidFill>
                <a:srgbClr val="B8CCE4"/>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D-D1B2-40DD-AEA9-0103E59AAD18}"/>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12'!$A$24:$A$29</c:f>
              <c:strCache>
                <c:ptCount val="6"/>
                <c:pt idx="0">
                  <c:v>1-5 days:</c:v>
                </c:pt>
                <c:pt idx="1">
                  <c:v>6-10 day:</c:v>
                </c:pt>
                <c:pt idx="2">
                  <c:v>11 -15 days:</c:v>
                </c:pt>
                <c:pt idx="3">
                  <c:v>16-20 days:</c:v>
                </c:pt>
                <c:pt idx="4">
                  <c:v>21-25 days:</c:v>
                </c:pt>
                <c:pt idx="5">
                  <c:v>26+ days:</c:v>
                </c:pt>
              </c:strCache>
            </c:strRef>
          </c:cat>
          <c:val>
            <c:numRef>
              <c:f>'Indicator 12'!$B$24:$B$29</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E-D1B2-40DD-AEA9-0103E59AAD18}"/>
            </c:ext>
          </c:extLst>
        </c:ser>
        <c:dLbls>
          <c:dLblPos val="inEnd"/>
          <c:showLegendKey val="0"/>
          <c:showVal val="1"/>
          <c:showCatName val="0"/>
          <c:showSerName val="0"/>
          <c:showPercent val="0"/>
          <c:showBubbleSize val="0"/>
        </c:dLbls>
        <c:gapWidth val="41"/>
        <c:axId val="457476864"/>
        <c:axId val="457477424"/>
      </c:barChart>
      <c:catAx>
        <c:axId val="4574768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n-US"/>
          </a:p>
        </c:txPr>
        <c:crossAx val="457477424"/>
        <c:crosses val="autoZero"/>
        <c:auto val="1"/>
        <c:lblAlgn val="ctr"/>
        <c:lblOffset val="100"/>
        <c:noMultiLvlLbl val="0"/>
      </c:catAx>
      <c:valAx>
        <c:axId val="457477424"/>
        <c:scaling>
          <c:orientation val="minMax"/>
        </c:scaling>
        <c:delete val="1"/>
        <c:axPos val="l"/>
        <c:numFmt formatCode="General" sourceLinked="1"/>
        <c:majorTickMark val="none"/>
        <c:minorTickMark val="none"/>
        <c:tickLblPos val="nextTo"/>
        <c:crossAx val="457476864"/>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970438914113844E-2"/>
          <c:y val="6.0386240139316288E-2"/>
          <c:w val="0.92102956108588618"/>
          <c:h val="0.63340113907705931"/>
        </c:manualLayout>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5551-4CDB-87F3-0ABB64B1220B}"/>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3-5551-4CDB-87F3-0ABB64B1220B}"/>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5-5551-4CDB-87F3-0ABB64B1220B}"/>
              </c:ext>
            </c:extLst>
          </c:dPt>
          <c:dPt>
            <c:idx val="3"/>
            <c:invertIfNegative val="0"/>
            <c:bubble3D val="0"/>
            <c:spPr>
              <a:solidFill>
                <a:srgbClr val="8064A2"/>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7-5551-4CDB-87F3-0ABB64B1220B}"/>
              </c:ext>
            </c:extLst>
          </c:dPt>
          <c:dPt>
            <c:idx val="4"/>
            <c:invertIfNegative val="0"/>
            <c:bubble3D val="0"/>
            <c:spPr>
              <a:solidFill>
                <a:srgbClr val="4BACC6"/>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9-5551-4CDB-87F3-0ABB64B1220B}"/>
              </c:ext>
            </c:extLst>
          </c:dPt>
          <c:dPt>
            <c:idx val="5"/>
            <c:invertIfNegative val="0"/>
            <c:bubble3D val="0"/>
            <c:spPr>
              <a:solidFill>
                <a:srgbClr val="F79646"/>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B-5551-4CDB-87F3-0ABB64B1220B}"/>
              </c:ext>
            </c:extLst>
          </c:dPt>
          <c:dPt>
            <c:idx val="6"/>
            <c:invertIfNegative val="0"/>
            <c:bubble3D val="0"/>
            <c:spPr>
              <a:solidFill>
                <a:srgbClr val="B8CCE4"/>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D-5551-4CDB-87F3-0ABB64B1220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13'!$E$12:$I$12</c:f>
              <c:strCache>
                <c:ptCount val="5"/>
                <c:pt idx="0">
                  <c:v>Age Appropriate Transition Assessments </c:v>
                </c:pt>
                <c:pt idx="1">
                  <c:v>Summary of Findings </c:v>
                </c:pt>
                <c:pt idx="2">
                  <c:v>Transition Activities / Services</c:v>
                </c:pt>
                <c:pt idx="3">
                  <c:v>Postsecondary Goals </c:v>
                </c:pt>
                <c:pt idx="4">
                  <c:v>Annual Goals </c:v>
                </c:pt>
              </c:strCache>
            </c:strRef>
          </c:cat>
          <c:val>
            <c:numRef>
              <c:f>'Indicator 13'!$E$23:$I$23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E-5551-4CDB-87F3-0ABB64B1220B}"/>
            </c:ext>
          </c:extLst>
        </c:ser>
        <c:dLbls>
          <c:dLblPos val="inEnd"/>
          <c:showLegendKey val="0"/>
          <c:showVal val="1"/>
          <c:showCatName val="0"/>
          <c:showSerName val="0"/>
          <c:showPercent val="0"/>
          <c:showBubbleSize val="0"/>
        </c:dLbls>
        <c:gapWidth val="41"/>
        <c:axId val="457480224"/>
        <c:axId val="457480784"/>
      </c:barChart>
      <c:catAx>
        <c:axId val="4574802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n-US"/>
          </a:p>
        </c:txPr>
        <c:crossAx val="457480784"/>
        <c:crosses val="autoZero"/>
        <c:auto val="1"/>
        <c:lblAlgn val="ctr"/>
        <c:lblOffset val="100"/>
        <c:noMultiLvlLbl val="0"/>
      </c:catAx>
      <c:valAx>
        <c:axId val="457480784"/>
        <c:scaling>
          <c:orientation val="minMax"/>
        </c:scaling>
        <c:delete val="1"/>
        <c:axPos val="l"/>
        <c:numFmt formatCode="General" sourceLinked="1"/>
        <c:majorTickMark val="none"/>
        <c:minorTickMark val="none"/>
        <c:tickLblPos val="nextTo"/>
        <c:crossAx val="457480224"/>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970438914113844E-2"/>
          <c:y val="6.0386240139316288E-2"/>
          <c:w val="0.92102956108588618"/>
          <c:h val="0.63340113907705931"/>
        </c:manualLayout>
      </c:layout>
      <c:barChart>
        <c:barDir val="col"/>
        <c:grouping val="clustered"/>
        <c:varyColors val="0"/>
        <c:ser>
          <c:idx val="64"/>
          <c:order val="0"/>
          <c:spPr>
            <a:gradFill>
              <a:gsLst>
                <a:gs pos="0">
                  <a:schemeClr val="accent5">
                    <a:lumMod val="60000"/>
                  </a:schemeClr>
                </a:gs>
                <a:gs pos="100000">
                  <a:schemeClr val="accent5">
                    <a:lumMod val="60000"/>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3-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5-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06-1C61-405B-9269-582AAF4F5E19}"/>
            </c:ext>
          </c:extLst>
        </c:ser>
        <c:ser>
          <c:idx val="65"/>
          <c:order val="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8-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A-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C-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0D-1C61-405B-9269-582AAF4F5E19}"/>
            </c:ext>
          </c:extLst>
        </c:ser>
        <c:ser>
          <c:idx val="66"/>
          <c:order val="2"/>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F-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11-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13-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14-1C61-405B-9269-582AAF4F5E19}"/>
            </c:ext>
          </c:extLst>
        </c:ser>
        <c:ser>
          <c:idx val="67"/>
          <c:order val="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16-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18-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1A-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1B-1C61-405B-9269-582AAF4F5E19}"/>
            </c:ext>
          </c:extLst>
        </c:ser>
        <c:ser>
          <c:idx val="68"/>
          <c:order val="4"/>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1D-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1F-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21-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22-1C61-405B-9269-582AAF4F5E19}"/>
            </c:ext>
          </c:extLst>
        </c:ser>
        <c:ser>
          <c:idx val="69"/>
          <c:order val="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24-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26-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28-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29-1C61-405B-9269-582AAF4F5E19}"/>
            </c:ext>
          </c:extLst>
        </c:ser>
        <c:ser>
          <c:idx val="70"/>
          <c:order val="6"/>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2B-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2D-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2F-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30-1C61-405B-9269-582AAF4F5E19}"/>
            </c:ext>
          </c:extLst>
        </c:ser>
        <c:ser>
          <c:idx val="71"/>
          <c:order val="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32-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34-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36-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37-1C61-405B-9269-582AAF4F5E19}"/>
            </c:ext>
          </c:extLst>
        </c:ser>
        <c:ser>
          <c:idx val="72"/>
          <c:order val="8"/>
          <c:spPr>
            <a:gradFill>
              <a:gsLst>
                <a:gs pos="0">
                  <a:schemeClr val="accent5"/>
                </a:gs>
                <a:gs pos="100000">
                  <a:schemeClr val="accent5">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39-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3B-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3D-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3E-1C61-405B-9269-582AAF4F5E19}"/>
            </c:ext>
          </c:extLst>
        </c:ser>
        <c:ser>
          <c:idx val="73"/>
          <c:order val="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40-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42-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44-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45-1C61-405B-9269-582AAF4F5E19}"/>
            </c:ext>
          </c:extLst>
        </c:ser>
        <c:ser>
          <c:idx val="74"/>
          <c:order val="10"/>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47-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49-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4B-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4C-1C61-405B-9269-582AAF4F5E19}"/>
            </c:ext>
          </c:extLst>
        </c:ser>
        <c:ser>
          <c:idx val="75"/>
          <c:order val="1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4E-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50-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52-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53-1C61-405B-9269-582AAF4F5E19}"/>
            </c:ext>
          </c:extLst>
        </c:ser>
        <c:ser>
          <c:idx val="76"/>
          <c:order val="12"/>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55-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57-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59-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5A-1C61-405B-9269-582AAF4F5E19}"/>
            </c:ext>
          </c:extLst>
        </c:ser>
        <c:ser>
          <c:idx val="77"/>
          <c:order val="1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5C-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5E-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60-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61-1C61-405B-9269-582AAF4F5E19}"/>
            </c:ext>
          </c:extLst>
        </c:ser>
        <c:ser>
          <c:idx val="78"/>
          <c:order val="14"/>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63-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65-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67-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68-1C61-405B-9269-582AAF4F5E19}"/>
            </c:ext>
          </c:extLst>
        </c:ser>
        <c:ser>
          <c:idx val="79"/>
          <c:order val="1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6A-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6C-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6E-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6F-1C61-405B-9269-582AAF4F5E19}"/>
            </c:ext>
          </c:extLst>
        </c:ser>
        <c:ser>
          <c:idx val="80"/>
          <c:order val="16"/>
          <c:spPr>
            <a:gradFill>
              <a:gsLst>
                <a:gs pos="0">
                  <a:schemeClr val="accent3">
                    <a:lumMod val="60000"/>
                  </a:schemeClr>
                </a:gs>
                <a:gs pos="100000">
                  <a:schemeClr val="accent3">
                    <a:lumMod val="60000"/>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71-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73-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75-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76-1C61-405B-9269-582AAF4F5E19}"/>
            </c:ext>
          </c:extLst>
        </c:ser>
        <c:ser>
          <c:idx val="81"/>
          <c:order val="1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78-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7A-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7C-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7D-1C61-405B-9269-582AAF4F5E19}"/>
            </c:ext>
          </c:extLst>
        </c:ser>
        <c:ser>
          <c:idx val="82"/>
          <c:order val="18"/>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7F-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81-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83-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84-1C61-405B-9269-582AAF4F5E19}"/>
            </c:ext>
          </c:extLst>
        </c:ser>
        <c:ser>
          <c:idx val="83"/>
          <c:order val="1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86-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88-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8A-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8B-1C61-405B-9269-582AAF4F5E19}"/>
            </c:ext>
          </c:extLst>
        </c:ser>
        <c:ser>
          <c:idx val="84"/>
          <c:order val="20"/>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8D-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8F-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91-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92-1C61-405B-9269-582AAF4F5E19}"/>
            </c:ext>
          </c:extLst>
        </c:ser>
        <c:ser>
          <c:idx val="85"/>
          <c:order val="2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94-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96-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98-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99-1C61-405B-9269-582AAF4F5E19}"/>
            </c:ext>
          </c:extLst>
        </c:ser>
        <c:ser>
          <c:idx val="86"/>
          <c:order val="22"/>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9B-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9D-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9F-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A0-1C61-405B-9269-582AAF4F5E19}"/>
            </c:ext>
          </c:extLst>
        </c:ser>
        <c:ser>
          <c:idx val="87"/>
          <c:order val="2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A2-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A4-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A6-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A7-1C61-405B-9269-582AAF4F5E19}"/>
            </c:ext>
          </c:extLst>
        </c:ser>
        <c:ser>
          <c:idx val="88"/>
          <c:order val="24"/>
          <c:spPr>
            <a:gradFill>
              <a:gsLst>
                <a:gs pos="0">
                  <a:schemeClr val="accent5"/>
                </a:gs>
                <a:gs pos="100000">
                  <a:schemeClr val="accent5">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A9-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AB-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AD-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AE-1C61-405B-9269-582AAF4F5E19}"/>
            </c:ext>
          </c:extLst>
        </c:ser>
        <c:ser>
          <c:idx val="89"/>
          <c:order val="2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B0-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B2-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B4-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B5-1C61-405B-9269-582AAF4F5E19}"/>
            </c:ext>
          </c:extLst>
        </c:ser>
        <c:ser>
          <c:idx val="90"/>
          <c:order val="26"/>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B7-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B9-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BB-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BC-1C61-405B-9269-582AAF4F5E19}"/>
            </c:ext>
          </c:extLst>
        </c:ser>
        <c:ser>
          <c:idx val="91"/>
          <c:order val="2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BE-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C0-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C2-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C3-1C61-405B-9269-582AAF4F5E19}"/>
            </c:ext>
          </c:extLst>
        </c:ser>
        <c:ser>
          <c:idx val="92"/>
          <c:order val="28"/>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C5-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C7-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C9-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CA-1C61-405B-9269-582AAF4F5E19}"/>
            </c:ext>
          </c:extLst>
        </c:ser>
        <c:ser>
          <c:idx val="93"/>
          <c:order val="2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CC-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CE-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D0-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D1-1C61-405B-9269-582AAF4F5E19}"/>
            </c:ext>
          </c:extLst>
        </c:ser>
        <c:ser>
          <c:idx val="94"/>
          <c:order val="30"/>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D3-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D5-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D7-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D8-1C61-405B-9269-582AAF4F5E19}"/>
            </c:ext>
          </c:extLst>
        </c:ser>
        <c:ser>
          <c:idx val="95"/>
          <c:order val="3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DA-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DC-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DE-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DF-1C61-405B-9269-582AAF4F5E19}"/>
            </c:ext>
          </c:extLst>
        </c:ser>
        <c:ser>
          <c:idx val="96"/>
          <c:order val="32"/>
          <c:spPr>
            <a:gradFill>
              <a:gsLst>
                <a:gs pos="0">
                  <a:schemeClr val="accent5">
                    <a:lumMod val="80000"/>
                    <a:lumOff val="20000"/>
                  </a:schemeClr>
                </a:gs>
                <a:gs pos="100000">
                  <a:schemeClr val="accent5">
                    <a:lumMod val="80000"/>
                    <a:lumOff val="20000"/>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E1-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E3-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E5-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E6-1C61-405B-9269-582AAF4F5E19}"/>
            </c:ext>
          </c:extLst>
        </c:ser>
        <c:ser>
          <c:idx val="97"/>
          <c:order val="3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E8-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EA-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EC-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ED-1C61-405B-9269-582AAF4F5E19}"/>
            </c:ext>
          </c:extLst>
        </c:ser>
        <c:ser>
          <c:idx val="98"/>
          <c:order val="34"/>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EF-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F1-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F3-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F4-1C61-405B-9269-582AAF4F5E19}"/>
            </c:ext>
          </c:extLst>
        </c:ser>
        <c:ser>
          <c:idx val="99"/>
          <c:order val="3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F6-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F8-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FA-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FB-1C61-405B-9269-582AAF4F5E19}"/>
            </c:ext>
          </c:extLst>
        </c:ser>
        <c:ser>
          <c:idx val="100"/>
          <c:order val="36"/>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FD-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FF-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01-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02-1C61-405B-9269-582AAF4F5E19}"/>
            </c:ext>
          </c:extLst>
        </c:ser>
        <c:ser>
          <c:idx val="101"/>
          <c:order val="3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04-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06-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08-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09-1C61-405B-9269-582AAF4F5E19}"/>
            </c:ext>
          </c:extLst>
        </c:ser>
        <c:ser>
          <c:idx val="102"/>
          <c:order val="38"/>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0B-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0D-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0F-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10-1C61-405B-9269-582AAF4F5E19}"/>
            </c:ext>
          </c:extLst>
        </c:ser>
        <c:ser>
          <c:idx val="103"/>
          <c:order val="3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12-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14-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16-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17-1C61-405B-9269-582AAF4F5E19}"/>
            </c:ext>
          </c:extLst>
        </c:ser>
        <c:ser>
          <c:idx val="104"/>
          <c:order val="40"/>
          <c:spPr>
            <a:gradFill>
              <a:gsLst>
                <a:gs pos="0">
                  <a:schemeClr val="accent5"/>
                </a:gs>
                <a:gs pos="100000">
                  <a:schemeClr val="accent5">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19-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1B-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1D-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1E-1C61-405B-9269-582AAF4F5E19}"/>
            </c:ext>
          </c:extLst>
        </c:ser>
        <c:ser>
          <c:idx val="105"/>
          <c:order val="4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20-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22-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24-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25-1C61-405B-9269-582AAF4F5E19}"/>
            </c:ext>
          </c:extLst>
        </c:ser>
        <c:ser>
          <c:idx val="106"/>
          <c:order val="42"/>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27-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29-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2B-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2C-1C61-405B-9269-582AAF4F5E19}"/>
            </c:ext>
          </c:extLst>
        </c:ser>
        <c:ser>
          <c:idx val="107"/>
          <c:order val="4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2E-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30-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32-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33-1C61-405B-9269-582AAF4F5E19}"/>
            </c:ext>
          </c:extLst>
        </c:ser>
        <c:ser>
          <c:idx val="108"/>
          <c:order val="44"/>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35-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37-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39-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3A-1C61-405B-9269-582AAF4F5E19}"/>
            </c:ext>
          </c:extLst>
        </c:ser>
        <c:ser>
          <c:idx val="109"/>
          <c:order val="4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3C-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3E-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40-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41-1C61-405B-9269-582AAF4F5E19}"/>
            </c:ext>
          </c:extLst>
        </c:ser>
        <c:ser>
          <c:idx val="110"/>
          <c:order val="46"/>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43-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45-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47-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48-1C61-405B-9269-582AAF4F5E19}"/>
            </c:ext>
          </c:extLst>
        </c:ser>
        <c:ser>
          <c:idx val="111"/>
          <c:order val="4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4A-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4C-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4E-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4F-1C61-405B-9269-582AAF4F5E19}"/>
            </c:ext>
          </c:extLst>
        </c:ser>
        <c:ser>
          <c:idx val="112"/>
          <c:order val="48"/>
          <c:spPr>
            <a:gradFill>
              <a:gsLst>
                <a:gs pos="0">
                  <a:schemeClr val="accent3">
                    <a:lumMod val="60000"/>
                  </a:schemeClr>
                </a:gs>
                <a:gs pos="100000">
                  <a:schemeClr val="accent3">
                    <a:lumMod val="60000"/>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51-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53-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55-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56-1C61-405B-9269-582AAF4F5E19}"/>
            </c:ext>
          </c:extLst>
        </c:ser>
        <c:ser>
          <c:idx val="113"/>
          <c:order val="4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58-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5A-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5C-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5D-1C61-405B-9269-582AAF4F5E19}"/>
            </c:ext>
          </c:extLst>
        </c:ser>
        <c:ser>
          <c:idx val="114"/>
          <c:order val="50"/>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5F-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61-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63-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64-1C61-405B-9269-582AAF4F5E19}"/>
            </c:ext>
          </c:extLst>
        </c:ser>
        <c:ser>
          <c:idx val="115"/>
          <c:order val="5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66-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68-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6A-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6B-1C61-405B-9269-582AAF4F5E19}"/>
            </c:ext>
          </c:extLst>
        </c:ser>
        <c:ser>
          <c:idx val="116"/>
          <c:order val="52"/>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6D-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6F-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71-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72-1C61-405B-9269-582AAF4F5E19}"/>
            </c:ext>
          </c:extLst>
        </c:ser>
        <c:ser>
          <c:idx val="117"/>
          <c:order val="5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74-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76-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78-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79-1C61-405B-9269-582AAF4F5E19}"/>
            </c:ext>
          </c:extLst>
        </c:ser>
        <c:ser>
          <c:idx val="118"/>
          <c:order val="54"/>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7B-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7D-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7F-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80-1C61-405B-9269-582AAF4F5E19}"/>
            </c:ext>
          </c:extLst>
        </c:ser>
        <c:ser>
          <c:idx val="119"/>
          <c:order val="5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82-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84-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86-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87-1C61-405B-9269-582AAF4F5E19}"/>
            </c:ext>
          </c:extLst>
        </c:ser>
        <c:ser>
          <c:idx val="120"/>
          <c:order val="56"/>
          <c:spPr>
            <a:gradFill>
              <a:gsLst>
                <a:gs pos="0">
                  <a:schemeClr val="accent5"/>
                </a:gs>
                <a:gs pos="100000">
                  <a:schemeClr val="accent5">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89-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8B-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8D-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8E-1C61-405B-9269-582AAF4F5E19}"/>
            </c:ext>
          </c:extLst>
        </c:ser>
        <c:ser>
          <c:idx val="121"/>
          <c:order val="5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90-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92-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94-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95-1C61-405B-9269-582AAF4F5E19}"/>
            </c:ext>
          </c:extLst>
        </c:ser>
        <c:ser>
          <c:idx val="122"/>
          <c:order val="58"/>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97-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99-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9B-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9C-1C61-405B-9269-582AAF4F5E19}"/>
            </c:ext>
          </c:extLst>
        </c:ser>
        <c:ser>
          <c:idx val="123"/>
          <c:order val="5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9E-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A0-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A2-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A3-1C61-405B-9269-582AAF4F5E19}"/>
            </c:ext>
          </c:extLst>
        </c:ser>
        <c:ser>
          <c:idx val="124"/>
          <c:order val="60"/>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A5-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A7-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A9-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AA-1C61-405B-9269-582AAF4F5E19}"/>
            </c:ext>
          </c:extLst>
        </c:ser>
        <c:ser>
          <c:idx val="125"/>
          <c:order val="6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AC-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AE-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B0-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B1-1C61-405B-9269-582AAF4F5E19}"/>
            </c:ext>
          </c:extLst>
        </c:ser>
        <c:ser>
          <c:idx val="126"/>
          <c:order val="62"/>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B3-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B5-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B7-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B8-1C61-405B-9269-582AAF4F5E19}"/>
            </c:ext>
          </c:extLst>
        </c:ser>
        <c:ser>
          <c:idx val="127"/>
          <c:order val="6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BA-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BC-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BE-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BF-1C61-405B-9269-582AAF4F5E19}"/>
            </c:ext>
          </c:extLst>
        </c:ser>
        <c:ser>
          <c:idx val="32"/>
          <c:order val="64"/>
          <c:spPr>
            <a:gradFill>
              <a:gsLst>
                <a:gs pos="0">
                  <a:schemeClr val="accent3">
                    <a:lumMod val="50000"/>
                  </a:schemeClr>
                </a:gs>
                <a:gs pos="100000">
                  <a:schemeClr val="accent3">
                    <a:lumMod val="50000"/>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C1-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C3-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C5-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C6-1C61-405B-9269-582AAF4F5E19}"/>
            </c:ext>
          </c:extLst>
        </c:ser>
        <c:ser>
          <c:idx val="33"/>
          <c:order val="6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C8-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CA-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CC-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CD-1C61-405B-9269-582AAF4F5E19}"/>
            </c:ext>
          </c:extLst>
        </c:ser>
        <c:ser>
          <c:idx val="34"/>
          <c:order val="66"/>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CF-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D1-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D3-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D4-1C61-405B-9269-582AAF4F5E19}"/>
            </c:ext>
          </c:extLst>
        </c:ser>
        <c:ser>
          <c:idx val="35"/>
          <c:order val="6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D6-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D8-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DA-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DB-1C61-405B-9269-582AAF4F5E19}"/>
            </c:ext>
          </c:extLst>
        </c:ser>
        <c:ser>
          <c:idx val="36"/>
          <c:order val="68"/>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DD-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DF-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E1-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E2-1C61-405B-9269-582AAF4F5E19}"/>
            </c:ext>
          </c:extLst>
        </c:ser>
        <c:ser>
          <c:idx val="37"/>
          <c:order val="6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E4-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E6-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E8-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E9-1C61-405B-9269-582AAF4F5E19}"/>
            </c:ext>
          </c:extLst>
        </c:ser>
        <c:ser>
          <c:idx val="38"/>
          <c:order val="70"/>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EB-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ED-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EF-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F0-1C61-405B-9269-582AAF4F5E19}"/>
            </c:ext>
          </c:extLst>
        </c:ser>
        <c:ser>
          <c:idx val="39"/>
          <c:order val="7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F2-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F4-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F6-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F7-1C61-405B-9269-582AAF4F5E19}"/>
            </c:ext>
          </c:extLst>
        </c:ser>
        <c:ser>
          <c:idx val="40"/>
          <c:order val="72"/>
          <c:spPr>
            <a:gradFill>
              <a:gsLst>
                <a:gs pos="0">
                  <a:schemeClr val="accent5"/>
                </a:gs>
                <a:gs pos="100000">
                  <a:schemeClr val="accent5">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F9-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FB-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1FD-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1FE-1C61-405B-9269-582AAF4F5E19}"/>
            </c:ext>
          </c:extLst>
        </c:ser>
        <c:ser>
          <c:idx val="41"/>
          <c:order val="7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00-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02-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04-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05-1C61-405B-9269-582AAF4F5E19}"/>
            </c:ext>
          </c:extLst>
        </c:ser>
        <c:ser>
          <c:idx val="42"/>
          <c:order val="74"/>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07-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09-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0B-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0C-1C61-405B-9269-582AAF4F5E19}"/>
            </c:ext>
          </c:extLst>
        </c:ser>
        <c:ser>
          <c:idx val="43"/>
          <c:order val="7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0E-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10-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12-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13-1C61-405B-9269-582AAF4F5E19}"/>
            </c:ext>
          </c:extLst>
        </c:ser>
        <c:ser>
          <c:idx val="44"/>
          <c:order val="76"/>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15-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17-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19-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1A-1C61-405B-9269-582AAF4F5E19}"/>
            </c:ext>
          </c:extLst>
        </c:ser>
        <c:ser>
          <c:idx val="45"/>
          <c:order val="7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1C-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1E-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20-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21-1C61-405B-9269-582AAF4F5E19}"/>
            </c:ext>
          </c:extLst>
        </c:ser>
        <c:ser>
          <c:idx val="46"/>
          <c:order val="78"/>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23-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25-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27-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28-1C61-405B-9269-582AAF4F5E19}"/>
            </c:ext>
          </c:extLst>
        </c:ser>
        <c:ser>
          <c:idx val="47"/>
          <c:order val="7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2A-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2C-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2E-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2F-1C61-405B-9269-582AAF4F5E19}"/>
            </c:ext>
          </c:extLst>
        </c:ser>
        <c:ser>
          <c:idx val="48"/>
          <c:order val="80"/>
          <c:spPr>
            <a:gradFill>
              <a:gsLst>
                <a:gs pos="0">
                  <a:schemeClr val="accent3">
                    <a:lumMod val="60000"/>
                  </a:schemeClr>
                </a:gs>
                <a:gs pos="100000">
                  <a:schemeClr val="accent3">
                    <a:lumMod val="60000"/>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31-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33-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35-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36-1C61-405B-9269-582AAF4F5E19}"/>
            </c:ext>
          </c:extLst>
        </c:ser>
        <c:ser>
          <c:idx val="49"/>
          <c:order val="8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38-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3A-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3C-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3D-1C61-405B-9269-582AAF4F5E19}"/>
            </c:ext>
          </c:extLst>
        </c:ser>
        <c:ser>
          <c:idx val="50"/>
          <c:order val="82"/>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3F-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41-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43-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44-1C61-405B-9269-582AAF4F5E19}"/>
            </c:ext>
          </c:extLst>
        </c:ser>
        <c:ser>
          <c:idx val="51"/>
          <c:order val="8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46-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48-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4A-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4B-1C61-405B-9269-582AAF4F5E19}"/>
            </c:ext>
          </c:extLst>
        </c:ser>
        <c:ser>
          <c:idx val="52"/>
          <c:order val="84"/>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4D-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4F-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51-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52-1C61-405B-9269-582AAF4F5E19}"/>
            </c:ext>
          </c:extLst>
        </c:ser>
        <c:ser>
          <c:idx val="53"/>
          <c:order val="8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54-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56-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58-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59-1C61-405B-9269-582AAF4F5E19}"/>
            </c:ext>
          </c:extLst>
        </c:ser>
        <c:ser>
          <c:idx val="54"/>
          <c:order val="86"/>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5B-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5D-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5F-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60-1C61-405B-9269-582AAF4F5E19}"/>
            </c:ext>
          </c:extLst>
        </c:ser>
        <c:ser>
          <c:idx val="55"/>
          <c:order val="8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62-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64-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66-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67-1C61-405B-9269-582AAF4F5E19}"/>
            </c:ext>
          </c:extLst>
        </c:ser>
        <c:ser>
          <c:idx val="56"/>
          <c:order val="88"/>
          <c:spPr>
            <a:gradFill>
              <a:gsLst>
                <a:gs pos="0">
                  <a:schemeClr val="accent5"/>
                </a:gs>
                <a:gs pos="100000">
                  <a:schemeClr val="accent5">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69-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6B-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6D-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6E-1C61-405B-9269-582AAF4F5E19}"/>
            </c:ext>
          </c:extLst>
        </c:ser>
        <c:ser>
          <c:idx val="57"/>
          <c:order val="8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70-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72-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74-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75-1C61-405B-9269-582AAF4F5E19}"/>
            </c:ext>
          </c:extLst>
        </c:ser>
        <c:ser>
          <c:idx val="58"/>
          <c:order val="90"/>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77-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79-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7B-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7C-1C61-405B-9269-582AAF4F5E19}"/>
            </c:ext>
          </c:extLst>
        </c:ser>
        <c:ser>
          <c:idx val="59"/>
          <c:order val="9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7E-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80-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82-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83-1C61-405B-9269-582AAF4F5E19}"/>
            </c:ext>
          </c:extLst>
        </c:ser>
        <c:ser>
          <c:idx val="60"/>
          <c:order val="92"/>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85-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87-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89-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8A-1C61-405B-9269-582AAF4F5E19}"/>
            </c:ext>
          </c:extLst>
        </c:ser>
        <c:ser>
          <c:idx val="61"/>
          <c:order val="9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8C-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8E-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90-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91-1C61-405B-9269-582AAF4F5E19}"/>
            </c:ext>
          </c:extLst>
        </c:ser>
        <c:ser>
          <c:idx val="62"/>
          <c:order val="94"/>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93-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95-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97-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98-1C61-405B-9269-582AAF4F5E19}"/>
            </c:ext>
          </c:extLst>
        </c:ser>
        <c:ser>
          <c:idx val="63"/>
          <c:order val="9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9A-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9C-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9E-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9F-1C61-405B-9269-582AAF4F5E19}"/>
            </c:ext>
          </c:extLst>
        </c:ser>
        <c:ser>
          <c:idx val="16"/>
          <c:order val="96"/>
          <c:spPr>
            <a:gradFill>
              <a:gsLst>
                <a:gs pos="0">
                  <a:schemeClr val="accent5">
                    <a:lumMod val="80000"/>
                    <a:lumOff val="20000"/>
                  </a:schemeClr>
                </a:gs>
                <a:gs pos="100000">
                  <a:schemeClr val="accent5">
                    <a:lumMod val="80000"/>
                    <a:lumOff val="20000"/>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A1-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A3-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A5-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A6-1C61-405B-9269-582AAF4F5E19}"/>
            </c:ext>
          </c:extLst>
        </c:ser>
        <c:ser>
          <c:idx val="17"/>
          <c:order val="9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A8-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AA-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AC-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AD-1C61-405B-9269-582AAF4F5E19}"/>
            </c:ext>
          </c:extLst>
        </c:ser>
        <c:ser>
          <c:idx val="18"/>
          <c:order val="98"/>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AF-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B1-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B3-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B4-1C61-405B-9269-582AAF4F5E19}"/>
            </c:ext>
          </c:extLst>
        </c:ser>
        <c:ser>
          <c:idx val="19"/>
          <c:order val="9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B6-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B8-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BA-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BB-1C61-405B-9269-582AAF4F5E19}"/>
            </c:ext>
          </c:extLst>
        </c:ser>
        <c:ser>
          <c:idx val="20"/>
          <c:order val="100"/>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BD-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BF-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C1-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C2-1C61-405B-9269-582AAF4F5E19}"/>
            </c:ext>
          </c:extLst>
        </c:ser>
        <c:ser>
          <c:idx val="21"/>
          <c:order val="10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C4-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C6-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C8-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C9-1C61-405B-9269-582AAF4F5E19}"/>
            </c:ext>
          </c:extLst>
        </c:ser>
        <c:ser>
          <c:idx val="22"/>
          <c:order val="102"/>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CB-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CD-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CF-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D0-1C61-405B-9269-582AAF4F5E19}"/>
            </c:ext>
          </c:extLst>
        </c:ser>
        <c:ser>
          <c:idx val="23"/>
          <c:order val="10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D2-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D4-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D6-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D7-1C61-405B-9269-582AAF4F5E19}"/>
            </c:ext>
          </c:extLst>
        </c:ser>
        <c:ser>
          <c:idx val="24"/>
          <c:order val="104"/>
          <c:spPr>
            <a:gradFill>
              <a:gsLst>
                <a:gs pos="0">
                  <a:schemeClr val="accent5"/>
                </a:gs>
                <a:gs pos="100000">
                  <a:schemeClr val="accent5">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D9-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DB-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DD-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DE-1C61-405B-9269-582AAF4F5E19}"/>
            </c:ext>
          </c:extLst>
        </c:ser>
        <c:ser>
          <c:idx val="25"/>
          <c:order val="10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E0-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E2-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E4-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E5-1C61-405B-9269-582AAF4F5E19}"/>
            </c:ext>
          </c:extLst>
        </c:ser>
        <c:ser>
          <c:idx val="26"/>
          <c:order val="106"/>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E7-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E9-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EB-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EC-1C61-405B-9269-582AAF4F5E19}"/>
            </c:ext>
          </c:extLst>
        </c:ser>
        <c:ser>
          <c:idx val="27"/>
          <c:order val="10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EE-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F0-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F2-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F3-1C61-405B-9269-582AAF4F5E19}"/>
            </c:ext>
          </c:extLst>
        </c:ser>
        <c:ser>
          <c:idx val="28"/>
          <c:order val="108"/>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F5-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F7-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F9-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2FA-1C61-405B-9269-582AAF4F5E19}"/>
            </c:ext>
          </c:extLst>
        </c:ser>
        <c:ser>
          <c:idx val="29"/>
          <c:order val="10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FC-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2FE-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00-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01-1C61-405B-9269-582AAF4F5E19}"/>
            </c:ext>
          </c:extLst>
        </c:ser>
        <c:ser>
          <c:idx val="30"/>
          <c:order val="110"/>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03-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05-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07-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08-1C61-405B-9269-582AAF4F5E19}"/>
            </c:ext>
          </c:extLst>
        </c:ser>
        <c:ser>
          <c:idx val="31"/>
          <c:order val="11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0A-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0C-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0E-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0F-1C61-405B-9269-582AAF4F5E19}"/>
            </c:ext>
          </c:extLst>
        </c:ser>
        <c:ser>
          <c:idx val="8"/>
          <c:order val="112"/>
          <c:spPr>
            <a:gradFill>
              <a:gsLst>
                <a:gs pos="0">
                  <a:schemeClr val="accent3">
                    <a:lumMod val="60000"/>
                  </a:schemeClr>
                </a:gs>
                <a:gs pos="100000">
                  <a:schemeClr val="accent3">
                    <a:lumMod val="60000"/>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11-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13-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15-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16-1C61-405B-9269-582AAF4F5E19}"/>
            </c:ext>
          </c:extLst>
        </c:ser>
        <c:ser>
          <c:idx val="9"/>
          <c:order val="11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18-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1A-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1C-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1D-1C61-405B-9269-582AAF4F5E19}"/>
            </c:ext>
          </c:extLst>
        </c:ser>
        <c:ser>
          <c:idx val="10"/>
          <c:order val="114"/>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1F-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21-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23-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24-1C61-405B-9269-582AAF4F5E19}"/>
            </c:ext>
          </c:extLst>
        </c:ser>
        <c:ser>
          <c:idx val="11"/>
          <c:order val="11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26-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28-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2A-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2B-1C61-405B-9269-582AAF4F5E19}"/>
            </c:ext>
          </c:extLst>
        </c:ser>
        <c:ser>
          <c:idx val="12"/>
          <c:order val="116"/>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2D-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2F-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31-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32-1C61-405B-9269-582AAF4F5E19}"/>
            </c:ext>
          </c:extLst>
        </c:ser>
        <c:ser>
          <c:idx val="13"/>
          <c:order val="11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34-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36-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38-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39-1C61-405B-9269-582AAF4F5E19}"/>
            </c:ext>
          </c:extLst>
        </c:ser>
        <c:ser>
          <c:idx val="14"/>
          <c:order val="118"/>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3B-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3D-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3F-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40-1C61-405B-9269-582AAF4F5E19}"/>
            </c:ext>
          </c:extLst>
        </c:ser>
        <c:ser>
          <c:idx val="15"/>
          <c:order val="11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42-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44-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46-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47-1C61-405B-9269-582AAF4F5E19}"/>
            </c:ext>
          </c:extLst>
        </c:ser>
        <c:ser>
          <c:idx val="4"/>
          <c:order val="120"/>
          <c:spPr>
            <a:gradFill>
              <a:gsLst>
                <a:gs pos="0">
                  <a:schemeClr val="accent5"/>
                </a:gs>
                <a:gs pos="100000">
                  <a:schemeClr val="accent5">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49-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4B-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4D-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4E-1C61-405B-9269-582AAF4F5E19}"/>
            </c:ext>
          </c:extLst>
        </c:ser>
        <c:ser>
          <c:idx val="5"/>
          <c:order val="12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50-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52-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54-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55-1C61-405B-9269-582AAF4F5E19}"/>
            </c:ext>
          </c:extLst>
        </c:ser>
        <c:ser>
          <c:idx val="6"/>
          <c:order val="122"/>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57-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59-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5B-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5C-1C61-405B-9269-582AAF4F5E19}"/>
            </c:ext>
          </c:extLst>
        </c:ser>
        <c:ser>
          <c:idx val="7"/>
          <c:order val="12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5E-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60-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62-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63-1C61-405B-9269-582AAF4F5E19}"/>
            </c:ext>
          </c:extLst>
        </c:ser>
        <c:ser>
          <c:idx val="2"/>
          <c:order val="124"/>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65-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67-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69-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6A-1C61-405B-9269-582AAF4F5E19}"/>
            </c:ext>
          </c:extLst>
        </c:ser>
        <c:ser>
          <c:idx val="3"/>
          <c:order val="12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6C-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6E-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70-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71-1C61-405B-9269-582AAF4F5E19}"/>
            </c:ext>
          </c:extLst>
        </c:ser>
        <c:ser>
          <c:idx val="1"/>
          <c:order val="126"/>
          <c:spPr>
            <a:gradFill>
              <a:gsLst>
                <a:gs pos="0">
                  <a:schemeClr val="accent2"/>
                </a:gs>
                <a:gs pos="100000">
                  <a:schemeClr val="accent2">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73-1C61-405B-9269-582AAF4F5E19}"/>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75-1C61-405B-9269-582AAF4F5E19}"/>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377-1C61-405B-9269-582AAF4F5E1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378-1C61-405B-9269-582AAF4F5E19}"/>
            </c:ext>
          </c:extLst>
        </c:ser>
        <c:ser>
          <c:idx val="0"/>
          <c:order val="12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51B5-4397-B0A2-BA42E1657066}"/>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3-51B5-4397-B0A2-BA42E1657066}"/>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5-51B5-4397-B0A2-BA42E1657066}"/>
              </c:ext>
            </c:extLst>
          </c:dPt>
          <c:dPt>
            <c:idx val="3"/>
            <c:invertIfNegative val="0"/>
            <c:bubble3D val="0"/>
            <c:spPr>
              <a:solidFill>
                <a:srgbClr val="8064A2"/>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7-51B5-4397-B0A2-BA42E1657066}"/>
              </c:ext>
            </c:extLst>
          </c:dPt>
          <c:dPt>
            <c:idx val="4"/>
            <c:invertIfNegative val="0"/>
            <c:bubble3D val="0"/>
            <c:spPr>
              <a:solidFill>
                <a:srgbClr val="4BACC6"/>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9-51B5-4397-B0A2-BA42E1657066}"/>
              </c:ext>
            </c:extLst>
          </c:dPt>
          <c:dPt>
            <c:idx val="5"/>
            <c:invertIfNegative val="0"/>
            <c:bubble3D val="0"/>
            <c:spPr>
              <a:solidFill>
                <a:srgbClr val="F79646"/>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B-51B5-4397-B0A2-BA42E1657066}"/>
              </c:ext>
            </c:extLst>
          </c:dPt>
          <c:dPt>
            <c:idx val="6"/>
            <c:invertIfNegative val="0"/>
            <c:bubble3D val="0"/>
            <c:spPr>
              <a:solidFill>
                <a:srgbClr val="B8CCE4"/>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D-51B5-4397-B0A2-BA42E165706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14'!$B$32:$D$32</c:f>
              <c:strCache>
                <c:ptCount val="3"/>
                <c:pt idx="0">
                  <c:v>Group A </c:v>
                </c:pt>
                <c:pt idx="1">
                  <c:v>Group B</c:v>
                </c:pt>
                <c:pt idx="2">
                  <c:v>Group C </c:v>
                </c:pt>
              </c:strCache>
            </c:strRef>
          </c:cat>
          <c:val>
            <c:numRef>
              <c:f>'Indicator 14'!$B$33:$D$33</c:f>
              <c:numCache>
                <c:formatCode>General</c:formatCode>
                <c:ptCount val="3"/>
              </c:numCache>
            </c:numRef>
          </c:val>
          <c:extLst>
            <c:ext xmlns:c16="http://schemas.microsoft.com/office/drawing/2014/chart" uri="{C3380CC4-5D6E-409C-BE32-E72D297353CC}">
              <c16:uniqueId val="{0000000E-51B5-4397-B0A2-BA42E1657066}"/>
            </c:ext>
          </c:extLst>
        </c:ser>
        <c:dLbls>
          <c:dLblPos val="inEnd"/>
          <c:showLegendKey val="0"/>
          <c:showVal val="1"/>
          <c:showCatName val="0"/>
          <c:showSerName val="0"/>
          <c:showPercent val="0"/>
          <c:showBubbleSize val="0"/>
        </c:dLbls>
        <c:gapWidth val="41"/>
        <c:axId val="653941920"/>
        <c:axId val="653942480"/>
      </c:barChart>
      <c:catAx>
        <c:axId val="6539419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n-US"/>
          </a:p>
        </c:txPr>
        <c:crossAx val="653942480"/>
        <c:crosses val="autoZero"/>
        <c:auto val="1"/>
        <c:lblAlgn val="ctr"/>
        <c:lblOffset val="100"/>
        <c:noMultiLvlLbl val="0"/>
      </c:catAx>
      <c:valAx>
        <c:axId val="653942480"/>
        <c:scaling>
          <c:orientation val="minMax"/>
        </c:scaling>
        <c:delete val="1"/>
        <c:axPos val="l"/>
        <c:numFmt formatCode="General" sourceLinked="1"/>
        <c:majorTickMark val="none"/>
        <c:minorTickMark val="none"/>
        <c:tickLblPos val="nextTo"/>
        <c:crossAx val="653941920"/>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970438914113844E-2"/>
          <c:y val="6.0386240139316288E-2"/>
          <c:w val="0.92102956108588618"/>
          <c:h val="0.63340113907705931"/>
        </c:manualLayout>
      </c:layout>
      <c:barChart>
        <c:barDir val="col"/>
        <c:grouping val="clustered"/>
        <c:varyColors val="0"/>
        <c:ser>
          <c:idx val="64"/>
          <c:order val="0"/>
          <c:tx>
            <c:strRef>
              <c:f>'Indicator 14'!$A$21</c:f>
              <c:strCache>
                <c:ptCount val="1"/>
                <c:pt idx="0">
                  <c:v>No of Respondents</c:v>
                </c:pt>
              </c:strCache>
            </c:strRef>
          </c:tx>
          <c:spPr>
            <a:gradFill>
              <a:gsLst>
                <a:gs pos="0">
                  <a:schemeClr val="accent5">
                    <a:lumMod val="60000"/>
                  </a:schemeClr>
                </a:gs>
                <a:gs pos="100000">
                  <a:schemeClr val="accent5">
                    <a:lumMod val="60000"/>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4F81B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C89C-4A49-8FA6-F3D18FCE1C9B}"/>
              </c:ext>
            </c:extLst>
          </c:dPt>
          <c:dPt>
            <c:idx val="1"/>
            <c:invertIfNegative val="0"/>
            <c:bubble3D val="0"/>
            <c:spPr>
              <a:solidFill>
                <a:srgbClr val="C0504D"/>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3-C89C-4A49-8FA6-F3D18FCE1C9B}"/>
              </c:ext>
            </c:extLst>
          </c:dPt>
          <c:dPt>
            <c:idx val="2"/>
            <c:invertIfNegative val="0"/>
            <c:bubble3D val="0"/>
            <c:spPr>
              <a:solidFill>
                <a:srgbClr val="9BBB59"/>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5-C89C-4A49-8FA6-F3D18FCE1C9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'Indicator 14'!$B$20:$E$20</c:f>
              <c:strCache>
                <c:ptCount val="4"/>
                <c:pt idx="0">
                  <c:v>Higher Education</c:v>
                </c:pt>
                <c:pt idx="1">
                  <c:v>Competitive Employment</c:v>
                </c:pt>
                <c:pt idx="2">
                  <c:v>Some Other Education/ Training</c:v>
                </c:pt>
                <c:pt idx="3">
                  <c:v>Some Other Employment</c:v>
                </c:pt>
              </c:strCache>
            </c:strRef>
          </c:cat>
          <c:val>
            <c:numRef>
              <c:f>'Indicator 14'!$B$21:$E$21</c:f>
              <c:numCache>
                <c:formatCode>General</c:formatCode>
                <c:ptCount val="4"/>
                <c:pt idx="0">
                  <c:v>0</c:v>
                </c:pt>
                <c:pt idx="1">
                  <c:v>1</c:v>
                </c:pt>
                <c:pt idx="2">
                  <c:v>0</c:v>
                </c:pt>
                <c:pt idx="3">
                  <c:v>0</c:v>
                </c:pt>
              </c:numCache>
            </c:numRef>
          </c:val>
          <c:extLst>
            <c:ext xmlns:c16="http://schemas.microsoft.com/office/drawing/2014/chart" uri="{C3380CC4-5D6E-409C-BE32-E72D297353CC}">
              <c16:uniqueId val="{00000006-C89C-4A49-8FA6-F3D18FCE1C9B}"/>
            </c:ext>
          </c:extLst>
        </c:ser>
        <c:dLbls>
          <c:dLblPos val="inEnd"/>
          <c:showLegendKey val="0"/>
          <c:showVal val="1"/>
          <c:showCatName val="0"/>
          <c:showSerName val="0"/>
          <c:showPercent val="0"/>
          <c:showBubbleSize val="0"/>
        </c:dLbls>
        <c:gapWidth val="41"/>
        <c:axId val="678511616"/>
        <c:axId val="678512176"/>
      </c:barChart>
      <c:catAx>
        <c:axId val="6785116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n-US"/>
          </a:p>
        </c:txPr>
        <c:crossAx val="678512176"/>
        <c:crosses val="autoZero"/>
        <c:auto val="1"/>
        <c:lblAlgn val="ctr"/>
        <c:lblOffset val="100"/>
        <c:noMultiLvlLbl val="0"/>
      </c:catAx>
      <c:valAx>
        <c:axId val="678512176"/>
        <c:scaling>
          <c:orientation val="minMax"/>
        </c:scaling>
        <c:delete val="1"/>
        <c:axPos val="l"/>
        <c:numFmt formatCode="General" sourceLinked="1"/>
        <c:majorTickMark val="none"/>
        <c:minorTickMark val="none"/>
        <c:tickLblPos val="nextTo"/>
        <c:crossAx val="678511616"/>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pivotFmt>
      <c:pivotFmt>
        <c:idx val="1"/>
        <c:spPr>
          <a:solidFill>
            <a:schemeClr val="accent6">
              <a:lumMod val="75000"/>
            </a:schemeClr>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lumMod val="75000"/>
            </a:schemeClr>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FF0000"/>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C00000"/>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lumMod val="75000"/>
            </a:schemeClr>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0000"/>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C00000"/>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lumMod val="75000"/>
            </a:schemeClr>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4">
              <a:lumMod val="75000"/>
            </a:schemeClr>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0000"/>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C00000"/>
          </a:solidFill>
          <a:ln>
            <a:noFill/>
          </a:ln>
          <a:effectLst>
            <a:innerShdw dist="12700" dir="16200000">
              <a:schemeClr val="lt1">
                <a:alpha val="75000"/>
              </a:schemeClr>
            </a:innerShdw>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areaChart>
        <c:grouping val="percentStacked"/>
        <c:varyColors val="0"/>
        <c:ser>
          <c:idx val="0"/>
          <c:order val="0"/>
          <c:tx>
            <c:v>Series1</c:v>
          </c:tx>
          <c:spPr>
            <a:solidFill>
              <a:schemeClr val="accent6">
                <a:lumMod val="75000"/>
              </a:schemeClr>
            </a:solidFill>
            <a:ln>
              <a:noFill/>
            </a:ln>
            <a:effectLst>
              <a:innerShdw dist="12700" dir="16200000">
                <a:schemeClr val="lt1">
                  <a:alpha val="75000"/>
                </a:schemeClr>
              </a:innerShdw>
            </a:effectLst>
          </c:spP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Lit>
              <c:formatCode>General</c:formatCode>
              <c:ptCount val="9"/>
              <c:pt idx="0">
                <c:v>1</c:v>
              </c:pt>
              <c:pt idx="1">
                <c:v>2</c:v>
              </c:pt>
              <c:pt idx="2">
                <c:v>3</c:v>
              </c:pt>
              <c:pt idx="3">
                <c:v>4</c:v>
              </c:pt>
              <c:pt idx="4">
                <c:v>5</c:v>
              </c:pt>
              <c:pt idx="5">
                <c:v>6</c:v>
              </c:pt>
              <c:pt idx="6">
                <c:v>7</c:v>
              </c:pt>
              <c:pt idx="7">
                <c:v>8</c:v>
              </c:pt>
              <c:pt idx="8">
                <c:v>9</c:v>
              </c:pt>
            </c:numLit>
          </c:cat>
          <c:val>
            <c:numLit>
              <c:formatCode>General</c:formatCode>
              <c:ptCount val="9"/>
              <c:pt idx="0">
                <c:v>0.63029999999999997</c:v>
              </c:pt>
              <c:pt idx="1">
                <c:v>0.6462</c:v>
              </c:pt>
              <c:pt idx="2">
                <c:v>0.69399999999999995</c:v>
              </c:pt>
              <c:pt idx="3">
                <c:v>0.6512</c:v>
              </c:pt>
              <c:pt idx="4">
                <c:v>0.75</c:v>
              </c:pt>
              <c:pt idx="5">
                <c:v>0.72950819672131151</c:v>
              </c:pt>
              <c:pt idx="6">
                <c:v>0.78740157480314965</c:v>
              </c:pt>
              <c:pt idx="7">
                <c:v>0.82442748091603058</c:v>
              </c:pt>
              <c:pt idx="8">
                <c:v>0.84105960264900659</c:v>
              </c:pt>
            </c:numLit>
          </c:val>
          <c:extLst>
            <c:ext xmlns:c16="http://schemas.microsoft.com/office/drawing/2014/chart" uri="{C3380CC4-5D6E-409C-BE32-E72D297353CC}">
              <c16:uniqueId val="{00000000-EF38-4241-A8EB-3908BDCB27F0}"/>
            </c:ext>
          </c:extLst>
        </c:ser>
        <c:ser>
          <c:idx val="1"/>
          <c:order val="1"/>
          <c:tx>
            <c:v>Series2</c:v>
          </c:tx>
          <c:spPr>
            <a:solidFill>
              <a:schemeClr val="accent4">
                <a:lumMod val="75000"/>
              </a:schemeClr>
            </a:solidFill>
            <a:ln>
              <a:noFill/>
            </a:ln>
            <a:effectLst>
              <a:innerShdw dist="12700" dir="16200000">
                <a:schemeClr val="lt1">
                  <a:alpha val="75000"/>
                </a:schemeClr>
              </a:innerShdw>
            </a:effectLst>
          </c:spP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Lit>
              <c:formatCode>General</c:formatCode>
              <c:ptCount val="9"/>
              <c:pt idx="0">
                <c:v>1</c:v>
              </c:pt>
              <c:pt idx="1">
                <c:v>2</c:v>
              </c:pt>
              <c:pt idx="2">
                <c:v>3</c:v>
              </c:pt>
              <c:pt idx="3">
                <c:v>4</c:v>
              </c:pt>
              <c:pt idx="4">
                <c:v>5</c:v>
              </c:pt>
              <c:pt idx="5">
                <c:v>6</c:v>
              </c:pt>
              <c:pt idx="6">
                <c:v>7</c:v>
              </c:pt>
              <c:pt idx="7">
                <c:v>8</c:v>
              </c:pt>
              <c:pt idx="8">
                <c:v>9</c:v>
              </c:pt>
            </c:numLit>
          </c:cat>
          <c:val>
            <c:numLit>
              <c:formatCode>General</c:formatCode>
              <c:ptCount val="9"/>
              <c:pt idx="0">
                <c:v>0.21008403361344538</c:v>
              </c:pt>
              <c:pt idx="1">
                <c:v>0.19230769230769232</c:v>
              </c:pt>
              <c:pt idx="2">
                <c:v>0.1417910447761194</c:v>
              </c:pt>
              <c:pt idx="3">
                <c:v>0.16279069767441862</c:v>
              </c:pt>
              <c:pt idx="4">
                <c:v>0.14166666666666666</c:v>
              </c:pt>
              <c:pt idx="5">
                <c:v>0.18852459016393441</c:v>
              </c:pt>
              <c:pt idx="6">
                <c:v>0.11811023622047244</c:v>
              </c:pt>
              <c:pt idx="7">
                <c:v>9.9236641221374045E-2</c:v>
              </c:pt>
              <c:pt idx="8">
                <c:v>9.2715231788079472E-2</c:v>
              </c:pt>
            </c:numLit>
          </c:val>
          <c:extLst>
            <c:ext xmlns:c16="http://schemas.microsoft.com/office/drawing/2014/chart" uri="{C3380CC4-5D6E-409C-BE32-E72D297353CC}">
              <c16:uniqueId val="{00000001-EF38-4241-A8EB-3908BDCB27F0}"/>
            </c:ext>
          </c:extLst>
        </c:ser>
        <c:ser>
          <c:idx val="2"/>
          <c:order val="2"/>
          <c:tx>
            <c:v>Series3</c:v>
          </c:tx>
          <c:spPr>
            <a:solidFill>
              <a:srgbClr val="FF0000"/>
            </a:solidFill>
            <a:ln>
              <a:noFill/>
            </a:ln>
            <a:effectLst>
              <a:innerShdw dist="12700" dir="16200000">
                <a:schemeClr val="lt1">
                  <a:alpha val="75000"/>
                </a:schemeClr>
              </a:innerShdw>
            </a:effectLst>
          </c:spP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Lit>
              <c:formatCode>General</c:formatCode>
              <c:ptCount val="9"/>
              <c:pt idx="0">
                <c:v>1</c:v>
              </c:pt>
              <c:pt idx="1">
                <c:v>2</c:v>
              </c:pt>
              <c:pt idx="2">
                <c:v>3</c:v>
              </c:pt>
              <c:pt idx="3">
                <c:v>4</c:v>
              </c:pt>
              <c:pt idx="4">
                <c:v>5</c:v>
              </c:pt>
              <c:pt idx="5">
                <c:v>6</c:v>
              </c:pt>
              <c:pt idx="6">
                <c:v>7</c:v>
              </c:pt>
              <c:pt idx="7">
                <c:v>8</c:v>
              </c:pt>
              <c:pt idx="8">
                <c:v>9</c:v>
              </c:pt>
            </c:numLit>
          </c:cat>
          <c:val>
            <c:numLit>
              <c:formatCode>General</c:formatCode>
              <c:ptCount val="9"/>
              <c:pt idx="0">
                <c:v>0.15966386554621848</c:v>
              </c:pt>
              <c:pt idx="1">
                <c:v>0.15384615384615385</c:v>
              </c:pt>
              <c:pt idx="2">
                <c:v>0.14925373134328357</c:v>
              </c:pt>
              <c:pt idx="3">
                <c:v>0.16279069767441862</c:v>
              </c:pt>
              <c:pt idx="4">
                <c:v>0.10833333333333334</c:v>
              </c:pt>
              <c:pt idx="5">
                <c:v>7.3770491803278687E-2</c:v>
              </c:pt>
              <c:pt idx="6">
                <c:v>9.4488188976377951E-2</c:v>
              </c:pt>
              <c:pt idx="7">
                <c:v>7.6335877862595422E-2</c:v>
              </c:pt>
              <c:pt idx="8">
                <c:v>6.6225165562913912E-2</c:v>
              </c:pt>
            </c:numLit>
          </c:val>
          <c:extLst>
            <c:ext xmlns:c16="http://schemas.microsoft.com/office/drawing/2014/chart" uri="{C3380CC4-5D6E-409C-BE32-E72D297353CC}">
              <c16:uniqueId val="{00000002-EF38-4241-A8EB-3908BDCB27F0}"/>
            </c:ext>
          </c:extLst>
        </c:ser>
        <c:ser>
          <c:idx val="3"/>
          <c:order val="3"/>
          <c:tx>
            <c:v>Series4</c:v>
          </c:tx>
          <c:spPr>
            <a:solidFill>
              <a:srgbClr val="C00000"/>
            </a:solidFill>
            <a:ln>
              <a:noFill/>
            </a:ln>
            <a:effectLst>
              <a:innerShdw dist="12700" dir="16200000">
                <a:schemeClr val="lt1">
                  <a:alpha val="75000"/>
                </a:schemeClr>
              </a:innerShdw>
            </a:effectLst>
          </c:spP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Lit>
              <c:formatCode>General</c:formatCode>
              <c:ptCount val="9"/>
              <c:pt idx="0">
                <c:v>1</c:v>
              </c:pt>
              <c:pt idx="1">
                <c:v>2</c:v>
              </c:pt>
              <c:pt idx="2">
                <c:v>3</c:v>
              </c:pt>
              <c:pt idx="3">
                <c:v>4</c:v>
              </c:pt>
              <c:pt idx="4">
                <c:v>5</c:v>
              </c:pt>
              <c:pt idx="5">
                <c:v>6</c:v>
              </c:pt>
              <c:pt idx="6">
                <c:v>7</c:v>
              </c:pt>
              <c:pt idx="7">
                <c:v>8</c:v>
              </c:pt>
              <c:pt idx="8">
                <c:v>9</c:v>
              </c:pt>
            </c:numLit>
          </c:cat>
          <c:val>
            <c:numLit>
              <c:formatCode>General</c:formatCode>
              <c:ptCount val="9"/>
              <c:pt idx="0">
                <c:v>0</c:v>
              </c:pt>
              <c:pt idx="1">
                <c:v>7.6923076923076927E-3</c:v>
              </c:pt>
              <c:pt idx="2">
                <c:v>1.4925373134328358E-2</c:v>
              </c:pt>
              <c:pt idx="3">
                <c:v>2.3255813953488372E-2</c:v>
              </c:pt>
              <c:pt idx="4">
                <c:v>0</c:v>
              </c:pt>
              <c:pt idx="5">
                <c:v>8.1967213114754103E-3</c:v>
              </c:pt>
              <c:pt idx="6">
                <c:v>0</c:v>
              </c:pt>
              <c:pt idx="7">
                <c:v>0</c:v>
              </c:pt>
              <c:pt idx="8">
                <c:v>0</c:v>
              </c:pt>
            </c:numLit>
          </c:val>
          <c:extLst>
            <c:ext xmlns:c16="http://schemas.microsoft.com/office/drawing/2014/chart" uri="{C3380CC4-5D6E-409C-BE32-E72D297353CC}">
              <c16:uniqueId val="{00000003-EF38-4241-A8EB-3908BDCB27F0}"/>
            </c:ext>
          </c:extLst>
        </c:ser>
        <c:dLbls>
          <c:showLegendKey val="0"/>
          <c:showVal val="0"/>
          <c:showCatName val="0"/>
          <c:showSerName val="0"/>
          <c:showPercent val="0"/>
          <c:showBubbleSize val="0"/>
        </c:dLbls>
        <c:dropLines>
          <c:spPr>
            <a:ln w="9525" cap="flat" cmpd="sng" algn="ctr">
              <a:solidFill>
                <a:schemeClr val="lt1">
                  <a:alpha val="40000"/>
                </a:schemeClr>
              </a:solidFill>
              <a:round/>
            </a:ln>
            <a:effectLst/>
          </c:spPr>
        </c:dropLines>
        <c:axId val="470720736"/>
        <c:axId val="470924512"/>
      </c:areaChart>
      <c:catAx>
        <c:axId val="470720736"/>
        <c:scaling>
          <c:orientation val="minMax"/>
        </c:scaling>
        <c:delete val="0"/>
        <c:axPos val="b"/>
        <c:numFmt formatCode="General" sourceLinked="1"/>
        <c:majorTickMark val="none"/>
        <c:minorTickMark val="none"/>
        <c:tickLblPos val="nextTo"/>
        <c:spPr>
          <a:noFill/>
          <a:ln w="9575" cap="flat" cmpd="sng" algn="ctr">
            <a:solidFill>
              <a:schemeClr val="lt1">
                <a:lumMod val="75000"/>
              </a:schemeClr>
            </a:solidFill>
            <a:round/>
            <a:headEnd type="none" w="sm" len="sm"/>
            <a:tailEnd type="none" w="sm" len="sm"/>
          </a:ln>
          <a:effectLst/>
        </c:spPr>
        <c:txPr>
          <a:bodyPr rot="-600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crossAx val="470924512"/>
        <c:crosses val="autoZero"/>
        <c:auto val="1"/>
        <c:lblAlgn val="ctr"/>
        <c:lblOffset val="100"/>
        <c:noMultiLvlLbl val="0"/>
      </c:catAx>
      <c:valAx>
        <c:axId val="470924512"/>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7072073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solidFill>
      <a:schemeClr val="bg1">
        <a:lumMod val="50000"/>
      </a:schemeClr>
    </a:solidFill>
    <a:ln w="9525" cap="flat" cmpd="sng" algn="ctr">
      <a:solidFill>
        <a:schemeClr val="lt1">
          <a:lumMod val="75000"/>
        </a:schemeClr>
      </a:solidFill>
      <a:round/>
    </a:ln>
    <a:effectLst/>
  </c:spPr>
  <c:txPr>
    <a:bodyPr/>
    <a:lstStyle/>
    <a:p>
      <a:pPr>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Radio" firstButton="1" fmlaLink="$A$16"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Radio" firstButton="1" fmlaLink="$A$37"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GBox" noThreeD="1"/>
</file>

<file path=xl/ctrlProps/ctrlProp21.xml><?xml version="1.0" encoding="utf-8"?>
<formControlPr xmlns="http://schemas.microsoft.com/office/spreadsheetml/2009/9/main" objectType="Radio" firstButton="1" fmlaLink="$A$16"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Radio" firstButton="1" fmlaLink="$A$37"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Radio" firstButton="1" fmlaLink="$A$79"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Radio" firstButton="1" fmlaLink="$A$16"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Radio" firstButton="1" fmlaLink="$A$58"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firstButton="1" fmlaLink="$A$16"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firstButton="1" fmlaLink="$A$37"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firstButton="1" fmlaLink="$A$58"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A$37"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Radio" firstButton="1" fmlaLink="$A$16"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Radio" firstButton="1" fmlaLink="$A$58"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firstButton="1" fmlaLink="$A$79" lockText="1"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Radio" firstButton="1" fmlaLink="$A$58"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560546</xdr:colOff>
      <xdr:row>2</xdr:row>
      <xdr:rowOff>10477</xdr:rowOff>
    </xdr:from>
    <xdr:to>
      <xdr:col>0</xdr:col>
      <xdr:colOff>4225766</xdr:colOff>
      <xdr:row>8</xdr:row>
      <xdr:rowOff>198437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0546" y="1177290"/>
          <a:ext cx="3665220" cy="1545272"/>
        </a:xfrm>
        <a:prstGeom prst="rect">
          <a:avLst/>
        </a:prstGeom>
      </xdr:spPr>
    </xdr:pic>
    <xdr:clientData/>
  </xdr:twoCellAnchor>
  <xdr:oneCellAnchor>
    <xdr:from>
      <xdr:col>2</xdr:col>
      <xdr:colOff>429577</xdr:colOff>
      <xdr:row>5</xdr:row>
      <xdr:rowOff>57150</xdr:rowOff>
    </xdr:from>
    <xdr:ext cx="3619500" cy="3781425"/>
    <xdr:pic>
      <xdr:nvPicPr>
        <xdr:cNvPr id="7" name="image2.png" title="Image">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2" cstate="print"/>
        <a:stretch>
          <a:fillRect/>
        </a:stretch>
      </xdr:blipFill>
      <xdr:spPr>
        <a:xfrm>
          <a:off x="8377237" y="849630"/>
          <a:ext cx="3619500" cy="3781425"/>
        </a:xfrm>
        <a:prstGeom prst="rect">
          <a:avLst/>
        </a:prstGeom>
        <a:noFill/>
      </xdr:spPr>
    </xdr:pic>
    <xdr:clientData fLocksWithSheet="0"/>
  </xdr:oneCellAnchor>
  <xdr:oneCellAnchor>
    <xdr:from>
      <xdr:col>2</xdr:col>
      <xdr:colOff>429577</xdr:colOff>
      <xdr:row>20</xdr:row>
      <xdr:rowOff>64770</xdr:rowOff>
    </xdr:from>
    <xdr:ext cx="3619500" cy="3838575"/>
    <xdr:pic>
      <xdr:nvPicPr>
        <xdr:cNvPr id="8" name="image1.png" title="Image">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3" cstate="print"/>
        <a:stretch>
          <a:fillRect/>
        </a:stretch>
      </xdr:blipFill>
      <xdr:spPr>
        <a:xfrm>
          <a:off x="8377237" y="5261610"/>
          <a:ext cx="3619500" cy="383857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15</xdr:row>
          <xdr:rowOff>12700</xdr:rowOff>
        </xdr:from>
        <xdr:to>
          <xdr:col>4</xdr:col>
          <xdr:colOff>2717800</xdr:colOff>
          <xdr:row>15</xdr:row>
          <xdr:rowOff>228600</xdr:rowOff>
        </xdr:to>
        <xdr:sp macro="" textlink="">
          <xdr:nvSpPr>
            <xdr:cNvPr id="14341" name="Group Box 5" hidden="1">
              <a:extLst>
                <a:ext uri="{63B3BB69-23CF-44E3-9099-C40C66FF867C}">
                  <a14:compatExt spid="_x0000_s14341"/>
                </a:ext>
                <a:ext uri="{FF2B5EF4-FFF2-40B4-BE49-F238E27FC236}">
                  <a16:creationId xmlns:a16="http://schemas.microsoft.com/office/drawing/2014/main" id="{00000000-0008-0000-0D00-00000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54</xdr:row>
          <xdr:rowOff>190500</xdr:rowOff>
        </xdr:from>
        <xdr:to>
          <xdr:col>4</xdr:col>
          <xdr:colOff>2717800</xdr:colOff>
          <xdr:row>58</xdr:row>
          <xdr:rowOff>0</xdr:rowOff>
        </xdr:to>
        <xdr:sp macro="" textlink="">
          <xdr:nvSpPr>
            <xdr:cNvPr id="14359" name="Group Box 23" hidden="1">
              <a:extLst>
                <a:ext uri="{63B3BB69-23CF-44E3-9099-C40C66FF867C}">
                  <a14:compatExt spid="_x0000_s14359"/>
                </a:ext>
                <a:ext uri="{FF2B5EF4-FFF2-40B4-BE49-F238E27FC236}">
                  <a16:creationId xmlns:a16="http://schemas.microsoft.com/office/drawing/2014/main" id="{00000000-0008-0000-0D00-00001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12700</xdr:rowOff>
        </xdr:from>
        <xdr:to>
          <xdr:col>4</xdr:col>
          <xdr:colOff>2717800</xdr:colOff>
          <xdr:row>15</xdr:row>
          <xdr:rowOff>228600</xdr:rowOff>
        </xdr:to>
        <xdr:sp macro="" textlink="">
          <xdr:nvSpPr>
            <xdr:cNvPr id="14373" name="Group Box 37" hidden="1">
              <a:extLst>
                <a:ext uri="{63B3BB69-23CF-44E3-9099-C40C66FF867C}">
                  <a14:compatExt spid="_x0000_s14373"/>
                </a:ext>
                <a:ext uri="{FF2B5EF4-FFF2-40B4-BE49-F238E27FC236}">
                  <a16:creationId xmlns:a16="http://schemas.microsoft.com/office/drawing/2014/main" id="{00000000-0008-0000-0D00-00002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1238250</xdr:colOff>
          <xdr:row>57</xdr:row>
          <xdr:rowOff>0</xdr:rowOff>
        </xdr:from>
        <xdr:to>
          <xdr:col>1</xdr:col>
          <xdr:colOff>2171700</xdr:colOff>
          <xdr:row>57</xdr:row>
          <xdr:rowOff>209550</xdr:rowOff>
        </xdr:to>
        <xdr:sp macro="" textlink="">
          <xdr:nvSpPr>
            <xdr:cNvPr id="14384" name="Option Button 48" hidden="1">
              <a:extLst>
                <a:ext uri="{63B3BB69-23CF-44E3-9099-C40C66FF867C}">
                  <a14:compatExt spid="_x0000_s14384"/>
                </a:ext>
                <a:ext uri="{FF2B5EF4-FFF2-40B4-BE49-F238E27FC236}">
                  <a16:creationId xmlns:a16="http://schemas.microsoft.com/office/drawing/2014/main" id="{00000000-0008-0000-0D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1250950</xdr:colOff>
          <xdr:row>57</xdr:row>
          <xdr:rowOff>0</xdr:rowOff>
        </xdr:from>
        <xdr:to>
          <xdr:col>2</xdr:col>
          <xdr:colOff>2184400</xdr:colOff>
          <xdr:row>57</xdr:row>
          <xdr:rowOff>209550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D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1250950</xdr:colOff>
          <xdr:row>57</xdr:row>
          <xdr:rowOff>0</xdr:rowOff>
        </xdr:from>
        <xdr:to>
          <xdr:col>3</xdr:col>
          <xdr:colOff>2184400</xdr:colOff>
          <xdr:row>57</xdr:row>
          <xdr:rowOff>209550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D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1238250</xdr:colOff>
          <xdr:row>57</xdr:row>
          <xdr:rowOff>0</xdr:rowOff>
        </xdr:from>
        <xdr:to>
          <xdr:col>4</xdr:col>
          <xdr:colOff>2171700</xdr:colOff>
          <xdr:row>57</xdr:row>
          <xdr:rowOff>209550</xdr:rowOff>
        </xdr:to>
        <xdr:sp macro="" textlink="">
          <xdr:nvSpPr>
            <xdr:cNvPr id="14387" name="Option Button 51" hidden="1">
              <a:extLst>
                <a:ext uri="{63B3BB69-23CF-44E3-9099-C40C66FF867C}">
                  <a14:compatExt spid="_x0000_s14387"/>
                </a:ext>
                <a:ext uri="{FF2B5EF4-FFF2-40B4-BE49-F238E27FC236}">
                  <a16:creationId xmlns:a16="http://schemas.microsoft.com/office/drawing/2014/main" id="{00000000-0008-0000-0D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56</xdr:row>
          <xdr:rowOff>190500</xdr:rowOff>
        </xdr:from>
        <xdr:to>
          <xdr:col>4</xdr:col>
          <xdr:colOff>2724150</xdr:colOff>
          <xdr:row>57</xdr:row>
          <xdr:rowOff>228600</xdr:rowOff>
        </xdr:to>
        <xdr:sp macro="" textlink="">
          <xdr:nvSpPr>
            <xdr:cNvPr id="14388" name="Group Box 52" hidden="1">
              <a:extLst>
                <a:ext uri="{63B3BB69-23CF-44E3-9099-C40C66FF867C}">
                  <a14:compatExt spid="_x0000_s14388"/>
                </a:ext>
                <a:ext uri="{FF2B5EF4-FFF2-40B4-BE49-F238E27FC236}">
                  <a16:creationId xmlns:a16="http://schemas.microsoft.com/office/drawing/2014/main" id="{00000000-0008-0000-0D00-00003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12700</xdr:rowOff>
        </xdr:from>
        <xdr:to>
          <xdr:col>4</xdr:col>
          <xdr:colOff>2717800</xdr:colOff>
          <xdr:row>36</xdr:row>
          <xdr:rowOff>228600</xdr:rowOff>
        </xdr:to>
        <xdr:sp macro="" textlink="">
          <xdr:nvSpPr>
            <xdr:cNvPr id="14402" name="Group Box 66" hidden="1">
              <a:extLst>
                <a:ext uri="{63B3BB69-23CF-44E3-9099-C40C66FF867C}">
                  <a14:compatExt spid="_x0000_s14402"/>
                </a:ext>
                <a:ext uri="{FF2B5EF4-FFF2-40B4-BE49-F238E27FC236}">
                  <a16:creationId xmlns:a16="http://schemas.microsoft.com/office/drawing/2014/main" id="{00000000-0008-0000-0D00-000042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12700</xdr:rowOff>
        </xdr:from>
        <xdr:to>
          <xdr:col>4</xdr:col>
          <xdr:colOff>2717800</xdr:colOff>
          <xdr:row>36</xdr:row>
          <xdr:rowOff>228600</xdr:rowOff>
        </xdr:to>
        <xdr:sp macro="" textlink="">
          <xdr:nvSpPr>
            <xdr:cNvPr id="14407" name="Group Box 71" hidden="1">
              <a:extLst>
                <a:ext uri="{63B3BB69-23CF-44E3-9099-C40C66FF867C}">
                  <a14:compatExt spid="_x0000_s14407"/>
                </a:ext>
                <a:ext uri="{FF2B5EF4-FFF2-40B4-BE49-F238E27FC236}">
                  <a16:creationId xmlns:a16="http://schemas.microsoft.com/office/drawing/2014/main" id="{00000000-0008-0000-0D00-00004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1371600</xdr:colOff>
          <xdr:row>36</xdr:row>
          <xdr:rowOff>19050</xdr:rowOff>
        </xdr:from>
        <xdr:to>
          <xdr:col>1</xdr:col>
          <xdr:colOff>2305050</xdr:colOff>
          <xdr:row>36</xdr:row>
          <xdr:rowOff>228600</xdr:rowOff>
        </xdr:to>
        <xdr:sp macro="" textlink="">
          <xdr:nvSpPr>
            <xdr:cNvPr id="14411" name="Option Button 75" hidden="1">
              <a:extLst>
                <a:ext uri="{63B3BB69-23CF-44E3-9099-C40C66FF867C}">
                  <a14:compatExt spid="_x0000_s14411"/>
                </a:ext>
                <a:ext uri="{FF2B5EF4-FFF2-40B4-BE49-F238E27FC236}">
                  <a16:creationId xmlns:a16="http://schemas.microsoft.com/office/drawing/2014/main" id="{00000000-0008-0000-0D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1276350</xdr:colOff>
          <xdr:row>36</xdr:row>
          <xdr:rowOff>19050</xdr:rowOff>
        </xdr:from>
        <xdr:to>
          <xdr:col>2</xdr:col>
          <xdr:colOff>2209800</xdr:colOff>
          <xdr:row>36</xdr:row>
          <xdr:rowOff>228600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D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1276350</xdr:colOff>
          <xdr:row>36</xdr:row>
          <xdr:rowOff>19050</xdr:rowOff>
        </xdr:from>
        <xdr:to>
          <xdr:col>3</xdr:col>
          <xdr:colOff>2209800</xdr:colOff>
          <xdr:row>36</xdr:row>
          <xdr:rowOff>228600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D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1250950</xdr:colOff>
          <xdr:row>36</xdr:row>
          <xdr:rowOff>12700</xdr:rowOff>
        </xdr:from>
        <xdr:to>
          <xdr:col>4</xdr:col>
          <xdr:colOff>2184400</xdr:colOff>
          <xdr:row>36</xdr:row>
          <xdr:rowOff>222250</xdr:rowOff>
        </xdr:to>
        <xdr:sp macro="" textlink="">
          <xdr:nvSpPr>
            <xdr:cNvPr id="14420" name="Option Button 84" hidden="1">
              <a:extLst>
                <a:ext uri="{63B3BB69-23CF-44E3-9099-C40C66FF867C}">
                  <a14:compatExt spid="_x0000_s14420"/>
                </a:ext>
                <a:ext uri="{FF2B5EF4-FFF2-40B4-BE49-F238E27FC236}">
                  <a16:creationId xmlns:a16="http://schemas.microsoft.com/office/drawing/2014/main" id="{00000000-0008-0000-0D00-00005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34</xdr:row>
          <xdr:rowOff>0</xdr:rowOff>
        </xdr:from>
        <xdr:to>
          <xdr:col>4</xdr:col>
          <xdr:colOff>2724150</xdr:colOff>
          <xdr:row>36</xdr:row>
          <xdr:rowOff>228600</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D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1238250</xdr:colOff>
          <xdr:row>15</xdr:row>
          <xdr:rowOff>12700</xdr:rowOff>
        </xdr:from>
        <xdr:to>
          <xdr:col>1</xdr:col>
          <xdr:colOff>2165350</xdr:colOff>
          <xdr:row>15</xdr:row>
          <xdr:rowOff>222250</xdr:rowOff>
        </xdr:to>
        <xdr:sp macro="" textlink="">
          <xdr:nvSpPr>
            <xdr:cNvPr id="14424" name="Option Button 88" hidden="1">
              <a:extLst>
                <a:ext uri="{63B3BB69-23CF-44E3-9099-C40C66FF867C}">
                  <a14:compatExt spid="_x0000_s14424"/>
                </a:ext>
                <a:ext uri="{FF2B5EF4-FFF2-40B4-BE49-F238E27FC236}">
                  <a16:creationId xmlns:a16="http://schemas.microsoft.com/office/drawing/2014/main" id="{00000000-0008-0000-0D00-00005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1257300</xdr:colOff>
          <xdr:row>15</xdr:row>
          <xdr:rowOff>12700</xdr:rowOff>
        </xdr:from>
        <xdr:to>
          <xdr:col>2</xdr:col>
          <xdr:colOff>2190750</xdr:colOff>
          <xdr:row>15</xdr:row>
          <xdr:rowOff>222250</xdr:rowOff>
        </xdr:to>
        <xdr:sp macro="" textlink="">
          <xdr:nvSpPr>
            <xdr:cNvPr id="14426" name="Option Button 90" hidden="1">
              <a:extLst>
                <a:ext uri="{63B3BB69-23CF-44E3-9099-C40C66FF867C}">
                  <a14:compatExt spid="_x0000_s14426"/>
                </a:ext>
                <a:ext uri="{FF2B5EF4-FFF2-40B4-BE49-F238E27FC236}">
                  <a16:creationId xmlns:a16="http://schemas.microsoft.com/office/drawing/2014/main" id="{00000000-0008-0000-0D00-00005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1257300</xdr:colOff>
          <xdr:row>15</xdr:row>
          <xdr:rowOff>12700</xdr:rowOff>
        </xdr:from>
        <xdr:to>
          <xdr:col>3</xdr:col>
          <xdr:colOff>2190750</xdr:colOff>
          <xdr:row>15</xdr:row>
          <xdr:rowOff>222250</xdr:rowOff>
        </xdr:to>
        <xdr:sp macro="" textlink="">
          <xdr:nvSpPr>
            <xdr:cNvPr id="14427" name="Option Button 91" hidden="1">
              <a:extLst>
                <a:ext uri="{63B3BB69-23CF-44E3-9099-C40C66FF867C}">
                  <a14:compatExt spid="_x0000_s14427"/>
                </a:ext>
                <a:ext uri="{FF2B5EF4-FFF2-40B4-BE49-F238E27FC236}">
                  <a16:creationId xmlns:a16="http://schemas.microsoft.com/office/drawing/2014/main" id="{00000000-0008-0000-0D00-00005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1257300</xdr:colOff>
          <xdr:row>15</xdr:row>
          <xdr:rowOff>12700</xdr:rowOff>
        </xdr:from>
        <xdr:to>
          <xdr:col>4</xdr:col>
          <xdr:colOff>2190750</xdr:colOff>
          <xdr:row>15</xdr:row>
          <xdr:rowOff>222250</xdr:rowOff>
        </xdr:to>
        <xdr:sp macro="" textlink="">
          <xdr:nvSpPr>
            <xdr:cNvPr id="14428" name="Option Button 92" hidden="1">
              <a:extLst>
                <a:ext uri="{63B3BB69-23CF-44E3-9099-C40C66FF867C}">
                  <a14:compatExt spid="_x0000_s14428"/>
                </a:ext>
                <a:ext uri="{FF2B5EF4-FFF2-40B4-BE49-F238E27FC236}">
                  <a16:creationId xmlns:a16="http://schemas.microsoft.com/office/drawing/2014/main" id="{00000000-0008-0000-0D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4</xdr:col>
          <xdr:colOff>2686050</xdr:colOff>
          <xdr:row>15</xdr:row>
          <xdr:rowOff>228600</xdr:rowOff>
        </xdr:to>
        <xdr:sp macro="" textlink="">
          <xdr:nvSpPr>
            <xdr:cNvPr id="14429" name="Group Box 93" hidden="1">
              <a:extLst>
                <a:ext uri="{63B3BB69-23CF-44E3-9099-C40C66FF867C}">
                  <a14:compatExt spid="_x0000_s14429"/>
                </a:ext>
                <a:ext uri="{FF2B5EF4-FFF2-40B4-BE49-F238E27FC236}">
                  <a16:creationId xmlns:a16="http://schemas.microsoft.com/office/drawing/2014/main" id="{00000000-0008-0000-0D00-00005D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5</xdr:col>
          <xdr:colOff>0</xdr:colOff>
          <xdr:row>16</xdr:row>
          <xdr:rowOff>1828800</xdr:rowOff>
        </xdr:to>
        <xdr:sp macro="" textlink="">
          <xdr:nvSpPr>
            <xdr:cNvPr id="15368" name="Group Box 8" hidden="1">
              <a:extLst>
                <a:ext uri="{63B3BB69-23CF-44E3-9099-C40C66FF867C}">
                  <a14:compatExt spid="_x0000_s15368"/>
                </a:ext>
                <a:ext uri="{FF2B5EF4-FFF2-40B4-BE49-F238E27FC236}">
                  <a16:creationId xmlns:a16="http://schemas.microsoft.com/office/drawing/2014/main" id="{00000000-0008-0000-0E00-00000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1250950</xdr:colOff>
          <xdr:row>36</xdr:row>
          <xdr:rowOff>0</xdr:rowOff>
        </xdr:from>
        <xdr:to>
          <xdr:col>1</xdr:col>
          <xdr:colOff>2127250</xdr:colOff>
          <xdr:row>36</xdr:row>
          <xdr:rowOff>209550</xdr:rowOff>
        </xdr:to>
        <xdr:sp macro="" textlink="">
          <xdr:nvSpPr>
            <xdr:cNvPr id="15369" name="Option Button 9" hidden="1">
              <a:extLst>
                <a:ext uri="{63B3BB69-23CF-44E3-9099-C40C66FF867C}">
                  <a14:compatExt spid="_x0000_s15369"/>
                </a:ext>
                <a:ext uri="{FF2B5EF4-FFF2-40B4-BE49-F238E27FC236}">
                  <a16:creationId xmlns:a16="http://schemas.microsoft.com/office/drawing/2014/main" id="{00000000-0008-0000-0E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1250950</xdr:colOff>
          <xdr:row>36</xdr:row>
          <xdr:rowOff>0</xdr:rowOff>
        </xdr:from>
        <xdr:to>
          <xdr:col>2</xdr:col>
          <xdr:colOff>2127250</xdr:colOff>
          <xdr:row>36</xdr:row>
          <xdr:rowOff>209550</xdr:rowOff>
        </xdr:to>
        <xdr:sp macro="" textlink="">
          <xdr:nvSpPr>
            <xdr:cNvPr id="15371" name="Option Button 11" hidden="1">
              <a:extLst>
                <a:ext uri="{63B3BB69-23CF-44E3-9099-C40C66FF867C}">
                  <a14:compatExt spid="_x0000_s15371"/>
                </a:ext>
                <a:ext uri="{FF2B5EF4-FFF2-40B4-BE49-F238E27FC236}">
                  <a16:creationId xmlns:a16="http://schemas.microsoft.com/office/drawing/2014/main" id="{00000000-0008-0000-0E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1238250</xdr:colOff>
          <xdr:row>36</xdr:row>
          <xdr:rowOff>0</xdr:rowOff>
        </xdr:from>
        <xdr:to>
          <xdr:col>3</xdr:col>
          <xdr:colOff>2114550</xdr:colOff>
          <xdr:row>36</xdr:row>
          <xdr:rowOff>209550</xdr:rowOff>
        </xdr:to>
        <xdr:sp macro="" textlink="">
          <xdr:nvSpPr>
            <xdr:cNvPr id="15372" name="Option Button 12" hidden="1">
              <a:extLst>
                <a:ext uri="{63B3BB69-23CF-44E3-9099-C40C66FF867C}">
                  <a14:compatExt spid="_x0000_s15372"/>
                </a:ext>
                <a:ext uri="{FF2B5EF4-FFF2-40B4-BE49-F238E27FC236}">
                  <a16:creationId xmlns:a16="http://schemas.microsoft.com/office/drawing/2014/main" id="{00000000-0008-0000-0E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1250950</xdr:colOff>
          <xdr:row>36</xdr:row>
          <xdr:rowOff>0</xdr:rowOff>
        </xdr:from>
        <xdr:to>
          <xdr:col>4</xdr:col>
          <xdr:colOff>2127250</xdr:colOff>
          <xdr:row>36</xdr:row>
          <xdr:rowOff>209550</xdr:rowOff>
        </xdr:to>
        <xdr:sp macro="" textlink="">
          <xdr:nvSpPr>
            <xdr:cNvPr id="15373" name="Option Button 13" hidden="1">
              <a:extLst>
                <a:ext uri="{63B3BB69-23CF-44E3-9099-C40C66FF867C}">
                  <a14:compatExt spid="_x0000_s15373"/>
                </a:ext>
                <a:ext uri="{FF2B5EF4-FFF2-40B4-BE49-F238E27FC236}">
                  <a16:creationId xmlns:a16="http://schemas.microsoft.com/office/drawing/2014/main" id="{00000000-0008-0000-0E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2686050</xdr:colOff>
          <xdr:row>33</xdr:row>
          <xdr:rowOff>190500</xdr:rowOff>
        </xdr:from>
        <xdr:to>
          <xdr:col>4</xdr:col>
          <xdr:colOff>2717800</xdr:colOff>
          <xdr:row>38</xdr:row>
          <xdr:rowOff>0</xdr:rowOff>
        </xdr:to>
        <xdr:sp macro="" textlink="">
          <xdr:nvSpPr>
            <xdr:cNvPr id="15374" name="Group Box 14" hidden="1">
              <a:extLst>
                <a:ext uri="{63B3BB69-23CF-44E3-9099-C40C66FF867C}">
                  <a14:compatExt spid="_x0000_s15374"/>
                </a:ext>
                <a:ext uri="{FF2B5EF4-FFF2-40B4-BE49-F238E27FC236}">
                  <a16:creationId xmlns:a16="http://schemas.microsoft.com/office/drawing/2014/main" id="{00000000-0008-0000-0E00-00000E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77</xdr:row>
          <xdr:rowOff>203200</xdr:rowOff>
        </xdr:from>
        <xdr:to>
          <xdr:col>1</xdr:col>
          <xdr:colOff>2133600</xdr:colOff>
          <xdr:row>79</xdr:row>
          <xdr:rowOff>0</xdr:rowOff>
        </xdr:to>
        <xdr:sp macro="" textlink="">
          <xdr:nvSpPr>
            <xdr:cNvPr id="15381" name="Option Button 21" hidden="1">
              <a:extLst>
                <a:ext uri="{63B3BB69-23CF-44E3-9099-C40C66FF867C}">
                  <a14:compatExt spid="_x0000_s15381"/>
                </a:ext>
                <a:ext uri="{FF2B5EF4-FFF2-40B4-BE49-F238E27FC236}">
                  <a16:creationId xmlns:a16="http://schemas.microsoft.com/office/drawing/2014/main" id="{00000000-0008-0000-0E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1250950</xdr:colOff>
          <xdr:row>77</xdr:row>
          <xdr:rowOff>203200</xdr:rowOff>
        </xdr:from>
        <xdr:to>
          <xdr:col>2</xdr:col>
          <xdr:colOff>2184400</xdr:colOff>
          <xdr:row>79</xdr:row>
          <xdr:rowOff>0</xdr:rowOff>
        </xdr:to>
        <xdr:sp macro="" textlink="">
          <xdr:nvSpPr>
            <xdr:cNvPr id="15382" name="Option Button 22" hidden="1">
              <a:extLst>
                <a:ext uri="{63B3BB69-23CF-44E3-9099-C40C66FF867C}">
                  <a14:compatExt spid="_x0000_s15382"/>
                </a:ext>
                <a:ext uri="{FF2B5EF4-FFF2-40B4-BE49-F238E27FC236}">
                  <a16:creationId xmlns:a16="http://schemas.microsoft.com/office/drawing/2014/main" id="{00000000-0008-0000-0E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1270000</xdr:colOff>
          <xdr:row>78</xdr:row>
          <xdr:rowOff>0</xdr:rowOff>
        </xdr:from>
        <xdr:to>
          <xdr:col>3</xdr:col>
          <xdr:colOff>2190750</xdr:colOff>
          <xdr:row>79</xdr:row>
          <xdr:rowOff>0</xdr:rowOff>
        </xdr:to>
        <xdr:sp macro="" textlink="">
          <xdr:nvSpPr>
            <xdr:cNvPr id="15383" name="Option Button 23" hidden="1">
              <a:extLst>
                <a:ext uri="{63B3BB69-23CF-44E3-9099-C40C66FF867C}">
                  <a14:compatExt spid="_x0000_s15383"/>
                </a:ext>
                <a:ext uri="{FF2B5EF4-FFF2-40B4-BE49-F238E27FC236}">
                  <a16:creationId xmlns:a16="http://schemas.microsoft.com/office/drawing/2014/main" id="{00000000-0008-0000-0E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1250950</xdr:colOff>
          <xdr:row>77</xdr:row>
          <xdr:rowOff>203200</xdr:rowOff>
        </xdr:from>
        <xdr:to>
          <xdr:col>4</xdr:col>
          <xdr:colOff>2184400</xdr:colOff>
          <xdr:row>79</xdr:row>
          <xdr:rowOff>0</xdr:rowOff>
        </xdr:to>
        <xdr:sp macro="" textlink="">
          <xdr:nvSpPr>
            <xdr:cNvPr id="15384" name="Option Button 24" hidden="1">
              <a:extLst>
                <a:ext uri="{63B3BB69-23CF-44E3-9099-C40C66FF867C}">
                  <a14:compatExt spid="_x0000_s15384"/>
                </a:ext>
                <a:ext uri="{FF2B5EF4-FFF2-40B4-BE49-F238E27FC236}">
                  <a16:creationId xmlns:a16="http://schemas.microsoft.com/office/drawing/2014/main" id="{00000000-0008-0000-0E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0</xdr:rowOff>
        </xdr:from>
        <xdr:to>
          <xdr:col>5</xdr:col>
          <xdr:colOff>12700</xdr:colOff>
          <xdr:row>78</xdr:row>
          <xdr:rowOff>203200</xdr:rowOff>
        </xdr:to>
        <xdr:sp macro="" textlink="">
          <xdr:nvSpPr>
            <xdr:cNvPr id="15385" name="Group Box 25" hidden="1">
              <a:extLst>
                <a:ext uri="{63B3BB69-23CF-44E3-9099-C40C66FF867C}">
                  <a14:compatExt spid="_x0000_s15385"/>
                </a:ext>
                <a:ext uri="{FF2B5EF4-FFF2-40B4-BE49-F238E27FC236}">
                  <a16:creationId xmlns:a16="http://schemas.microsoft.com/office/drawing/2014/main" id="{00000000-0008-0000-0E00-00001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12700</xdr:rowOff>
        </xdr:from>
        <xdr:to>
          <xdr:col>4</xdr:col>
          <xdr:colOff>2705100</xdr:colOff>
          <xdr:row>15</xdr:row>
          <xdr:rowOff>241300</xdr:rowOff>
        </xdr:to>
        <xdr:sp macro="" textlink="">
          <xdr:nvSpPr>
            <xdr:cNvPr id="15388" name="Group Box 28" hidden="1">
              <a:extLst>
                <a:ext uri="{63B3BB69-23CF-44E3-9099-C40C66FF867C}">
                  <a14:compatExt spid="_x0000_s15388"/>
                </a:ext>
                <a:ext uri="{FF2B5EF4-FFF2-40B4-BE49-F238E27FC236}">
                  <a16:creationId xmlns:a16="http://schemas.microsoft.com/office/drawing/2014/main" id="{00000000-0008-0000-0E00-00001C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1250950</xdr:colOff>
          <xdr:row>15</xdr:row>
          <xdr:rowOff>0</xdr:rowOff>
        </xdr:from>
        <xdr:to>
          <xdr:col>1</xdr:col>
          <xdr:colOff>2184400</xdr:colOff>
          <xdr:row>15</xdr:row>
          <xdr:rowOff>209550</xdr:rowOff>
        </xdr:to>
        <xdr:sp macro="" textlink="">
          <xdr:nvSpPr>
            <xdr:cNvPr id="15390" name="Option Button 30" hidden="1">
              <a:extLst>
                <a:ext uri="{63B3BB69-23CF-44E3-9099-C40C66FF867C}">
                  <a14:compatExt spid="_x0000_s15390"/>
                </a:ext>
                <a:ext uri="{FF2B5EF4-FFF2-40B4-BE49-F238E27FC236}">
                  <a16:creationId xmlns:a16="http://schemas.microsoft.com/office/drawing/2014/main" id="{00000000-0008-0000-0E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1295400</xdr:colOff>
          <xdr:row>15</xdr:row>
          <xdr:rowOff>12700</xdr:rowOff>
        </xdr:from>
        <xdr:to>
          <xdr:col>2</xdr:col>
          <xdr:colOff>2228850</xdr:colOff>
          <xdr:row>15</xdr:row>
          <xdr:rowOff>222250</xdr:rowOff>
        </xdr:to>
        <xdr:sp macro="" textlink="">
          <xdr:nvSpPr>
            <xdr:cNvPr id="15391" name="Option Button 31" hidden="1">
              <a:extLst>
                <a:ext uri="{63B3BB69-23CF-44E3-9099-C40C66FF867C}">
                  <a14:compatExt spid="_x0000_s15391"/>
                </a:ext>
                <a:ext uri="{FF2B5EF4-FFF2-40B4-BE49-F238E27FC236}">
                  <a16:creationId xmlns:a16="http://schemas.microsoft.com/office/drawing/2014/main" id="{00000000-0008-0000-0E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1200150</xdr:colOff>
          <xdr:row>15</xdr:row>
          <xdr:rowOff>0</xdr:rowOff>
        </xdr:from>
        <xdr:to>
          <xdr:col>3</xdr:col>
          <xdr:colOff>2133600</xdr:colOff>
          <xdr:row>15</xdr:row>
          <xdr:rowOff>209550</xdr:rowOff>
        </xdr:to>
        <xdr:sp macro="" textlink="">
          <xdr:nvSpPr>
            <xdr:cNvPr id="15392" name="Option Button 32" hidden="1">
              <a:extLst>
                <a:ext uri="{63B3BB69-23CF-44E3-9099-C40C66FF867C}">
                  <a14:compatExt spid="_x0000_s15392"/>
                </a:ext>
                <a:ext uri="{FF2B5EF4-FFF2-40B4-BE49-F238E27FC236}">
                  <a16:creationId xmlns:a16="http://schemas.microsoft.com/office/drawing/2014/main" id="{00000000-0008-0000-0E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1193800</xdr:colOff>
          <xdr:row>14</xdr:row>
          <xdr:rowOff>241300</xdr:rowOff>
        </xdr:from>
        <xdr:to>
          <xdr:col>4</xdr:col>
          <xdr:colOff>2114550</xdr:colOff>
          <xdr:row>15</xdr:row>
          <xdr:rowOff>209550</xdr:rowOff>
        </xdr:to>
        <xdr:sp macro="" textlink="">
          <xdr:nvSpPr>
            <xdr:cNvPr id="15393" name="Option Button 33" hidden="1">
              <a:extLst>
                <a:ext uri="{63B3BB69-23CF-44E3-9099-C40C66FF867C}">
                  <a14:compatExt spid="_x0000_s15393"/>
                </a:ext>
                <a:ext uri="{FF2B5EF4-FFF2-40B4-BE49-F238E27FC236}">
                  <a16:creationId xmlns:a16="http://schemas.microsoft.com/office/drawing/2014/main" id="{00000000-0008-0000-0E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2705100</xdr:colOff>
          <xdr:row>55</xdr:row>
          <xdr:rowOff>0</xdr:rowOff>
        </xdr:from>
        <xdr:to>
          <xdr:col>5</xdr:col>
          <xdr:colOff>12700</xdr:colOff>
          <xdr:row>58</xdr:row>
          <xdr:rowOff>0</xdr:rowOff>
        </xdr:to>
        <xdr:sp macro="" textlink="">
          <xdr:nvSpPr>
            <xdr:cNvPr id="15395" name="Group Box 35" hidden="1">
              <a:extLst>
                <a:ext uri="{63B3BB69-23CF-44E3-9099-C40C66FF867C}">
                  <a14:compatExt spid="_x0000_s15395"/>
                </a:ext>
                <a:ext uri="{FF2B5EF4-FFF2-40B4-BE49-F238E27FC236}">
                  <a16:creationId xmlns:a16="http://schemas.microsoft.com/office/drawing/2014/main" id="{00000000-0008-0000-0E00-00002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1257300</xdr:colOff>
          <xdr:row>56</xdr:row>
          <xdr:rowOff>190500</xdr:rowOff>
        </xdr:from>
        <xdr:to>
          <xdr:col>1</xdr:col>
          <xdr:colOff>2190750</xdr:colOff>
          <xdr:row>57</xdr:row>
          <xdr:rowOff>209550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E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1250950</xdr:colOff>
          <xdr:row>57</xdr:row>
          <xdr:rowOff>12700</xdr:rowOff>
        </xdr:from>
        <xdr:to>
          <xdr:col>2</xdr:col>
          <xdr:colOff>2184400</xdr:colOff>
          <xdr:row>57</xdr:row>
          <xdr:rowOff>222250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E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1219200</xdr:colOff>
          <xdr:row>57</xdr:row>
          <xdr:rowOff>0</xdr:rowOff>
        </xdr:from>
        <xdr:to>
          <xdr:col>3</xdr:col>
          <xdr:colOff>2152650</xdr:colOff>
          <xdr:row>57</xdr:row>
          <xdr:rowOff>209550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E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1276350</xdr:colOff>
          <xdr:row>57</xdr:row>
          <xdr:rowOff>0</xdr:rowOff>
        </xdr:from>
        <xdr:to>
          <xdr:col>4</xdr:col>
          <xdr:colOff>2203450</xdr:colOff>
          <xdr:row>57</xdr:row>
          <xdr:rowOff>209550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E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12700</xdr:rowOff>
        </xdr:from>
        <xdr:to>
          <xdr:col>5</xdr:col>
          <xdr:colOff>12700</xdr:colOff>
          <xdr:row>79</xdr:row>
          <xdr:rowOff>0</xdr:rowOff>
        </xdr:to>
        <xdr:sp macro="" textlink="">
          <xdr:nvSpPr>
            <xdr:cNvPr id="15400" name="Group Box 40" hidden="1">
              <a:extLst>
                <a:ext uri="{63B3BB69-23CF-44E3-9099-C40C66FF867C}">
                  <a14:compatExt spid="_x0000_s15400"/>
                </a:ext>
                <a:ext uri="{FF2B5EF4-FFF2-40B4-BE49-F238E27FC236}">
                  <a16:creationId xmlns:a16="http://schemas.microsoft.com/office/drawing/2014/main" id="{00000000-0008-0000-0E00-00002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1257300</xdr:colOff>
          <xdr:row>14</xdr:row>
          <xdr:rowOff>247650</xdr:rowOff>
        </xdr:from>
        <xdr:to>
          <xdr:col>1</xdr:col>
          <xdr:colOff>2133600</xdr:colOff>
          <xdr:row>15</xdr:row>
          <xdr:rowOff>209550</xdr:rowOff>
        </xdr:to>
        <xdr:sp macro="" textlink="">
          <xdr:nvSpPr>
            <xdr:cNvPr id="16387" name="Option Button 3" hidden="1">
              <a:extLst>
                <a:ext uri="{63B3BB69-23CF-44E3-9099-C40C66FF867C}">
                  <a14:compatExt spid="_x0000_s16387"/>
                </a:ext>
                <a:ext uri="{FF2B5EF4-FFF2-40B4-BE49-F238E27FC236}">
                  <a16:creationId xmlns:a16="http://schemas.microsoft.com/office/drawing/2014/main" id="{00000000-0008-0000-0F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1257300</xdr:colOff>
          <xdr:row>14</xdr:row>
          <xdr:rowOff>247650</xdr:rowOff>
        </xdr:from>
        <xdr:to>
          <xdr:col>2</xdr:col>
          <xdr:colOff>2133600</xdr:colOff>
          <xdr:row>15</xdr:row>
          <xdr:rowOff>209550</xdr:rowOff>
        </xdr:to>
        <xdr:sp macro="" textlink="">
          <xdr:nvSpPr>
            <xdr:cNvPr id="16388" name="Option Button 4" hidden="1">
              <a:extLst>
                <a:ext uri="{63B3BB69-23CF-44E3-9099-C40C66FF867C}">
                  <a14:compatExt spid="_x0000_s16388"/>
                </a:ext>
                <a:ext uri="{FF2B5EF4-FFF2-40B4-BE49-F238E27FC236}">
                  <a16:creationId xmlns:a16="http://schemas.microsoft.com/office/drawing/2014/main" id="{00000000-0008-0000-0F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1231900</xdr:colOff>
          <xdr:row>14</xdr:row>
          <xdr:rowOff>247650</xdr:rowOff>
        </xdr:from>
        <xdr:to>
          <xdr:col>3</xdr:col>
          <xdr:colOff>2108200</xdr:colOff>
          <xdr:row>15</xdr:row>
          <xdr:rowOff>209550</xdr:rowOff>
        </xdr:to>
        <xdr:sp macro="" textlink="">
          <xdr:nvSpPr>
            <xdr:cNvPr id="16389" name="Option Button 5" hidden="1">
              <a:extLst>
                <a:ext uri="{63B3BB69-23CF-44E3-9099-C40C66FF867C}">
                  <a14:compatExt spid="_x0000_s16389"/>
                </a:ext>
                <a:ext uri="{FF2B5EF4-FFF2-40B4-BE49-F238E27FC236}">
                  <a16:creationId xmlns:a16="http://schemas.microsoft.com/office/drawing/2014/main" id="{00000000-0008-0000-0F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1238250</xdr:colOff>
          <xdr:row>14</xdr:row>
          <xdr:rowOff>247650</xdr:rowOff>
        </xdr:from>
        <xdr:to>
          <xdr:col>4</xdr:col>
          <xdr:colOff>2114550</xdr:colOff>
          <xdr:row>15</xdr:row>
          <xdr:rowOff>209550</xdr:rowOff>
        </xdr:to>
        <xdr:sp macro="" textlink="">
          <xdr:nvSpPr>
            <xdr:cNvPr id="16390" name="Option Button 6" hidden="1">
              <a:extLst>
                <a:ext uri="{63B3BB69-23CF-44E3-9099-C40C66FF867C}">
                  <a14:compatExt spid="_x0000_s16390"/>
                </a:ext>
                <a:ext uri="{FF2B5EF4-FFF2-40B4-BE49-F238E27FC236}">
                  <a16:creationId xmlns:a16="http://schemas.microsoft.com/office/drawing/2014/main" id="{00000000-0008-0000-0F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1257300</xdr:colOff>
          <xdr:row>35</xdr:row>
          <xdr:rowOff>190500</xdr:rowOff>
        </xdr:from>
        <xdr:to>
          <xdr:col>1</xdr:col>
          <xdr:colOff>2133600</xdr:colOff>
          <xdr:row>36</xdr:row>
          <xdr:rowOff>209550</xdr:rowOff>
        </xdr:to>
        <xdr:sp macro="" textlink="">
          <xdr:nvSpPr>
            <xdr:cNvPr id="16391" name="Option Button 7" hidden="1">
              <a:extLst>
                <a:ext uri="{63B3BB69-23CF-44E3-9099-C40C66FF867C}">
                  <a14:compatExt spid="_x0000_s16391"/>
                </a:ext>
                <a:ext uri="{FF2B5EF4-FFF2-40B4-BE49-F238E27FC236}">
                  <a16:creationId xmlns:a16="http://schemas.microsoft.com/office/drawing/2014/main" id="{00000000-0008-0000-0F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1257300</xdr:colOff>
          <xdr:row>35</xdr:row>
          <xdr:rowOff>190500</xdr:rowOff>
        </xdr:from>
        <xdr:to>
          <xdr:col>2</xdr:col>
          <xdr:colOff>2133600</xdr:colOff>
          <xdr:row>36</xdr:row>
          <xdr:rowOff>209550</xdr:rowOff>
        </xdr:to>
        <xdr:sp macro="" textlink="">
          <xdr:nvSpPr>
            <xdr:cNvPr id="16392" name="Option Button 8" hidden="1">
              <a:extLst>
                <a:ext uri="{63B3BB69-23CF-44E3-9099-C40C66FF867C}">
                  <a14:compatExt spid="_x0000_s16392"/>
                </a:ext>
                <a:ext uri="{FF2B5EF4-FFF2-40B4-BE49-F238E27FC236}">
                  <a16:creationId xmlns:a16="http://schemas.microsoft.com/office/drawing/2014/main" id="{00000000-0008-0000-0F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1231900</xdr:colOff>
          <xdr:row>35</xdr:row>
          <xdr:rowOff>190500</xdr:rowOff>
        </xdr:from>
        <xdr:to>
          <xdr:col>3</xdr:col>
          <xdr:colOff>2108200</xdr:colOff>
          <xdr:row>36</xdr:row>
          <xdr:rowOff>209550</xdr:rowOff>
        </xdr:to>
        <xdr:sp macro="" textlink="">
          <xdr:nvSpPr>
            <xdr:cNvPr id="16393" name="Option Button 9" hidden="1">
              <a:extLst>
                <a:ext uri="{63B3BB69-23CF-44E3-9099-C40C66FF867C}">
                  <a14:compatExt spid="_x0000_s16393"/>
                </a:ext>
                <a:ext uri="{FF2B5EF4-FFF2-40B4-BE49-F238E27FC236}">
                  <a16:creationId xmlns:a16="http://schemas.microsoft.com/office/drawing/2014/main" id="{00000000-0008-0000-0F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1257300</xdr:colOff>
          <xdr:row>56</xdr:row>
          <xdr:rowOff>190500</xdr:rowOff>
        </xdr:from>
        <xdr:to>
          <xdr:col>1</xdr:col>
          <xdr:colOff>2133600</xdr:colOff>
          <xdr:row>57</xdr:row>
          <xdr:rowOff>209550</xdr:rowOff>
        </xdr:to>
        <xdr:sp macro="" textlink="">
          <xdr:nvSpPr>
            <xdr:cNvPr id="16398" name="Option Button 14" hidden="1">
              <a:extLst>
                <a:ext uri="{63B3BB69-23CF-44E3-9099-C40C66FF867C}">
                  <a14:compatExt spid="_x0000_s16398"/>
                </a:ext>
                <a:ext uri="{FF2B5EF4-FFF2-40B4-BE49-F238E27FC236}">
                  <a16:creationId xmlns:a16="http://schemas.microsoft.com/office/drawing/2014/main" id="{00000000-0008-0000-0F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1257300</xdr:colOff>
          <xdr:row>56</xdr:row>
          <xdr:rowOff>190500</xdr:rowOff>
        </xdr:from>
        <xdr:to>
          <xdr:col>2</xdr:col>
          <xdr:colOff>2133600</xdr:colOff>
          <xdr:row>57</xdr:row>
          <xdr:rowOff>209550</xdr:rowOff>
        </xdr:to>
        <xdr:sp macro="" textlink="">
          <xdr:nvSpPr>
            <xdr:cNvPr id="16399" name="Option Button 15" hidden="1">
              <a:extLst>
                <a:ext uri="{63B3BB69-23CF-44E3-9099-C40C66FF867C}">
                  <a14:compatExt spid="_x0000_s16399"/>
                </a:ext>
                <a:ext uri="{FF2B5EF4-FFF2-40B4-BE49-F238E27FC236}">
                  <a16:creationId xmlns:a16="http://schemas.microsoft.com/office/drawing/2014/main" id="{00000000-0008-0000-0F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1231900</xdr:colOff>
          <xdr:row>56</xdr:row>
          <xdr:rowOff>190500</xdr:rowOff>
        </xdr:from>
        <xdr:to>
          <xdr:col>3</xdr:col>
          <xdr:colOff>2108200</xdr:colOff>
          <xdr:row>57</xdr:row>
          <xdr:rowOff>209550</xdr:rowOff>
        </xdr:to>
        <xdr:sp macro="" textlink="">
          <xdr:nvSpPr>
            <xdr:cNvPr id="16400" name="Option Button 16" hidden="1">
              <a:extLst>
                <a:ext uri="{63B3BB69-23CF-44E3-9099-C40C66FF867C}">
                  <a14:compatExt spid="_x0000_s16400"/>
                </a:ext>
                <a:ext uri="{FF2B5EF4-FFF2-40B4-BE49-F238E27FC236}">
                  <a16:creationId xmlns:a16="http://schemas.microsoft.com/office/drawing/2014/main" id="{00000000-0008-0000-0F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1250950</xdr:colOff>
          <xdr:row>56</xdr:row>
          <xdr:rowOff>190500</xdr:rowOff>
        </xdr:from>
        <xdr:to>
          <xdr:col>4</xdr:col>
          <xdr:colOff>2127250</xdr:colOff>
          <xdr:row>57</xdr:row>
          <xdr:rowOff>209550</xdr:rowOff>
        </xdr:to>
        <xdr:sp macro="" textlink="">
          <xdr:nvSpPr>
            <xdr:cNvPr id="16401" name="Option Button 17" hidden="1">
              <a:extLst>
                <a:ext uri="{63B3BB69-23CF-44E3-9099-C40C66FF867C}">
                  <a14:compatExt spid="_x0000_s16401"/>
                </a:ext>
                <a:ext uri="{FF2B5EF4-FFF2-40B4-BE49-F238E27FC236}">
                  <a16:creationId xmlns:a16="http://schemas.microsoft.com/office/drawing/2014/main" id="{00000000-0008-0000-0F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1238250</xdr:colOff>
          <xdr:row>35</xdr:row>
          <xdr:rowOff>190500</xdr:rowOff>
        </xdr:from>
        <xdr:to>
          <xdr:col>4</xdr:col>
          <xdr:colOff>2114550</xdr:colOff>
          <xdr:row>36</xdr:row>
          <xdr:rowOff>209550</xdr:rowOff>
        </xdr:to>
        <xdr:sp macro="" textlink="">
          <xdr:nvSpPr>
            <xdr:cNvPr id="16406" name="Option Button 22" hidden="1">
              <a:extLst>
                <a:ext uri="{63B3BB69-23CF-44E3-9099-C40C66FF867C}">
                  <a14:compatExt spid="_x0000_s16406"/>
                </a:ext>
                <a:ext uri="{FF2B5EF4-FFF2-40B4-BE49-F238E27FC236}">
                  <a16:creationId xmlns:a16="http://schemas.microsoft.com/office/drawing/2014/main" id="{00000000-0008-0000-0F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33</xdr:row>
          <xdr:rowOff>190500</xdr:rowOff>
        </xdr:from>
        <xdr:to>
          <xdr:col>5</xdr:col>
          <xdr:colOff>0</xdr:colOff>
          <xdr:row>36</xdr:row>
          <xdr:rowOff>241300</xdr:rowOff>
        </xdr:to>
        <xdr:sp macro="" textlink="">
          <xdr:nvSpPr>
            <xdr:cNvPr id="16407" name="Group Box 23" hidden="1">
              <a:extLst>
                <a:ext uri="{63B3BB69-23CF-44E3-9099-C40C66FF867C}">
                  <a14:compatExt spid="_x0000_s16407"/>
                </a:ext>
                <a:ext uri="{FF2B5EF4-FFF2-40B4-BE49-F238E27FC236}">
                  <a16:creationId xmlns:a16="http://schemas.microsoft.com/office/drawing/2014/main" id="{00000000-0008-0000-0F00-00001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2705100</xdr:colOff>
          <xdr:row>55</xdr:row>
          <xdr:rowOff>0</xdr:rowOff>
        </xdr:from>
        <xdr:to>
          <xdr:col>5</xdr:col>
          <xdr:colOff>0</xdr:colOff>
          <xdr:row>58</xdr:row>
          <xdr:rowOff>12700</xdr:rowOff>
        </xdr:to>
        <xdr:sp macro="" textlink="">
          <xdr:nvSpPr>
            <xdr:cNvPr id="16408" name="Group Box 24" hidden="1">
              <a:extLst>
                <a:ext uri="{63B3BB69-23CF-44E3-9099-C40C66FF867C}">
                  <a14:compatExt spid="_x0000_s16408"/>
                </a:ext>
                <a:ext uri="{FF2B5EF4-FFF2-40B4-BE49-F238E27FC236}">
                  <a16:creationId xmlns:a16="http://schemas.microsoft.com/office/drawing/2014/main" id="{00000000-0008-0000-0F00-00001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4</xdr:col>
          <xdr:colOff>2705100</xdr:colOff>
          <xdr:row>16</xdr:row>
          <xdr:rowOff>0</xdr:rowOff>
        </xdr:to>
        <xdr:sp macro="" textlink="">
          <xdr:nvSpPr>
            <xdr:cNvPr id="16409" name="Group Box 25" hidden="1">
              <a:extLst>
                <a:ext uri="{63B3BB69-23CF-44E3-9099-C40C66FF867C}">
                  <a14:compatExt spid="_x0000_s16409"/>
                </a:ext>
                <a:ext uri="{FF2B5EF4-FFF2-40B4-BE49-F238E27FC236}">
                  <a16:creationId xmlns:a16="http://schemas.microsoft.com/office/drawing/2014/main" id="{00000000-0008-0000-0F00-00001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1238250</xdr:colOff>
          <xdr:row>36</xdr:row>
          <xdr:rowOff>12700</xdr:rowOff>
        </xdr:from>
        <xdr:to>
          <xdr:col>1</xdr:col>
          <xdr:colOff>2114550</xdr:colOff>
          <xdr:row>36</xdr:row>
          <xdr:rowOff>222250</xdr:rowOff>
        </xdr:to>
        <xdr:sp macro="" textlink="">
          <xdr:nvSpPr>
            <xdr:cNvPr id="17417" name="Option Button 9" hidden="1">
              <a:extLst>
                <a:ext uri="{63B3BB69-23CF-44E3-9099-C40C66FF867C}">
                  <a14:compatExt spid="_x0000_s17417"/>
                </a:ext>
                <a:ext uri="{FF2B5EF4-FFF2-40B4-BE49-F238E27FC236}">
                  <a16:creationId xmlns:a16="http://schemas.microsoft.com/office/drawing/2014/main" id="{00000000-0008-0000-10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1238250</xdr:colOff>
          <xdr:row>36</xdr:row>
          <xdr:rowOff>12700</xdr:rowOff>
        </xdr:from>
        <xdr:to>
          <xdr:col>2</xdr:col>
          <xdr:colOff>2114550</xdr:colOff>
          <xdr:row>36</xdr:row>
          <xdr:rowOff>222250</xdr:rowOff>
        </xdr:to>
        <xdr:sp macro="" textlink="">
          <xdr:nvSpPr>
            <xdr:cNvPr id="17418" name="Option Button 10" hidden="1">
              <a:extLst>
                <a:ext uri="{63B3BB69-23CF-44E3-9099-C40C66FF867C}">
                  <a14:compatExt spid="_x0000_s17418"/>
                </a:ext>
                <a:ext uri="{FF2B5EF4-FFF2-40B4-BE49-F238E27FC236}">
                  <a16:creationId xmlns:a16="http://schemas.microsoft.com/office/drawing/2014/main" id="{00000000-0008-0000-10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1231900</xdr:colOff>
          <xdr:row>36</xdr:row>
          <xdr:rowOff>0</xdr:rowOff>
        </xdr:from>
        <xdr:to>
          <xdr:col>3</xdr:col>
          <xdr:colOff>2108200</xdr:colOff>
          <xdr:row>36</xdr:row>
          <xdr:rowOff>209550</xdr:rowOff>
        </xdr:to>
        <xdr:sp macro="" textlink="">
          <xdr:nvSpPr>
            <xdr:cNvPr id="17419" name="Option Button 11" hidden="1">
              <a:extLst>
                <a:ext uri="{63B3BB69-23CF-44E3-9099-C40C66FF867C}">
                  <a14:compatExt spid="_x0000_s17419"/>
                </a:ext>
                <a:ext uri="{FF2B5EF4-FFF2-40B4-BE49-F238E27FC236}">
                  <a16:creationId xmlns:a16="http://schemas.microsoft.com/office/drawing/2014/main" id="{00000000-0008-0000-10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1219200</xdr:colOff>
          <xdr:row>35</xdr:row>
          <xdr:rowOff>241300</xdr:rowOff>
        </xdr:from>
        <xdr:to>
          <xdr:col>4</xdr:col>
          <xdr:colOff>2095500</xdr:colOff>
          <xdr:row>36</xdr:row>
          <xdr:rowOff>209550</xdr:rowOff>
        </xdr:to>
        <xdr:sp macro="" textlink="">
          <xdr:nvSpPr>
            <xdr:cNvPr id="17420" name="Option Button 12" hidden="1">
              <a:extLst>
                <a:ext uri="{63B3BB69-23CF-44E3-9099-C40C66FF867C}">
                  <a14:compatExt spid="_x0000_s17420"/>
                </a:ext>
                <a:ext uri="{FF2B5EF4-FFF2-40B4-BE49-F238E27FC236}">
                  <a16:creationId xmlns:a16="http://schemas.microsoft.com/office/drawing/2014/main" id="{00000000-0008-0000-10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xdr:row>
          <xdr:rowOff>12700</xdr:rowOff>
        </xdr:from>
        <xdr:to>
          <xdr:col>5</xdr:col>
          <xdr:colOff>0</xdr:colOff>
          <xdr:row>37</xdr:row>
          <xdr:rowOff>0</xdr:rowOff>
        </xdr:to>
        <xdr:sp macro="" textlink="">
          <xdr:nvSpPr>
            <xdr:cNvPr id="17421" name="Group Box 13" hidden="1">
              <a:extLst>
                <a:ext uri="{63B3BB69-23CF-44E3-9099-C40C66FF867C}">
                  <a14:compatExt spid="_x0000_s17421"/>
                </a:ext>
                <a:ext uri="{FF2B5EF4-FFF2-40B4-BE49-F238E27FC236}">
                  <a16:creationId xmlns:a16="http://schemas.microsoft.com/office/drawing/2014/main" id="{00000000-0008-0000-1000-00000D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2686050</xdr:colOff>
          <xdr:row>12</xdr:row>
          <xdr:rowOff>241300</xdr:rowOff>
        </xdr:from>
        <xdr:to>
          <xdr:col>5</xdr:col>
          <xdr:colOff>0</xdr:colOff>
          <xdr:row>16</xdr:row>
          <xdr:rowOff>0</xdr:rowOff>
        </xdr:to>
        <xdr:sp macro="" textlink="">
          <xdr:nvSpPr>
            <xdr:cNvPr id="17444" name="Group Box 36" hidden="1">
              <a:extLst>
                <a:ext uri="{63B3BB69-23CF-44E3-9099-C40C66FF867C}">
                  <a14:compatExt spid="_x0000_s17444"/>
                </a:ext>
                <a:ext uri="{FF2B5EF4-FFF2-40B4-BE49-F238E27FC236}">
                  <a16:creationId xmlns:a16="http://schemas.microsoft.com/office/drawing/2014/main" id="{00000000-0008-0000-1000-00002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1257300</xdr:colOff>
          <xdr:row>14</xdr:row>
          <xdr:rowOff>241300</xdr:rowOff>
        </xdr:from>
        <xdr:to>
          <xdr:col>1</xdr:col>
          <xdr:colOff>2190750</xdr:colOff>
          <xdr:row>15</xdr:row>
          <xdr:rowOff>209550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10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1270000</xdr:colOff>
          <xdr:row>15</xdr:row>
          <xdr:rowOff>0</xdr:rowOff>
        </xdr:from>
        <xdr:to>
          <xdr:col>2</xdr:col>
          <xdr:colOff>2190750</xdr:colOff>
          <xdr:row>15</xdr:row>
          <xdr:rowOff>209550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10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1219200</xdr:colOff>
          <xdr:row>14</xdr:row>
          <xdr:rowOff>241300</xdr:rowOff>
        </xdr:from>
        <xdr:to>
          <xdr:col>3</xdr:col>
          <xdr:colOff>2152650</xdr:colOff>
          <xdr:row>15</xdr:row>
          <xdr:rowOff>209550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10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1212850</xdr:colOff>
          <xdr:row>15</xdr:row>
          <xdr:rowOff>0</xdr:rowOff>
        </xdr:from>
        <xdr:to>
          <xdr:col>4</xdr:col>
          <xdr:colOff>2146300</xdr:colOff>
          <xdr:row>15</xdr:row>
          <xdr:rowOff>209550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10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12700</xdr:rowOff>
        </xdr:from>
        <xdr:to>
          <xdr:col>5</xdr:col>
          <xdr:colOff>0</xdr:colOff>
          <xdr:row>57</xdr:row>
          <xdr:rowOff>228600</xdr:rowOff>
        </xdr:to>
        <xdr:sp macro="" textlink="">
          <xdr:nvSpPr>
            <xdr:cNvPr id="17466" name="Group Box 58" hidden="1">
              <a:extLst>
                <a:ext uri="{63B3BB69-23CF-44E3-9099-C40C66FF867C}">
                  <a14:compatExt spid="_x0000_s17466"/>
                </a:ext>
                <a:ext uri="{FF2B5EF4-FFF2-40B4-BE49-F238E27FC236}">
                  <a16:creationId xmlns:a16="http://schemas.microsoft.com/office/drawing/2014/main" id="{00000000-0008-0000-1000-00003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1231900</xdr:colOff>
          <xdr:row>56</xdr:row>
          <xdr:rowOff>190500</xdr:rowOff>
        </xdr:from>
        <xdr:to>
          <xdr:col>1</xdr:col>
          <xdr:colOff>2165350</xdr:colOff>
          <xdr:row>57</xdr:row>
          <xdr:rowOff>209550</xdr:rowOff>
        </xdr:to>
        <xdr:sp macro="" textlink="">
          <xdr:nvSpPr>
            <xdr:cNvPr id="17474" name="Option Button 66" hidden="1">
              <a:extLst>
                <a:ext uri="{63B3BB69-23CF-44E3-9099-C40C66FF867C}">
                  <a14:compatExt spid="_x0000_s17474"/>
                </a:ext>
                <a:ext uri="{FF2B5EF4-FFF2-40B4-BE49-F238E27FC236}">
                  <a16:creationId xmlns:a16="http://schemas.microsoft.com/office/drawing/2014/main" id="{00000000-0008-0000-10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1257300</xdr:colOff>
          <xdr:row>57</xdr:row>
          <xdr:rowOff>12700</xdr:rowOff>
        </xdr:from>
        <xdr:to>
          <xdr:col>2</xdr:col>
          <xdr:colOff>2190750</xdr:colOff>
          <xdr:row>57</xdr:row>
          <xdr:rowOff>222250</xdr:rowOff>
        </xdr:to>
        <xdr:sp macro="" textlink="">
          <xdr:nvSpPr>
            <xdr:cNvPr id="17475" name="Option Button 67" hidden="1">
              <a:extLst>
                <a:ext uri="{63B3BB69-23CF-44E3-9099-C40C66FF867C}">
                  <a14:compatExt spid="_x0000_s17475"/>
                </a:ext>
                <a:ext uri="{FF2B5EF4-FFF2-40B4-BE49-F238E27FC236}">
                  <a16:creationId xmlns:a16="http://schemas.microsoft.com/office/drawing/2014/main" id="{00000000-0008-0000-10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1250950</xdr:colOff>
          <xdr:row>57</xdr:row>
          <xdr:rowOff>0</xdr:rowOff>
        </xdr:from>
        <xdr:to>
          <xdr:col>3</xdr:col>
          <xdr:colOff>2184400</xdr:colOff>
          <xdr:row>57</xdr:row>
          <xdr:rowOff>209550</xdr:rowOff>
        </xdr:to>
        <xdr:sp macro="" textlink="">
          <xdr:nvSpPr>
            <xdr:cNvPr id="17476" name="Option Button 68" hidden="1">
              <a:extLst>
                <a:ext uri="{63B3BB69-23CF-44E3-9099-C40C66FF867C}">
                  <a14:compatExt spid="_x0000_s17476"/>
                </a:ext>
                <a:ext uri="{FF2B5EF4-FFF2-40B4-BE49-F238E27FC236}">
                  <a16:creationId xmlns:a16="http://schemas.microsoft.com/office/drawing/2014/main" id="{00000000-0008-0000-10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1200150</xdr:colOff>
          <xdr:row>57</xdr:row>
          <xdr:rowOff>0</xdr:rowOff>
        </xdr:from>
        <xdr:to>
          <xdr:col>4</xdr:col>
          <xdr:colOff>2133600</xdr:colOff>
          <xdr:row>57</xdr:row>
          <xdr:rowOff>209550</xdr:rowOff>
        </xdr:to>
        <xdr:sp macro="" textlink="">
          <xdr:nvSpPr>
            <xdr:cNvPr id="17477" name="Option Button 69" hidden="1">
              <a:extLst>
                <a:ext uri="{63B3BB69-23CF-44E3-9099-C40C66FF867C}">
                  <a14:compatExt spid="_x0000_s17477"/>
                </a:ext>
                <a:ext uri="{FF2B5EF4-FFF2-40B4-BE49-F238E27FC236}">
                  <a16:creationId xmlns:a16="http://schemas.microsoft.com/office/drawing/2014/main" id="{00000000-0008-0000-10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2686050</xdr:colOff>
          <xdr:row>75</xdr:row>
          <xdr:rowOff>190500</xdr:rowOff>
        </xdr:from>
        <xdr:to>
          <xdr:col>4</xdr:col>
          <xdr:colOff>2705100</xdr:colOff>
          <xdr:row>79</xdr:row>
          <xdr:rowOff>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10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1238250</xdr:colOff>
          <xdr:row>77</xdr:row>
          <xdr:rowOff>171450</xdr:rowOff>
        </xdr:from>
        <xdr:to>
          <xdr:col>1</xdr:col>
          <xdr:colOff>2165350</xdr:colOff>
          <xdr:row>78</xdr:row>
          <xdr:rowOff>190500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10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1276350</xdr:colOff>
          <xdr:row>77</xdr:row>
          <xdr:rowOff>190500</xdr:rowOff>
        </xdr:from>
        <xdr:to>
          <xdr:col>2</xdr:col>
          <xdr:colOff>2203450</xdr:colOff>
          <xdr:row>78</xdr:row>
          <xdr:rowOff>209550</xdr:rowOff>
        </xdr:to>
        <xdr:sp macro="" textlink="">
          <xdr:nvSpPr>
            <xdr:cNvPr id="17507" name="Option Button 99" hidden="1">
              <a:extLst>
                <a:ext uri="{63B3BB69-23CF-44E3-9099-C40C66FF867C}">
                  <a14:compatExt spid="_x0000_s17507"/>
                </a:ext>
                <a:ext uri="{FF2B5EF4-FFF2-40B4-BE49-F238E27FC236}">
                  <a16:creationId xmlns:a16="http://schemas.microsoft.com/office/drawing/2014/main" id="{00000000-0008-0000-1000-00006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1212850</xdr:colOff>
          <xdr:row>78</xdr:row>
          <xdr:rowOff>0</xdr:rowOff>
        </xdr:from>
        <xdr:to>
          <xdr:col>3</xdr:col>
          <xdr:colOff>2190750</xdr:colOff>
          <xdr:row>78</xdr:row>
          <xdr:rowOff>209550</xdr:rowOff>
        </xdr:to>
        <xdr:sp macro="" textlink="">
          <xdr:nvSpPr>
            <xdr:cNvPr id="17508" name="Option Button 100" hidden="1">
              <a:extLst>
                <a:ext uri="{63B3BB69-23CF-44E3-9099-C40C66FF867C}">
                  <a14:compatExt spid="_x0000_s17508"/>
                </a:ext>
                <a:ext uri="{FF2B5EF4-FFF2-40B4-BE49-F238E27FC236}">
                  <a16:creationId xmlns:a16="http://schemas.microsoft.com/office/drawing/2014/main" id="{00000000-0008-0000-1000-00006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1200150</xdr:colOff>
          <xdr:row>78</xdr:row>
          <xdr:rowOff>0</xdr:rowOff>
        </xdr:from>
        <xdr:to>
          <xdr:col>4</xdr:col>
          <xdr:colOff>2190750</xdr:colOff>
          <xdr:row>78</xdr:row>
          <xdr:rowOff>209550</xdr:rowOff>
        </xdr:to>
        <xdr:sp macro="" textlink="">
          <xdr:nvSpPr>
            <xdr:cNvPr id="17509" name="Option Button 101" hidden="1">
              <a:extLst>
                <a:ext uri="{63B3BB69-23CF-44E3-9099-C40C66FF867C}">
                  <a14:compatExt spid="_x0000_s17509"/>
                </a:ext>
                <a:ext uri="{FF2B5EF4-FFF2-40B4-BE49-F238E27FC236}">
                  <a16:creationId xmlns:a16="http://schemas.microsoft.com/office/drawing/2014/main" id="{00000000-0008-0000-1000-00006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95250</xdr:colOff>
          <xdr:row>44</xdr:row>
          <xdr:rowOff>31750</xdr:rowOff>
        </xdr:from>
        <xdr:to>
          <xdr:col>2</xdr:col>
          <xdr:colOff>279400</xdr:colOff>
          <xdr:row>44</xdr:row>
          <xdr:rowOff>203200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12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43</xdr:row>
          <xdr:rowOff>57150</xdr:rowOff>
        </xdr:from>
        <xdr:to>
          <xdr:col>2</xdr:col>
          <xdr:colOff>285750</xdr:colOff>
          <xdr:row>43</xdr:row>
          <xdr:rowOff>228600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1200-00002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42</xdr:row>
          <xdr:rowOff>69850</xdr:rowOff>
        </xdr:from>
        <xdr:to>
          <xdr:col>2</xdr:col>
          <xdr:colOff>285750</xdr:colOff>
          <xdr:row>43</xdr:row>
          <xdr:rowOff>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1200-00002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41</xdr:row>
          <xdr:rowOff>57150</xdr:rowOff>
        </xdr:from>
        <xdr:to>
          <xdr:col>2</xdr:col>
          <xdr:colOff>285750</xdr:colOff>
          <xdr:row>41</xdr:row>
          <xdr:rowOff>228600</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1200-00002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40</xdr:row>
          <xdr:rowOff>57150</xdr:rowOff>
        </xdr:from>
        <xdr:to>
          <xdr:col>2</xdr:col>
          <xdr:colOff>285750</xdr:colOff>
          <xdr:row>40</xdr:row>
          <xdr:rowOff>228600</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1200-00002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38</xdr:row>
          <xdr:rowOff>57150</xdr:rowOff>
        </xdr:from>
        <xdr:to>
          <xdr:col>2</xdr:col>
          <xdr:colOff>285750</xdr:colOff>
          <xdr:row>38</xdr:row>
          <xdr:rowOff>222250</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1200-00002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39</xdr:row>
          <xdr:rowOff>69850</xdr:rowOff>
        </xdr:from>
        <xdr:to>
          <xdr:col>2</xdr:col>
          <xdr:colOff>285750</xdr:colOff>
          <xdr:row>40</xdr:row>
          <xdr:rowOff>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1200-00002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51</xdr:row>
          <xdr:rowOff>57150</xdr:rowOff>
        </xdr:from>
        <xdr:to>
          <xdr:col>2</xdr:col>
          <xdr:colOff>285750</xdr:colOff>
          <xdr:row>51</xdr:row>
          <xdr:rowOff>222250</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00000000-0008-0000-1200-00002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57</xdr:row>
          <xdr:rowOff>31750</xdr:rowOff>
        </xdr:from>
        <xdr:to>
          <xdr:col>2</xdr:col>
          <xdr:colOff>279400</xdr:colOff>
          <xdr:row>57</xdr:row>
          <xdr:rowOff>203200</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1200-00002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56</xdr:row>
          <xdr:rowOff>57150</xdr:rowOff>
        </xdr:from>
        <xdr:to>
          <xdr:col>2</xdr:col>
          <xdr:colOff>285750</xdr:colOff>
          <xdr:row>56</xdr:row>
          <xdr:rowOff>228600</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00000000-0008-0000-1200-00002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55</xdr:row>
          <xdr:rowOff>69850</xdr:rowOff>
        </xdr:from>
        <xdr:to>
          <xdr:col>2</xdr:col>
          <xdr:colOff>285750</xdr:colOff>
          <xdr:row>56</xdr:row>
          <xdr:rowOff>0</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1200-00002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54</xdr:row>
          <xdr:rowOff>57150</xdr:rowOff>
        </xdr:from>
        <xdr:to>
          <xdr:col>2</xdr:col>
          <xdr:colOff>285750</xdr:colOff>
          <xdr:row>54</xdr:row>
          <xdr:rowOff>228600</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1200-00002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53</xdr:row>
          <xdr:rowOff>57150</xdr:rowOff>
        </xdr:from>
        <xdr:to>
          <xdr:col>2</xdr:col>
          <xdr:colOff>285750</xdr:colOff>
          <xdr:row>53</xdr:row>
          <xdr:rowOff>228600</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1200-00002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52</xdr:row>
          <xdr:rowOff>69850</xdr:rowOff>
        </xdr:from>
        <xdr:to>
          <xdr:col>2</xdr:col>
          <xdr:colOff>285750</xdr:colOff>
          <xdr:row>53</xdr:row>
          <xdr:rowOff>0</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1200-00002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64</xdr:row>
          <xdr:rowOff>57150</xdr:rowOff>
        </xdr:from>
        <xdr:to>
          <xdr:col>2</xdr:col>
          <xdr:colOff>285750</xdr:colOff>
          <xdr:row>65</xdr:row>
          <xdr:rowOff>0</xdr:rowOff>
        </xdr:to>
        <xdr:sp macro="" textlink="">
          <xdr:nvSpPr>
            <xdr:cNvPr id="12337" name="Check Box 49" hidden="1">
              <a:extLst>
                <a:ext uri="{63B3BB69-23CF-44E3-9099-C40C66FF867C}">
                  <a14:compatExt spid="_x0000_s12337"/>
                </a:ext>
                <a:ext uri="{FF2B5EF4-FFF2-40B4-BE49-F238E27FC236}">
                  <a16:creationId xmlns:a16="http://schemas.microsoft.com/office/drawing/2014/main" id="{00000000-0008-0000-1200-00003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67</xdr:row>
          <xdr:rowOff>95250</xdr:rowOff>
        </xdr:from>
        <xdr:to>
          <xdr:col>2</xdr:col>
          <xdr:colOff>285750</xdr:colOff>
          <xdr:row>67</xdr:row>
          <xdr:rowOff>247650</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1200-00003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66</xdr:row>
          <xdr:rowOff>133350</xdr:rowOff>
        </xdr:from>
        <xdr:to>
          <xdr:col>2</xdr:col>
          <xdr:colOff>285750</xdr:colOff>
          <xdr:row>66</xdr:row>
          <xdr:rowOff>247650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1200-00003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65</xdr:row>
          <xdr:rowOff>114300</xdr:rowOff>
        </xdr:from>
        <xdr:to>
          <xdr:col>2</xdr:col>
          <xdr:colOff>285750</xdr:colOff>
          <xdr:row>65</xdr:row>
          <xdr:rowOff>247650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1200-00003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0</xdr:col>
      <xdr:colOff>19050</xdr:colOff>
      <xdr:row>3</xdr:row>
      <xdr:rowOff>128587</xdr:rowOff>
    </xdr:from>
    <xdr:to>
      <xdr:col>10</xdr:col>
      <xdr:colOff>514350</xdr:colOff>
      <xdr:row>42</xdr:row>
      <xdr:rowOff>123825</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19</xdr:row>
      <xdr:rowOff>0</xdr:rowOff>
    </xdr:from>
    <xdr:to>
      <xdr:col>14</xdr:col>
      <xdr:colOff>133133</xdr:colOff>
      <xdr:row>26</xdr:row>
      <xdr:rowOff>152248</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9067800" y="3362325"/>
          <a:ext cx="1733333" cy="1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764285</xdr:colOff>
      <xdr:row>7</xdr:row>
      <xdr:rowOff>243840</xdr:rowOff>
    </xdr:from>
    <xdr:ext cx="2430780" cy="2522221"/>
    <xdr:pic>
      <xdr:nvPicPr>
        <xdr:cNvPr id="3" name="image2.png" title="Imag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xfrm>
          <a:off x="8711945" y="3009900"/>
          <a:ext cx="2430780" cy="2522221"/>
        </a:xfrm>
        <a:prstGeom prst="rect">
          <a:avLst/>
        </a:prstGeom>
        <a:noFill/>
      </xdr:spPr>
    </xdr:pic>
    <xdr:clientData fLocksWithSheet="0"/>
  </xdr:oneCellAnchor>
  <xdr:oneCellAnchor>
    <xdr:from>
      <xdr:col>4</xdr:col>
      <xdr:colOff>688151</xdr:colOff>
      <xdr:row>16</xdr:row>
      <xdr:rowOff>194311</xdr:rowOff>
    </xdr:from>
    <xdr:ext cx="2583048" cy="2739390"/>
    <xdr:pic>
      <xdr:nvPicPr>
        <xdr:cNvPr id="4" name="image1.png" title="Imag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2" cstate="print"/>
        <a:stretch>
          <a:fillRect/>
        </a:stretch>
      </xdr:blipFill>
      <xdr:spPr>
        <a:xfrm>
          <a:off x="8635811" y="6015991"/>
          <a:ext cx="2583048" cy="2739390"/>
        </a:xfrm>
        <a:prstGeom prst="rect">
          <a:avLst/>
        </a:prstGeom>
        <a:noFill/>
      </xdr:spPr>
    </xdr:pic>
    <xdr:clientData fLocksWithSheet="0"/>
  </xdr:oneCellAnchor>
  <xdr:twoCellAnchor editAs="oneCell">
    <xdr:from>
      <xdr:col>4</xdr:col>
      <xdr:colOff>617220</xdr:colOff>
      <xdr:row>4</xdr:row>
      <xdr:rowOff>670561</xdr:rowOff>
    </xdr:from>
    <xdr:to>
      <xdr:col>7</xdr:col>
      <xdr:colOff>530350</xdr:colOff>
      <xdr:row>6</xdr:row>
      <xdr:rowOff>15240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564880" y="1447801"/>
          <a:ext cx="2724910" cy="11353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918568</xdr:colOff>
      <xdr:row>6</xdr:row>
      <xdr:rowOff>175259</xdr:rowOff>
    </xdr:from>
    <xdr:ext cx="2127614" cy="2207651"/>
    <xdr:pic>
      <xdr:nvPicPr>
        <xdr:cNvPr id="4" name="image2.png" title="Image">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1" cstate="print"/>
        <a:stretch>
          <a:fillRect/>
        </a:stretch>
      </xdr:blipFill>
      <xdr:spPr>
        <a:xfrm>
          <a:off x="9125308" y="2545079"/>
          <a:ext cx="2127614" cy="2207651"/>
        </a:xfrm>
        <a:prstGeom prst="rect">
          <a:avLst/>
        </a:prstGeom>
        <a:noFill/>
      </xdr:spPr>
    </xdr:pic>
    <xdr:clientData fLocksWithSheet="0"/>
  </xdr:oneCellAnchor>
  <xdr:oneCellAnchor>
    <xdr:from>
      <xdr:col>4</xdr:col>
      <xdr:colOff>813830</xdr:colOff>
      <xdr:row>22</xdr:row>
      <xdr:rowOff>26670</xdr:rowOff>
    </xdr:from>
    <xdr:ext cx="2260891" cy="2397734"/>
    <xdr:pic>
      <xdr:nvPicPr>
        <xdr:cNvPr id="5" name="image1.png" title="Image">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xfrm>
          <a:off x="9020570" y="5200650"/>
          <a:ext cx="2260891" cy="2397734"/>
        </a:xfrm>
        <a:prstGeom prst="rect">
          <a:avLst/>
        </a:prstGeom>
        <a:noFill/>
      </xdr:spPr>
    </xdr:pic>
    <xdr:clientData fLocksWithSheet="0"/>
  </xdr:oneCellAnchor>
  <xdr:twoCellAnchor editAs="oneCell">
    <xdr:from>
      <xdr:col>4</xdr:col>
      <xdr:colOff>751745</xdr:colOff>
      <xdr:row>4</xdr:row>
      <xdr:rowOff>228600</xdr:rowOff>
    </xdr:from>
    <xdr:to>
      <xdr:col>7</xdr:col>
      <xdr:colOff>325025</xdr:colOff>
      <xdr:row>4</xdr:row>
      <xdr:rowOff>1222375</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58485" y="1089660"/>
          <a:ext cx="2385060" cy="993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242146</xdr:colOff>
      <xdr:row>6</xdr:row>
      <xdr:rowOff>16087</xdr:rowOff>
    </xdr:from>
    <xdr:ext cx="2190083" cy="792480"/>
    <xdr:pic>
      <xdr:nvPicPr>
        <xdr:cNvPr id="2" name="Picture 1" descr="https://www.doe.in.gov/sites/default/files/news/torch-brand-short-version.pn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146" y="1286087"/>
          <a:ext cx="2190083" cy="792480"/>
        </a:xfrm>
        <a:prstGeom prst="rect">
          <a:avLst/>
        </a:prstGeom>
        <a:noFill/>
        <a:ln>
          <a:noFill/>
        </a:ln>
      </xdr:spPr>
    </xdr:pic>
    <xdr:clientData/>
  </xdr:oneCellAnchor>
  <xdr:oneCellAnchor>
    <xdr:from>
      <xdr:col>8</xdr:col>
      <xdr:colOff>129540</xdr:colOff>
      <xdr:row>5</xdr:row>
      <xdr:rowOff>15240</xdr:rowOff>
    </xdr:from>
    <xdr:ext cx="1623060" cy="1623060"/>
    <xdr:pic>
      <xdr:nvPicPr>
        <xdr:cNvPr id="3" name="Picture 2" descr="https://lh3.googleusercontent.com/bYXfaNc70Uas45FX4LEXLFYGyGAgro-JnTf0ziRSNFwkB0W19sANCBbN0vc7vPrEv8mNbjvXUka85mJ4OY6d1rgEsZVVzTQPXuHW6cdzKGQ26p_EjBD4q_OOoIusmw">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20940" y="495300"/>
          <a:ext cx="1623060" cy="1623060"/>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xdr:from>
      <xdr:col>12</xdr:col>
      <xdr:colOff>210503</xdr:colOff>
      <xdr:row>14</xdr:row>
      <xdr:rowOff>46850</xdr:rowOff>
    </xdr:from>
    <xdr:to>
      <xdr:col>18</xdr:col>
      <xdr:colOff>180023</xdr:colOff>
      <xdr:row>43</xdr:row>
      <xdr:rowOff>36195</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612457</xdr:colOff>
      <xdr:row>44</xdr:row>
      <xdr:rowOff>38576</xdr:rowOff>
    </xdr:from>
    <xdr:to>
      <xdr:col>11</xdr:col>
      <xdr:colOff>444817</xdr:colOff>
      <xdr:row>54</xdr:row>
      <xdr:rowOff>98584</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1188720</xdr:colOff>
      <xdr:row>10</xdr:row>
      <xdr:rowOff>163830</xdr:rowOff>
    </xdr:from>
    <xdr:to>
      <xdr:col>17</xdr:col>
      <xdr:colOff>487680</xdr:colOff>
      <xdr:row>24</xdr:row>
      <xdr:rowOff>38100</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358140</xdr:colOff>
      <xdr:row>24</xdr:row>
      <xdr:rowOff>3810</xdr:rowOff>
    </xdr:from>
    <xdr:to>
      <xdr:col>8</xdr:col>
      <xdr:colOff>1013460</xdr:colOff>
      <xdr:row>31</xdr:row>
      <xdr:rowOff>30480</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971550</xdr:colOff>
      <xdr:row>9</xdr:row>
      <xdr:rowOff>242888</xdr:rowOff>
    </xdr:from>
    <xdr:to>
      <xdr:col>16</xdr:col>
      <xdr:colOff>600075</xdr:colOff>
      <xdr:row>24</xdr:row>
      <xdr:rowOff>123825</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708660</xdr:colOff>
      <xdr:row>30</xdr:row>
      <xdr:rowOff>236220</xdr:rowOff>
    </xdr:from>
    <xdr:to>
      <xdr:col>10</xdr:col>
      <xdr:colOff>76200</xdr:colOff>
      <xdr:row>46</xdr:row>
      <xdr:rowOff>72390</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731520</xdr:colOff>
      <xdr:row>17</xdr:row>
      <xdr:rowOff>22860</xdr:rowOff>
    </xdr:from>
    <xdr:to>
      <xdr:col>9</xdr:col>
      <xdr:colOff>1082040</xdr:colOff>
      <xdr:row>29</xdr:row>
      <xdr:rowOff>38100</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1257300</xdr:colOff>
          <xdr:row>14</xdr:row>
          <xdr:rowOff>228600</xdr:rowOff>
        </xdr:from>
        <xdr:to>
          <xdr:col>1</xdr:col>
          <xdr:colOff>1543050</xdr:colOff>
          <xdr:row>15</xdr:row>
          <xdr:rowOff>209550</xdr:rowOff>
        </xdr:to>
        <xdr:sp macro="" textlink="">
          <xdr:nvSpPr>
            <xdr:cNvPr id="13315" name="Option Button 3" hidden="1">
              <a:extLst>
                <a:ext uri="{63B3BB69-23CF-44E3-9099-C40C66FF867C}">
                  <a14:compatExt spid="_x0000_s13315"/>
                </a:ext>
                <a:ext uri="{FF2B5EF4-FFF2-40B4-BE49-F238E27FC236}">
                  <a16:creationId xmlns:a16="http://schemas.microsoft.com/office/drawing/2014/main" id="{00000000-0008-0000-0C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1257300</xdr:colOff>
          <xdr:row>14</xdr:row>
          <xdr:rowOff>209550</xdr:rowOff>
        </xdr:from>
        <xdr:to>
          <xdr:col>2</xdr:col>
          <xdr:colOff>1619250</xdr:colOff>
          <xdr:row>16</xdr:row>
          <xdr:rowOff>19050</xdr:rowOff>
        </xdr:to>
        <xdr:sp macro="" textlink="">
          <xdr:nvSpPr>
            <xdr:cNvPr id="13316" name="Option Button 4" hidden="1">
              <a:extLst>
                <a:ext uri="{63B3BB69-23CF-44E3-9099-C40C66FF867C}">
                  <a14:compatExt spid="_x0000_s13316"/>
                </a:ext>
                <a:ext uri="{FF2B5EF4-FFF2-40B4-BE49-F238E27FC236}">
                  <a16:creationId xmlns:a16="http://schemas.microsoft.com/office/drawing/2014/main" id="{00000000-0008-0000-0C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1257300</xdr:colOff>
          <xdr:row>14</xdr:row>
          <xdr:rowOff>209550</xdr:rowOff>
        </xdr:from>
        <xdr:to>
          <xdr:col>3</xdr:col>
          <xdr:colOff>1619250</xdr:colOff>
          <xdr:row>16</xdr:row>
          <xdr:rowOff>19050</xdr:rowOff>
        </xdr:to>
        <xdr:sp macro="" textlink="">
          <xdr:nvSpPr>
            <xdr:cNvPr id="13318" name="Option Button 6" hidden="1">
              <a:extLst>
                <a:ext uri="{63B3BB69-23CF-44E3-9099-C40C66FF867C}">
                  <a14:compatExt spid="_x0000_s13318"/>
                </a:ext>
                <a:ext uri="{FF2B5EF4-FFF2-40B4-BE49-F238E27FC236}">
                  <a16:creationId xmlns:a16="http://schemas.microsoft.com/office/drawing/2014/main" id="{00000000-0008-0000-0C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1238250</xdr:colOff>
          <xdr:row>14</xdr:row>
          <xdr:rowOff>209550</xdr:rowOff>
        </xdr:from>
        <xdr:to>
          <xdr:col>4</xdr:col>
          <xdr:colOff>1600200</xdr:colOff>
          <xdr:row>16</xdr:row>
          <xdr:rowOff>19050</xdr:rowOff>
        </xdr:to>
        <xdr:sp macro="" textlink="">
          <xdr:nvSpPr>
            <xdr:cNvPr id="13319" name="Option Button 7" hidden="1">
              <a:extLst>
                <a:ext uri="{63B3BB69-23CF-44E3-9099-C40C66FF867C}">
                  <a14:compatExt spid="_x0000_s13319"/>
                </a:ext>
                <a:ext uri="{FF2B5EF4-FFF2-40B4-BE49-F238E27FC236}">
                  <a16:creationId xmlns:a16="http://schemas.microsoft.com/office/drawing/2014/main" id="{00000000-0008-0000-0C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12700</xdr:rowOff>
        </xdr:from>
        <xdr:to>
          <xdr:col>5</xdr:col>
          <xdr:colOff>0</xdr:colOff>
          <xdr:row>16</xdr:row>
          <xdr:rowOff>0</xdr:rowOff>
        </xdr:to>
        <xdr:sp macro="" textlink="">
          <xdr:nvSpPr>
            <xdr:cNvPr id="13321" name="Group Box 9" hidden="1">
              <a:extLst>
                <a:ext uri="{63B3BB69-23CF-44E3-9099-C40C66FF867C}">
                  <a14:compatExt spid="_x0000_s13321"/>
                </a:ext>
                <a:ext uri="{FF2B5EF4-FFF2-40B4-BE49-F238E27FC236}">
                  <a16:creationId xmlns:a16="http://schemas.microsoft.com/office/drawing/2014/main" id="{00000000-0008-0000-0C00-0000093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ocs.google.com/document/d/1qw5gSSqrZ8GgiwPMnPqsvzarF5GJqOHDV0vWyQqxg2c/edit" TargetMode="External"/><Relationship Id="rId2" Type="http://schemas.openxmlformats.org/officeDocument/2006/relationships/hyperlink" Target="https://youtu.be/X7oI8D_BlX0" TargetMode="External"/><Relationship Id="rId1" Type="http://schemas.openxmlformats.org/officeDocument/2006/relationships/hyperlink" Target="mailto:specialeducation@doe.in.gov?subject=RDA%202020"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docs.google.com/document/d/1qw5gSSqrZ8GgiwPMnPqsvzarF5GJqOHDV0vWyQqxg2c/edit"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www.youtube.com/watch?v=yBlHPFRopIs&amp;feature=youtu.be" TargetMode="External"/><Relationship Id="rId4"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www.youtube.com/watch?v=aD15xYXc0Yo&amp;feature=youtu.be" TargetMode="External"/><Relationship Id="rId4"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hyperlink" Target="https://www.youtube.com/watch?v=YcJzlO1kViU&amp;feature=youtu.be" TargetMode="External"/><Relationship Id="rId7" Type="http://schemas.openxmlformats.org/officeDocument/2006/relationships/vmlDrawing" Target="../drawings/vmlDrawing1.vml"/><Relationship Id="rId12" Type="http://schemas.openxmlformats.org/officeDocument/2006/relationships/ctrlProp" Target="../ctrlProps/ctrlProp5.xml"/><Relationship Id="rId2" Type="http://schemas.openxmlformats.org/officeDocument/2006/relationships/hyperlink" Target="https://www.youtube.com/watch?v=lOlEU4UzV3w&amp;feature=youtu.be" TargetMode="External"/><Relationship Id="rId1" Type="http://schemas.openxmlformats.org/officeDocument/2006/relationships/hyperlink" Target="https://www.youtube.com/watch?v=pHbY80kPc9g&amp;feature=youtu.be" TargetMode="External"/><Relationship Id="rId6" Type="http://schemas.openxmlformats.org/officeDocument/2006/relationships/drawing" Target="../drawings/drawing9.xml"/><Relationship Id="rId11" Type="http://schemas.openxmlformats.org/officeDocument/2006/relationships/ctrlProp" Target="../ctrlProps/ctrlProp4.xml"/><Relationship Id="rId5" Type="http://schemas.openxmlformats.org/officeDocument/2006/relationships/printerSettings" Target="../printerSettings/printerSettings11.bin"/><Relationship Id="rId10" Type="http://schemas.openxmlformats.org/officeDocument/2006/relationships/ctrlProp" Target="../ctrlProps/ctrlProp3.xml"/><Relationship Id="rId4" Type="http://schemas.openxmlformats.org/officeDocument/2006/relationships/hyperlink" Target="https://docs.google.com/document/d/1qw5gSSqrZ8GgiwPMnPqsvzarF5GJqOHDV0vWyQqxg2c/edit" TargetMode="External"/><Relationship Id="rId9" Type="http://schemas.openxmlformats.org/officeDocument/2006/relationships/ctrlProp" Target="../ctrlProps/ctrlProp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 Type="http://schemas.openxmlformats.org/officeDocument/2006/relationships/hyperlink" Target="https://www.youtube.com/watch?v=D9ncEntD9iY&amp;feature=youtu.be" TargetMode="External"/><Relationship Id="rId21" Type="http://schemas.openxmlformats.org/officeDocument/2006/relationships/ctrlProp" Target="../ctrlProps/ctrlProp19.xml"/><Relationship Id="rId7" Type="http://schemas.openxmlformats.org/officeDocument/2006/relationships/vmlDrawing" Target="../drawings/vmlDrawing2.v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2" Type="http://schemas.openxmlformats.org/officeDocument/2006/relationships/hyperlink" Target="https://www.youtube.com/watch?v=lOlEU4UzV3w&amp;feature=youtu.be" TargetMode="External"/><Relationship Id="rId16" Type="http://schemas.openxmlformats.org/officeDocument/2006/relationships/ctrlProp" Target="../ctrlProps/ctrlProp14.xml"/><Relationship Id="rId20" Type="http://schemas.openxmlformats.org/officeDocument/2006/relationships/ctrlProp" Target="../ctrlProps/ctrlProp18.xml"/><Relationship Id="rId1" Type="http://schemas.openxmlformats.org/officeDocument/2006/relationships/hyperlink" Target="https://www.youtube.com/watch?v=mHzIsQErmZY&amp;feature=youtu.be" TargetMode="External"/><Relationship Id="rId6" Type="http://schemas.openxmlformats.org/officeDocument/2006/relationships/drawing" Target="../drawings/drawing10.xml"/><Relationship Id="rId11" Type="http://schemas.openxmlformats.org/officeDocument/2006/relationships/ctrlProp" Target="../ctrlProps/ctrlProp9.xml"/><Relationship Id="rId24" Type="http://schemas.openxmlformats.org/officeDocument/2006/relationships/ctrlProp" Target="../ctrlProps/ctrlProp22.xml"/><Relationship Id="rId5" Type="http://schemas.openxmlformats.org/officeDocument/2006/relationships/printerSettings" Target="../printerSettings/printerSettings12.bin"/><Relationship Id="rId15" Type="http://schemas.openxmlformats.org/officeDocument/2006/relationships/ctrlProp" Target="../ctrlProps/ctrlProp13.xml"/><Relationship Id="rId23" Type="http://schemas.openxmlformats.org/officeDocument/2006/relationships/ctrlProp" Target="../ctrlProps/ctrlProp21.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hyperlink" Target="https://docs.google.com/document/d/1qw5gSSqrZ8GgiwPMnPqsvzarF5GJqOHDV0vWyQqxg2c/edit" TargetMode="Externa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18" Type="http://schemas.openxmlformats.org/officeDocument/2006/relationships/ctrlProp" Target="../ctrlProps/ctrlProp36.xml"/><Relationship Id="rId26" Type="http://schemas.openxmlformats.org/officeDocument/2006/relationships/ctrlProp" Target="../ctrlProps/ctrlProp44.xml"/><Relationship Id="rId3" Type="http://schemas.openxmlformats.org/officeDocument/2006/relationships/hyperlink" Target="https://youtu.be/Scpr5OJWb3I" TargetMode="External"/><Relationship Id="rId21" Type="http://schemas.openxmlformats.org/officeDocument/2006/relationships/ctrlProp" Target="../ctrlProps/ctrlProp39.xml"/><Relationship Id="rId7" Type="http://schemas.openxmlformats.org/officeDocument/2006/relationships/vmlDrawing" Target="../drawings/vmlDrawing3.vml"/><Relationship Id="rId12" Type="http://schemas.openxmlformats.org/officeDocument/2006/relationships/ctrlProp" Target="../ctrlProps/ctrlProp30.xml"/><Relationship Id="rId17" Type="http://schemas.openxmlformats.org/officeDocument/2006/relationships/ctrlProp" Target="../ctrlProps/ctrlProp35.xml"/><Relationship Id="rId25" Type="http://schemas.openxmlformats.org/officeDocument/2006/relationships/ctrlProp" Target="../ctrlProps/ctrlProp43.xml"/><Relationship Id="rId2" Type="http://schemas.openxmlformats.org/officeDocument/2006/relationships/hyperlink" Target="https://youtu.be/TEG_iyJLM28" TargetMode="External"/><Relationship Id="rId16" Type="http://schemas.openxmlformats.org/officeDocument/2006/relationships/ctrlProp" Target="../ctrlProps/ctrlProp34.xml"/><Relationship Id="rId20" Type="http://schemas.openxmlformats.org/officeDocument/2006/relationships/ctrlProp" Target="../ctrlProps/ctrlProp38.xml"/><Relationship Id="rId29" Type="http://schemas.openxmlformats.org/officeDocument/2006/relationships/ctrlProp" Target="../ctrlProps/ctrlProp47.xml"/><Relationship Id="rId1" Type="http://schemas.openxmlformats.org/officeDocument/2006/relationships/hyperlink" Target="https://www.youtube.com/watch?v=lOlEU4UzV3w&amp;feature=youtu.be" TargetMode="External"/><Relationship Id="rId6" Type="http://schemas.openxmlformats.org/officeDocument/2006/relationships/drawing" Target="../drawings/drawing11.xml"/><Relationship Id="rId11" Type="http://schemas.openxmlformats.org/officeDocument/2006/relationships/ctrlProp" Target="../ctrlProps/ctrlProp29.xml"/><Relationship Id="rId24" Type="http://schemas.openxmlformats.org/officeDocument/2006/relationships/ctrlProp" Target="../ctrlProps/ctrlProp42.xml"/><Relationship Id="rId5" Type="http://schemas.openxmlformats.org/officeDocument/2006/relationships/printerSettings" Target="../printerSettings/printerSettings13.bin"/><Relationship Id="rId15" Type="http://schemas.openxmlformats.org/officeDocument/2006/relationships/ctrlProp" Target="../ctrlProps/ctrlProp33.xml"/><Relationship Id="rId23" Type="http://schemas.openxmlformats.org/officeDocument/2006/relationships/ctrlProp" Target="../ctrlProps/ctrlProp41.xml"/><Relationship Id="rId28" Type="http://schemas.openxmlformats.org/officeDocument/2006/relationships/ctrlProp" Target="../ctrlProps/ctrlProp46.xml"/><Relationship Id="rId10" Type="http://schemas.openxmlformats.org/officeDocument/2006/relationships/ctrlProp" Target="../ctrlProps/ctrlProp28.xml"/><Relationship Id="rId19" Type="http://schemas.openxmlformats.org/officeDocument/2006/relationships/ctrlProp" Target="../ctrlProps/ctrlProp37.xml"/><Relationship Id="rId4" Type="http://schemas.openxmlformats.org/officeDocument/2006/relationships/hyperlink" Target="https://docs.google.com/document/d/1qw5gSSqrZ8GgiwPMnPqsvzarF5GJqOHDV0vWyQqxg2c/edit" TargetMode="External"/><Relationship Id="rId9" Type="http://schemas.openxmlformats.org/officeDocument/2006/relationships/ctrlProp" Target="../ctrlProps/ctrlProp27.xml"/><Relationship Id="rId14" Type="http://schemas.openxmlformats.org/officeDocument/2006/relationships/ctrlProp" Target="../ctrlProps/ctrlProp32.xml"/><Relationship Id="rId22" Type="http://schemas.openxmlformats.org/officeDocument/2006/relationships/ctrlProp" Target="../ctrlProps/ctrlProp40.xml"/><Relationship Id="rId27" Type="http://schemas.openxmlformats.org/officeDocument/2006/relationships/ctrlProp" Target="../ctrlProps/ctrlProp4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9.xml"/><Relationship Id="rId13" Type="http://schemas.openxmlformats.org/officeDocument/2006/relationships/ctrlProp" Target="../ctrlProps/ctrlProp54.xml"/><Relationship Id="rId18" Type="http://schemas.openxmlformats.org/officeDocument/2006/relationships/ctrlProp" Target="../ctrlProps/ctrlProp59.xml"/><Relationship Id="rId3" Type="http://schemas.openxmlformats.org/officeDocument/2006/relationships/hyperlink" Target="https://docs.google.com/document/d/1qw5gSSqrZ8GgiwPMnPqsvzarF5GJqOHDV0vWyQqxg2c/edit" TargetMode="External"/><Relationship Id="rId21" Type="http://schemas.openxmlformats.org/officeDocument/2006/relationships/ctrlProp" Target="../ctrlProps/ctrlProp62.xml"/><Relationship Id="rId7" Type="http://schemas.openxmlformats.org/officeDocument/2006/relationships/ctrlProp" Target="../ctrlProps/ctrlProp48.xml"/><Relationship Id="rId12" Type="http://schemas.openxmlformats.org/officeDocument/2006/relationships/ctrlProp" Target="../ctrlProps/ctrlProp53.xml"/><Relationship Id="rId17" Type="http://schemas.openxmlformats.org/officeDocument/2006/relationships/ctrlProp" Target="../ctrlProps/ctrlProp58.xml"/><Relationship Id="rId2" Type="http://schemas.openxmlformats.org/officeDocument/2006/relationships/hyperlink" Target="https://youtu.be/TEG_iyJLM28" TargetMode="External"/><Relationship Id="rId16" Type="http://schemas.openxmlformats.org/officeDocument/2006/relationships/ctrlProp" Target="../ctrlProps/ctrlProp57.xml"/><Relationship Id="rId20" Type="http://schemas.openxmlformats.org/officeDocument/2006/relationships/ctrlProp" Target="../ctrlProps/ctrlProp61.xml"/><Relationship Id="rId1" Type="http://schemas.openxmlformats.org/officeDocument/2006/relationships/hyperlink" Target="https://www.youtube.com/watch?v=lOlEU4UzV3w&amp;feature=youtu.be" TargetMode="External"/><Relationship Id="rId6" Type="http://schemas.openxmlformats.org/officeDocument/2006/relationships/vmlDrawing" Target="../drawings/vmlDrawing4.vml"/><Relationship Id="rId11" Type="http://schemas.openxmlformats.org/officeDocument/2006/relationships/ctrlProp" Target="../ctrlProps/ctrlProp52.xml"/><Relationship Id="rId5" Type="http://schemas.openxmlformats.org/officeDocument/2006/relationships/drawing" Target="../drawings/drawing12.xml"/><Relationship Id="rId15" Type="http://schemas.openxmlformats.org/officeDocument/2006/relationships/ctrlProp" Target="../ctrlProps/ctrlProp56.xml"/><Relationship Id="rId10" Type="http://schemas.openxmlformats.org/officeDocument/2006/relationships/ctrlProp" Target="../ctrlProps/ctrlProp51.xml"/><Relationship Id="rId19" Type="http://schemas.openxmlformats.org/officeDocument/2006/relationships/ctrlProp" Target="../ctrlProps/ctrlProp60.xml"/><Relationship Id="rId4" Type="http://schemas.openxmlformats.org/officeDocument/2006/relationships/printerSettings" Target="../printerSettings/printerSettings14.bin"/><Relationship Id="rId9" Type="http://schemas.openxmlformats.org/officeDocument/2006/relationships/ctrlProp" Target="../ctrlProps/ctrlProp50.xml"/><Relationship Id="rId14" Type="http://schemas.openxmlformats.org/officeDocument/2006/relationships/ctrlProp" Target="../ctrlProps/ctrlProp5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63.xml"/><Relationship Id="rId13" Type="http://schemas.openxmlformats.org/officeDocument/2006/relationships/ctrlProp" Target="../ctrlProps/ctrlProp68.xml"/><Relationship Id="rId18" Type="http://schemas.openxmlformats.org/officeDocument/2006/relationships/ctrlProp" Target="../ctrlProps/ctrlProp73.xml"/><Relationship Id="rId26" Type="http://schemas.openxmlformats.org/officeDocument/2006/relationships/ctrlProp" Target="../ctrlProps/ctrlProp81.xml"/><Relationship Id="rId3" Type="http://schemas.openxmlformats.org/officeDocument/2006/relationships/hyperlink" Target="https://www.youtube.com/watch?v=pnoz7iImcQI&amp;feature=youtu.be" TargetMode="External"/><Relationship Id="rId21" Type="http://schemas.openxmlformats.org/officeDocument/2006/relationships/ctrlProp" Target="../ctrlProps/ctrlProp76.xml"/><Relationship Id="rId7" Type="http://schemas.openxmlformats.org/officeDocument/2006/relationships/vmlDrawing" Target="../drawings/vmlDrawing5.vml"/><Relationship Id="rId12" Type="http://schemas.openxmlformats.org/officeDocument/2006/relationships/ctrlProp" Target="../ctrlProps/ctrlProp67.xml"/><Relationship Id="rId17" Type="http://schemas.openxmlformats.org/officeDocument/2006/relationships/ctrlProp" Target="../ctrlProps/ctrlProp72.xml"/><Relationship Id="rId25" Type="http://schemas.openxmlformats.org/officeDocument/2006/relationships/ctrlProp" Target="../ctrlProps/ctrlProp80.xml"/><Relationship Id="rId2" Type="http://schemas.openxmlformats.org/officeDocument/2006/relationships/hyperlink" Target="https://www.youtube.com/watch?v=lOlEU4UzV3w&amp;feature=youtu.be" TargetMode="External"/><Relationship Id="rId16" Type="http://schemas.openxmlformats.org/officeDocument/2006/relationships/ctrlProp" Target="../ctrlProps/ctrlProp71.xml"/><Relationship Id="rId20" Type="http://schemas.openxmlformats.org/officeDocument/2006/relationships/ctrlProp" Target="../ctrlProps/ctrlProp75.xml"/><Relationship Id="rId1" Type="http://schemas.openxmlformats.org/officeDocument/2006/relationships/hyperlink" Target="https://www.youtube.com/watch?v=yrUKjLE6RW4&amp;feature=youtu.be" TargetMode="External"/><Relationship Id="rId6" Type="http://schemas.openxmlformats.org/officeDocument/2006/relationships/drawing" Target="../drawings/drawing13.xml"/><Relationship Id="rId11" Type="http://schemas.openxmlformats.org/officeDocument/2006/relationships/ctrlProp" Target="../ctrlProps/ctrlProp66.xml"/><Relationship Id="rId24" Type="http://schemas.openxmlformats.org/officeDocument/2006/relationships/ctrlProp" Target="../ctrlProps/ctrlProp79.xml"/><Relationship Id="rId5" Type="http://schemas.openxmlformats.org/officeDocument/2006/relationships/printerSettings" Target="../printerSettings/printerSettings15.bin"/><Relationship Id="rId15" Type="http://schemas.openxmlformats.org/officeDocument/2006/relationships/ctrlProp" Target="../ctrlProps/ctrlProp70.xml"/><Relationship Id="rId23" Type="http://schemas.openxmlformats.org/officeDocument/2006/relationships/ctrlProp" Target="../ctrlProps/ctrlProp78.xml"/><Relationship Id="rId10" Type="http://schemas.openxmlformats.org/officeDocument/2006/relationships/ctrlProp" Target="../ctrlProps/ctrlProp65.xml"/><Relationship Id="rId19" Type="http://schemas.openxmlformats.org/officeDocument/2006/relationships/ctrlProp" Target="../ctrlProps/ctrlProp74.xml"/><Relationship Id="rId4" Type="http://schemas.openxmlformats.org/officeDocument/2006/relationships/hyperlink" Target="https://docs.google.com/document/d/1qw5gSSqrZ8GgiwPMnPqsvzarF5GJqOHDV0vWyQqxg2c/edit" TargetMode="External"/><Relationship Id="rId9" Type="http://schemas.openxmlformats.org/officeDocument/2006/relationships/ctrlProp" Target="../ctrlProps/ctrlProp64.xml"/><Relationship Id="rId14" Type="http://schemas.openxmlformats.org/officeDocument/2006/relationships/ctrlProp" Target="../ctrlProps/ctrlProp69.xml"/><Relationship Id="rId22" Type="http://schemas.openxmlformats.org/officeDocument/2006/relationships/ctrlProp" Target="../ctrlProps/ctrlProp77.xml"/><Relationship Id="rId27" Type="http://schemas.openxmlformats.org/officeDocument/2006/relationships/ctrlProp" Target="../ctrlProps/ctrlProp82.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www.youtube.com/watch?v=mljMIQD8ON8&amp;feature=youtu.be" TargetMode="Externa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85.xml"/><Relationship Id="rId13" Type="http://schemas.openxmlformats.org/officeDocument/2006/relationships/ctrlProp" Target="../ctrlProps/ctrlProp90.xml"/><Relationship Id="rId18" Type="http://schemas.openxmlformats.org/officeDocument/2006/relationships/ctrlProp" Target="../ctrlProps/ctrlProp95.xml"/><Relationship Id="rId3" Type="http://schemas.openxmlformats.org/officeDocument/2006/relationships/printerSettings" Target="../printerSettings/printerSettings17.bin"/><Relationship Id="rId21" Type="http://schemas.openxmlformats.org/officeDocument/2006/relationships/ctrlProp" Target="../ctrlProps/ctrlProp98.xml"/><Relationship Id="rId7" Type="http://schemas.openxmlformats.org/officeDocument/2006/relationships/ctrlProp" Target="../ctrlProps/ctrlProp84.xml"/><Relationship Id="rId12" Type="http://schemas.openxmlformats.org/officeDocument/2006/relationships/ctrlProp" Target="../ctrlProps/ctrlProp89.xml"/><Relationship Id="rId17" Type="http://schemas.openxmlformats.org/officeDocument/2006/relationships/ctrlProp" Target="../ctrlProps/ctrlProp94.xml"/><Relationship Id="rId2" Type="http://schemas.openxmlformats.org/officeDocument/2006/relationships/hyperlink" Target="https://docs.google.com/document/d/1qw5gSSqrZ8GgiwPMnPqsvzarF5GJqOHDV0vWyQqxg2c/edit" TargetMode="External"/><Relationship Id="rId16" Type="http://schemas.openxmlformats.org/officeDocument/2006/relationships/ctrlProp" Target="../ctrlProps/ctrlProp93.xml"/><Relationship Id="rId20" Type="http://schemas.openxmlformats.org/officeDocument/2006/relationships/ctrlProp" Target="../ctrlProps/ctrlProp97.xml"/><Relationship Id="rId1" Type="http://schemas.openxmlformats.org/officeDocument/2006/relationships/hyperlink" Target="https://youtu.be/GAoHW5G41JI" TargetMode="External"/><Relationship Id="rId6" Type="http://schemas.openxmlformats.org/officeDocument/2006/relationships/ctrlProp" Target="../ctrlProps/ctrlProp83.xml"/><Relationship Id="rId11" Type="http://schemas.openxmlformats.org/officeDocument/2006/relationships/ctrlProp" Target="../ctrlProps/ctrlProp88.xml"/><Relationship Id="rId5" Type="http://schemas.openxmlformats.org/officeDocument/2006/relationships/vmlDrawing" Target="../drawings/vmlDrawing6.vml"/><Relationship Id="rId15" Type="http://schemas.openxmlformats.org/officeDocument/2006/relationships/ctrlProp" Target="../ctrlProps/ctrlProp92.xml"/><Relationship Id="rId23" Type="http://schemas.openxmlformats.org/officeDocument/2006/relationships/ctrlProp" Target="../ctrlProps/ctrlProp100.xml"/><Relationship Id="rId10" Type="http://schemas.openxmlformats.org/officeDocument/2006/relationships/ctrlProp" Target="../ctrlProps/ctrlProp87.xml"/><Relationship Id="rId19" Type="http://schemas.openxmlformats.org/officeDocument/2006/relationships/ctrlProp" Target="../ctrlProps/ctrlProp96.xml"/><Relationship Id="rId4" Type="http://schemas.openxmlformats.org/officeDocument/2006/relationships/drawing" Target="../drawings/drawing14.xml"/><Relationship Id="rId9" Type="http://schemas.openxmlformats.org/officeDocument/2006/relationships/ctrlProp" Target="../ctrlProps/ctrlProp86.xml"/><Relationship Id="rId14" Type="http://schemas.openxmlformats.org/officeDocument/2006/relationships/ctrlProp" Target="../ctrlProps/ctrlProp91.xml"/><Relationship Id="rId22" Type="http://schemas.openxmlformats.org/officeDocument/2006/relationships/ctrlProp" Target="../ctrlProps/ctrlProp99.xml"/></Relationships>
</file>

<file path=xl/worksheets/_rels/sheet2.xml.rels><?xml version="1.0" encoding="UTF-8" standalone="yes"?>
<Relationships xmlns="http://schemas.openxmlformats.org/package/2006/relationships"><Relationship Id="rId8" Type="http://schemas.openxmlformats.org/officeDocument/2006/relationships/hyperlink" Target="mailto:bmyers@doe.in.gov" TargetMode="External"/><Relationship Id="rId3" Type="http://schemas.openxmlformats.org/officeDocument/2006/relationships/hyperlink" Target="mailto:jtomasino@doe.in.gov" TargetMode="External"/><Relationship Id="rId7" Type="http://schemas.openxmlformats.org/officeDocument/2006/relationships/hyperlink" Target="mailto:specialeducation@doe.in.gov?subject=RDA%20Results%20Questions" TargetMode="External"/><Relationship Id="rId12" Type="http://schemas.openxmlformats.org/officeDocument/2006/relationships/drawing" Target="../drawings/drawing2.xml"/><Relationship Id="rId2" Type="http://schemas.openxmlformats.org/officeDocument/2006/relationships/hyperlink" Target="mailto:smohr@doe.in.gov" TargetMode="External"/><Relationship Id="rId1" Type="http://schemas.openxmlformats.org/officeDocument/2006/relationships/hyperlink" Target="mailto:ksievers@doe.in.gov" TargetMode="External"/><Relationship Id="rId6" Type="http://schemas.openxmlformats.org/officeDocument/2006/relationships/hyperlink" Target="mailto:specialeducation@doe.in.gov%20with%20the%20subject%20line%20%22RDA%20Results%20Questions.%22" TargetMode="External"/><Relationship Id="rId11" Type="http://schemas.openxmlformats.org/officeDocument/2006/relationships/printerSettings" Target="../printerSettings/printerSettings2.bin"/><Relationship Id="rId5" Type="http://schemas.openxmlformats.org/officeDocument/2006/relationships/hyperlink" Target="mailto:specialeducation@doe.in.gov?subject=RDA%202020" TargetMode="External"/><Relationship Id="rId10" Type="http://schemas.openxmlformats.org/officeDocument/2006/relationships/hyperlink" Target="https://docs.google.com/document/d/1qw5gSSqrZ8GgiwPMnPqsvzarF5GJqOHDV0vWyQqxg2c/edit" TargetMode="External"/><Relationship Id="rId4" Type="http://schemas.openxmlformats.org/officeDocument/2006/relationships/hyperlink" Target="mailto:moja@doe.in.gov" TargetMode="External"/><Relationship Id="rId9" Type="http://schemas.openxmlformats.org/officeDocument/2006/relationships/hyperlink" Target="https://www.youtube.com/watch?v=ITuABO0wGXk&amp;feature=youtu.be"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www.youtube.com/watch?v=lN1LYIJfVLE&amp;feature=youtu.be" TargetMode="Externa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youtu.be/vK2rIWhXA_U"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youtu.be/Plm737yhtwI"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youtube.com/watch?v=7ozQVKSs-UY&amp;feature=youtu.be" TargetMode="External"/><Relationship Id="rId13" Type="http://schemas.openxmlformats.org/officeDocument/2006/relationships/hyperlink" Target="https://docs.google.com/document/d/1qw5gSSqrZ8GgiwPMnPqsvzarF5GJqOHDV0vWyQqxg2c/edit" TargetMode="External"/><Relationship Id="rId3" Type="http://schemas.openxmlformats.org/officeDocument/2006/relationships/hyperlink" Target="https://www.doe.in.gov/sites/default/files/accountability/1-dispro-workbook.xlsx" TargetMode="External"/><Relationship Id="rId7" Type="http://schemas.openxmlformats.org/officeDocument/2006/relationships/hyperlink" Target="https://www.doe.in.gov/sites/default/files/assessment/learner-characteristics-inventory-2019-2020final.pdf" TargetMode="External"/><Relationship Id="rId12" Type="http://schemas.openxmlformats.org/officeDocument/2006/relationships/hyperlink" Target="https://youtu.be/cj4gniJeBmI" TargetMode="External"/><Relationship Id="rId2" Type="http://schemas.openxmlformats.org/officeDocument/2006/relationships/hyperlink" Target="https://www.doe.in.gov/sites/default/files/accountability/explanation-disproportionality-alternate-assessment-participation-aug2019.pdf" TargetMode="External"/><Relationship Id="rId1" Type="http://schemas.openxmlformats.org/officeDocument/2006/relationships/hyperlink" Target="https://www.doe.in.gov/sites/default/files/accountability/1-essa-cap-alternate-assesment-lea-data-webinar.pdf" TargetMode="External"/><Relationship Id="rId6" Type="http://schemas.openxmlformats.org/officeDocument/2006/relationships/hyperlink" Target="https://www.doe.in.gov/sites/default/files/assessment/indiana-alternate-assessment-participation-decision-flowchart-final-3-28-18.pdf" TargetMode="External"/><Relationship Id="rId11" Type="http://schemas.openxmlformats.org/officeDocument/2006/relationships/hyperlink" Target="https://www.youtube.com/watch?v=ZRrLnzoG8Zw" TargetMode="External"/><Relationship Id="rId5" Type="http://schemas.openxmlformats.org/officeDocument/2006/relationships/hyperlink" Target="https://www.doe.in.gov/sites/default/files/assessment/indiana-alternate-assessment-participation-guidance-faq-final-6-22-2020.pdf" TargetMode="External"/><Relationship Id="rId10" Type="http://schemas.openxmlformats.org/officeDocument/2006/relationships/hyperlink" Target="https://form.jotform.com/202373864088967" TargetMode="External"/><Relationship Id="rId4" Type="http://schemas.openxmlformats.org/officeDocument/2006/relationships/hyperlink" Target="https://www.doe.in.gov/sites/default/files/assessment/indiana-participation-guidance-updated-091219.pdf" TargetMode="External"/><Relationship Id="rId9" Type="http://schemas.openxmlformats.org/officeDocument/2006/relationships/hyperlink" Target="mailto:sthompson2@doe.in.gov;smohr@doe.in.gov?subject=1%25%20cap%20--%20rda%20planning%20tool" TargetMode="External"/><Relationship Id="rId14"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youtu.be/v1G1fr0MLfI" TargetMode="Externa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youtu.be/BogZ-KH507w"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youtu.be/9R7WKAV35SQ" TargetMode="External"/><Relationship Id="rId4" Type="http://schemas.openxmlformats.org/officeDocument/2006/relationships/drawing" Target="../drawings/drawing15.xml"/></Relationships>
</file>

<file path=xl/worksheets/_rels/sheet27.xml.rels><?xml version="1.0" encoding="UTF-8" standalone="yes"?>
<Relationships xmlns="http://schemas.openxmlformats.org/package/2006/relationships"><Relationship Id="rId26"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117" Type="http://schemas.openxmlformats.org/officeDocument/2006/relationships/printerSettings" Target="../printerSettings/printerSettings25.bin"/><Relationship Id="rId21"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42" Type="http://schemas.openxmlformats.org/officeDocument/2006/relationships/hyperlink" Target="https://docs.google.com/forms/d/e/1FAIpQLSfnQPOnA7RFKYxSGRcalcMEBzegIgmd9smkbpmJwfDY_566KA/viewform" TargetMode="External"/><Relationship Id="rId47" Type="http://schemas.openxmlformats.org/officeDocument/2006/relationships/hyperlink" Target="https://docs.google.com/forms/d/e/1FAIpQLSfnQPOnA7RFKYxSGRcalcMEBzegIgmd9smkbpmJwfDY_566KA/viewform" TargetMode="External"/><Relationship Id="rId63"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68" Type="http://schemas.openxmlformats.org/officeDocument/2006/relationships/hyperlink" Target="https://www.indianaieprc.org/images/TRNCAT/2020-21/2020-21TrainingCatalog.pdf" TargetMode="External"/><Relationship Id="rId84" Type="http://schemas.openxmlformats.org/officeDocument/2006/relationships/hyperlink" Target="https://www.indianaieprc.org/images/TRNCAT/2020-21/2020-21TrainingCatalog.pdf" TargetMode="External"/><Relationship Id="rId89" Type="http://schemas.openxmlformats.org/officeDocument/2006/relationships/hyperlink" Target="https://www.indianaieprc.org/images/TRNCAT/2020-21/2020-21TrainingCatalog.pdf" TargetMode="External"/><Relationship Id="rId112" Type="http://schemas.openxmlformats.org/officeDocument/2006/relationships/hyperlink" Target="https://www.patinsproject.org/services/accessible-educational-materials/aem-grant" TargetMode="External"/><Relationship Id="rId16" Type="http://schemas.openxmlformats.org/officeDocument/2006/relationships/hyperlink" Target="https://ictq.indiana.edu/ictq-hub/hub-modules.html" TargetMode="External"/><Relationship Id="rId107" Type="http://schemas.openxmlformats.org/officeDocument/2006/relationships/hyperlink" Target="https://docs.google.com/spreadsheets/d/1toAy3IEZuDZ-FxDEjVmMk1sHCm21KuvI5WL7M9yuHJ4/edit?usp=sharing" TargetMode="External"/><Relationship Id="rId11" Type="http://schemas.openxmlformats.org/officeDocument/2006/relationships/hyperlink" Target="https://www.iidc.indiana.edu/irca/" TargetMode="External"/><Relationship Id="rId32"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37" Type="http://schemas.openxmlformats.org/officeDocument/2006/relationships/hyperlink" Target="mailto:dreichma@indiana.edu" TargetMode="External"/><Relationship Id="rId53" Type="http://schemas.openxmlformats.org/officeDocument/2006/relationships/hyperlink" Target="https://docs.google.com/forms/d/e/1FAIpQLSfnQPOnA7RFKYxSGRcalcMEBzegIgmd9smkbpmJwfDY_566KA/viewform" TargetMode="External"/><Relationship Id="rId58" Type="http://schemas.openxmlformats.org/officeDocument/2006/relationships/hyperlink" Target="https://docs.google.com/forms/d/e/1FAIpQLSfnQPOnA7RFKYxSGRcalcMEBzegIgmd9smkbpmJwfDY_566KA/viewform" TargetMode="External"/><Relationship Id="rId74" Type="http://schemas.openxmlformats.org/officeDocument/2006/relationships/hyperlink" Target="https://docs.google.com/forms/d/e/1FAIpQLSfnQPOnA7RFKYxSGRcalcMEBzegIgmd9smkbpmJwfDY_566KA/viewform" TargetMode="External"/><Relationship Id="rId79" Type="http://schemas.openxmlformats.org/officeDocument/2006/relationships/hyperlink" Target="https://www.projectsuccessindiana.com/summer-institute-2020" TargetMode="External"/><Relationship Id="rId102"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5" Type="http://schemas.openxmlformats.org/officeDocument/2006/relationships/hyperlink" Target="https://www.youtube.com/watch?v=4pkCnGXw0TI&amp;feature=youtu.be" TargetMode="External"/><Relationship Id="rId90" Type="http://schemas.openxmlformats.org/officeDocument/2006/relationships/hyperlink" Target="https://www.indianaieprc.org/images/TRNCAT/2020-21/2020-21TrainingCatalog.pdf" TargetMode="External"/><Relationship Id="rId95"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22" Type="http://schemas.openxmlformats.org/officeDocument/2006/relationships/hyperlink" Target="https://docs.google.com/forms/d/e/1FAIpQLSfnQPOnA7RFKYxSGRcalcMEBzegIgmd9smkbpmJwfDY_566KA/viewform" TargetMode="External"/><Relationship Id="rId27" Type="http://schemas.openxmlformats.org/officeDocument/2006/relationships/hyperlink" Target="mailto:dreichma@indiana.edu" TargetMode="External"/><Relationship Id="rId43" Type="http://schemas.openxmlformats.org/officeDocument/2006/relationships/hyperlink" Target="https://docs.google.com/forms/d/e/1FAIpQLSfnQPOnA7RFKYxSGRcalcMEBzegIgmd9smkbpmJwfDY_566KA/viewform" TargetMode="External"/><Relationship Id="rId48" Type="http://schemas.openxmlformats.org/officeDocument/2006/relationships/hyperlink" Target="https://docs.google.com/forms/d/e/1FAIpQLSfnQPOnA7RFKYxSGRcalcMEBzegIgmd9smkbpmJwfDY_566KA/viewform" TargetMode="External"/><Relationship Id="rId64"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69" Type="http://schemas.openxmlformats.org/officeDocument/2006/relationships/hyperlink" Target="https://www.indianaieprc.org/images/TRNCAT/2020-21/2020-21TrainingCatalog.pdf" TargetMode="External"/><Relationship Id="rId113" Type="http://schemas.openxmlformats.org/officeDocument/2006/relationships/hyperlink" Target="https://docs.google.com/spreadsheets/d/1toAy3IEZuDZ-FxDEjVmMk1sHCm21KuvI5WL7M9yuHJ4/edit?usp=sharing" TargetMode="External"/><Relationship Id="rId80" Type="http://schemas.openxmlformats.org/officeDocument/2006/relationships/hyperlink" Target="https://static1.squarespace.com/static/5f0c90ea13980454b50863da/t/5f4f93266d5d88276e3a0178/1599050534809/Building+Inclusive+Teams+Part+2+flyer.pdf" TargetMode="External"/><Relationship Id="rId85"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12"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17" Type="http://schemas.openxmlformats.org/officeDocument/2006/relationships/hyperlink" Target="mailto:jarobins@indiana.edu" TargetMode="External"/><Relationship Id="rId33" Type="http://schemas.openxmlformats.org/officeDocument/2006/relationships/hyperlink" Target="https://www.iidc.indiana.edu/irca/what-we-do/online/index.html" TargetMode="External"/><Relationship Id="rId38" Type="http://schemas.openxmlformats.org/officeDocument/2006/relationships/hyperlink" Target="https://ismhi.indiana.edu/" TargetMode="External"/><Relationship Id="rId59" Type="http://schemas.openxmlformats.org/officeDocument/2006/relationships/hyperlink" Target="mailto:dreichma@indiana.edu" TargetMode="External"/><Relationship Id="rId103"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108" Type="http://schemas.openxmlformats.org/officeDocument/2006/relationships/hyperlink" Target="https://docs.google.com/forms/d/e/1FAIpQLSf-O4pcHvKlwzGv0CuxYfLiCb7Yst4FCWKHju-CSQ-AiNiu6Q/viewform" TargetMode="External"/><Relationship Id="rId54" Type="http://schemas.openxmlformats.org/officeDocument/2006/relationships/hyperlink" Target="https://docs.google.com/forms/d/e/1FAIpQLSfnQPOnA7RFKYxSGRcalcMEBzegIgmd9smkbpmJwfDY_566KA/viewform" TargetMode="External"/><Relationship Id="rId70"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75" Type="http://schemas.openxmlformats.org/officeDocument/2006/relationships/hyperlink" Target="https://docs.google.com/forms/d/e/1FAIpQLSfnQPOnA7RFKYxSGRcalcMEBzegIgmd9smkbpmJwfDY_566KA/viewform" TargetMode="External"/><Relationship Id="rId91"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96"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1"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6" Type="http://schemas.openxmlformats.org/officeDocument/2006/relationships/hyperlink" Target="https://docs.google.com/forms/d/e/1FAIpQLSfnQPOnA7RFKYxSGRcalcMEBzegIgmd9smkbpmJwfDY_566KA/viewform" TargetMode="External"/><Relationship Id="rId23" Type="http://schemas.openxmlformats.org/officeDocument/2006/relationships/hyperlink" Target="https://docs.google.com/forms/d/e/1FAIpQLSfnQPOnA7RFKYxSGRcalcMEBzegIgmd9smkbpmJwfDY_566KA/viewform" TargetMode="External"/><Relationship Id="rId28" Type="http://schemas.openxmlformats.org/officeDocument/2006/relationships/hyperlink" Target="https://www.indianaieprc.org/images/TRNCAT/2020-21/2020-21TrainingCatalog.pdf" TargetMode="External"/><Relationship Id="rId49" Type="http://schemas.openxmlformats.org/officeDocument/2006/relationships/hyperlink" Target="https://docs.google.com/forms/d/e/1FAIpQLSfnQPOnA7RFKYxSGRcalcMEBzegIgmd9smkbpmJwfDY_566KA/viewform" TargetMode="External"/><Relationship Id="rId114" Type="http://schemas.openxmlformats.org/officeDocument/2006/relationships/hyperlink" Target="https://docs.google.com/spreadsheets/d/1toAy3IEZuDZ-FxDEjVmMk1sHCm21KuvI5WL7M9yuHJ4/edit?usp=sharing" TargetMode="External"/><Relationship Id="rId10" Type="http://schemas.openxmlformats.org/officeDocument/2006/relationships/hyperlink" Target="mailto:tajgibso@indiana.edu" TargetMode="External"/><Relationship Id="rId31" Type="http://schemas.openxmlformats.org/officeDocument/2006/relationships/hyperlink" Target="mailto:dreichma@indiana.edu" TargetMode="External"/><Relationship Id="rId44" Type="http://schemas.openxmlformats.org/officeDocument/2006/relationships/hyperlink" Target="https://docs.google.com/forms/d/e/1FAIpQLSfnQPOnA7RFKYxSGRcalcMEBzegIgmd9smkbpmJwfDY_566KA/viewform" TargetMode="External"/><Relationship Id="rId52" Type="http://schemas.openxmlformats.org/officeDocument/2006/relationships/hyperlink" Target="https://docs.google.com/forms/d/e/1FAIpQLSfnQPOnA7RFKYxSGRcalcMEBzegIgmd9smkbpmJwfDY_566KA/viewform" TargetMode="External"/><Relationship Id="rId60" Type="http://schemas.openxmlformats.org/officeDocument/2006/relationships/hyperlink" Target="mailto:dreichma@indiana.edu" TargetMode="External"/><Relationship Id="rId65" Type="http://schemas.openxmlformats.org/officeDocument/2006/relationships/hyperlink" Target="https://www.indianaieprc.org/images/TRNCAT/2020-21/2020-21TrainingCatalog.pdf" TargetMode="External"/><Relationship Id="rId73"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78" Type="http://schemas.openxmlformats.org/officeDocument/2006/relationships/hyperlink" Target="mailto:jarobins@indiana.edu" TargetMode="External"/><Relationship Id="rId81" Type="http://schemas.openxmlformats.org/officeDocument/2006/relationships/hyperlink" Target="https://docs.google.com/forms/d/e/1FAIpQLSfkl6WyGZKBgx9l30ekvLkKWRhdxNj28ubUyZHpFnKGWUoHyQ/viewform" TargetMode="External"/><Relationship Id="rId86"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94" Type="http://schemas.openxmlformats.org/officeDocument/2006/relationships/hyperlink" Target="https://www.indianaieprc.org/images/TRNCAT/2020-21/2020-21TrainingCatalog.pdf" TargetMode="External"/><Relationship Id="rId99" Type="http://schemas.openxmlformats.org/officeDocument/2006/relationships/hyperlink" Target="https://www.indianaieprc.org/images/TRNCAT/2020-21/2020-21TrainingCatalog.pdf" TargetMode="External"/><Relationship Id="rId101"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4" Type="http://schemas.openxmlformats.org/officeDocument/2006/relationships/hyperlink" Target="https://www.indianaieprc.org/images/TRNCAT/2020-21/2020-21TrainingCatalog.pdf" TargetMode="External"/><Relationship Id="rId9" Type="http://schemas.openxmlformats.org/officeDocument/2006/relationships/hyperlink" Target="https://www.iidc.indiana.edu/irca/what-we-do/online/family-support-webinars.html" TargetMode="External"/><Relationship Id="rId13"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18" Type="http://schemas.openxmlformats.org/officeDocument/2006/relationships/hyperlink" Target="https://www.indianaieprc.org/images/TRNCAT/2020-21/2020-21TrainingCatalog.pdf" TargetMode="External"/><Relationship Id="rId39" Type="http://schemas.openxmlformats.org/officeDocument/2006/relationships/hyperlink" Target="https://www.indianaieprc.org/images/TRNCAT/2020-21/2020-21TrainingCatalog.pdf" TargetMode="External"/><Relationship Id="rId109" Type="http://schemas.openxmlformats.org/officeDocument/2006/relationships/hyperlink" Target="https://www.iidc.indiana.edu/irca/what-we-do/index.html" TargetMode="External"/><Relationship Id="rId34" Type="http://schemas.openxmlformats.org/officeDocument/2006/relationships/hyperlink" Target="https://www.indianaieprc.org/images/TRNCAT/2020-21/2020-21TrainingCatalog.pdf" TargetMode="External"/><Relationship Id="rId50" Type="http://schemas.openxmlformats.org/officeDocument/2006/relationships/hyperlink" Target="https://docs.google.com/forms/d/e/1FAIpQLSfnQPOnA7RFKYxSGRcalcMEBzegIgmd9smkbpmJwfDY_566KA/viewform" TargetMode="External"/><Relationship Id="rId55" Type="http://schemas.openxmlformats.org/officeDocument/2006/relationships/hyperlink" Target="https://docs.google.com/forms/d/e/1FAIpQLSfnQPOnA7RFKYxSGRcalcMEBzegIgmd9smkbpmJwfDY_566KA/viewform" TargetMode="External"/><Relationship Id="rId76" Type="http://schemas.openxmlformats.org/officeDocument/2006/relationships/hyperlink" Target="https://docs.google.com/forms/d/e/1FAIpQLSfnQPOnA7RFKYxSGRcalcMEBzegIgmd9smkbpmJwfDY_566KA/viewform" TargetMode="External"/><Relationship Id="rId97" Type="http://schemas.openxmlformats.org/officeDocument/2006/relationships/hyperlink" Target="https://www.indianaieprc.org/images/TRNCAT/2020-21/2020-21TrainingCatalog.pdf" TargetMode="External"/><Relationship Id="rId104" Type="http://schemas.openxmlformats.org/officeDocument/2006/relationships/hyperlink" Target="mailto:jarobins@indiana.edu" TargetMode="External"/><Relationship Id="rId7" Type="http://schemas.openxmlformats.org/officeDocument/2006/relationships/hyperlink" Target="mailto:tajgibso@indiana.edu" TargetMode="External"/><Relationship Id="rId71"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92" Type="http://schemas.openxmlformats.org/officeDocument/2006/relationships/hyperlink" Target="https://docs.google.com/forms/d/e/1FAIpQLSfnQPOnA7RFKYxSGRcalcMEBzegIgmd9smkbpmJwfDY_566KA/viewform" TargetMode="External"/><Relationship Id="rId2"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29"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24" Type="http://schemas.openxmlformats.org/officeDocument/2006/relationships/hyperlink" Target="https://www.indianaieprc.org/images/TRNCAT/2020-21/2020-21TrainingCatalog.pdf" TargetMode="External"/><Relationship Id="rId40"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45" Type="http://schemas.openxmlformats.org/officeDocument/2006/relationships/hyperlink" Target="https://docs.google.com/forms/d/e/1FAIpQLSfnQPOnA7RFKYxSGRcalcMEBzegIgmd9smkbpmJwfDY_566KA/viewform" TargetMode="External"/><Relationship Id="rId66" Type="http://schemas.openxmlformats.org/officeDocument/2006/relationships/hyperlink" Target="https://www.indianaieprc.org/images/TRNCAT/2020-21/2020-21TrainingCatalog.pdf" TargetMode="External"/><Relationship Id="rId87" Type="http://schemas.openxmlformats.org/officeDocument/2006/relationships/hyperlink" Target="https://www.indianaieprc.org/images/TRNCAT/2020-21/2020-21TrainingCatalog.pdf" TargetMode="External"/><Relationship Id="rId110" Type="http://schemas.openxmlformats.org/officeDocument/2006/relationships/hyperlink" Target="https://ismhi.indiana.edu/" TargetMode="External"/><Relationship Id="rId115" Type="http://schemas.openxmlformats.org/officeDocument/2006/relationships/hyperlink" Target="https://youtu.be/zGncxbtjyjU" TargetMode="External"/><Relationship Id="rId61" Type="http://schemas.openxmlformats.org/officeDocument/2006/relationships/hyperlink" Target="mailto:dreichma@indiana.edu" TargetMode="External"/><Relationship Id="rId82" Type="http://schemas.openxmlformats.org/officeDocument/2006/relationships/hyperlink" Target="https://www.projectsuccessindiana.com/webinars" TargetMode="External"/><Relationship Id="rId19" Type="http://schemas.openxmlformats.org/officeDocument/2006/relationships/hyperlink" Target="https://docs.google.com/forms/d/e/1FAIpQLSfnQPOnA7RFKYxSGRcalcMEBzegIgmd9smkbpmJwfDY_566KA/viewform" TargetMode="External"/><Relationship Id="rId14" Type="http://schemas.openxmlformats.org/officeDocument/2006/relationships/hyperlink" Target="https://www.indianaieprc.org/images/TRNCAT/2020-21/2020-21TrainingCatalog.pdf" TargetMode="External"/><Relationship Id="rId30"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35"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56" Type="http://schemas.openxmlformats.org/officeDocument/2006/relationships/hyperlink" Target="https://docs.google.com/forms/d/e/1FAIpQLSfnQPOnA7RFKYxSGRcalcMEBzegIgmd9smkbpmJwfDY_566KA/viewform" TargetMode="External"/><Relationship Id="rId77" Type="http://schemas.openxmlformats.org/officeDocument/2006/relationships/hyperlink" Target="https://docs.google.com/forms/d/e/1FAIpQLSfnQPOnA7RFKYxSGRcalcMEBzegIgmd9smkbpmJwfDY_566KA/viewform" TargetMode="External"/><Relationship Id="rId100"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105" Type="http://schemas.openxmlformats.org/officeDocument/2006/relationships/hyperlink" Target="mailto:moja@doe.in.gov" TargetMode="External"/><Relationship Id="rId8" Type="http://schemas.openxmlformats.org/officeDocument/2006/relationships/hyperlink" Target="mailto:tajgibso@indiana.edu" TargetMode="External"/><Relationship Id="rId51" Type="http://schemas.openxmlformats.org/officeDocument/2006/relationships/hyperlink" Target="https://docs.google.com/forms/d/e/1FAIpQLSfnQPOnA7RFKYxSGRcalcMEBzegIgmd9smkbpmJwfDY_566KA/viewform" TargetMode="External"/><Relationship Id="rId72"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93" Type="http://schemas.openxmlformats.org/officeDocument/2006/relationships/hyperlink" Target="https://docs.google.com/forms/d/e/1FAIpQLSfnQPOnA7RFKYxSGRcalcMEBzegIgmd9smkbpmJwfDY_566KA/viewform" TargetMode="External"/><Relationship Id="rId98" Type="http://schemas.openxmlformats.org/officeDocument/2006/relationships/hyperlink" Target="https://www.indianaieprc.org/images/TRNCAT/2020-21/2020-21TrainingCatalog.pdf" TargetMode="External"/><Relationship Id="rId3" Type="http://schemas.openxmlformats.org/officeDocument/2006/relationships/hyperlink" Target="https://www.indianaieprc.org/images/TRNCAT/2020-21/2020-21TrainingCatalog.pdf" TargetMode="External"/><Relationship Id="rId25"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46" Type="http://schemas.openxmlformats.org/officeDocument/2006/relationships/hyperlink" Target="https://docs.google.com/forms/d/e/1FAIpQLSfnQPOnA7RFKYxSGRcalcMEBzegIgmd9smkbpmJwfDY_566KA/viewform" TargetMode="External"/><Relationship Id="rId67"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 Id="rId116" Type="http://schemas.openxmlformats.org/officeDocument/2006/relationships/hyperlink" Target="https://docs.google.com/document/d/1qw5gSSqrZ8GgiwPMnPqsvzarF5GJqOHDV0vWyQqxg2c/edit" TargetMode="External"/><Relationship Id="rId20" Type="http://schemas.openxmlformats.org/officeDocument/2006/relationships/hyperlink" Target="https://ictq.indiana.edu/ictq-hub/hub-modules.html" TargetMode="External"/><Relationship Id="rId41" Type="http://schemas.openxmlformats.org/officeDocument/2006/relationships/hyperlink" Target="mailto:swashbur@indiana.edu" TargetMode="External"/><Relationship Id="rId62" Type="http://schemas.openxmlformats.org/officeDocument/2006/relationships/hyperlink" Target="https://www.indianaieprc.org/images/TRNCAT/2020-21/2020-21TrainingCatalog.pdf" TargetMode="External"/><Relationship Id="rId83" Type="http://schemas.openxmlformats.org/officeDocument/2006/relationships/hyperlink" Target="https://youtu.be/YEw4BsbdSGo" TargetMode="External"/><Relationship Id="rId88" Type="http://schemas.openxmlformats.org/officeDocument/2006/relationships/hyperlink" Target="https://www.indianaieprc.org/images/TRNCAT/2020-21/2020-21TrainingCatalog.pdf" TargetMode="External"/><Relationship Id="rId111" Type="http://schemas.openxmlformats.org/officeDocument/2006/relationships/hyperlink" Target="https://www.patinsproject.org/calendar" TargetMode="External"/><Relationship Id="rId15" Type="http://schemas.openxmlformats.org/officeDocument/2006/relationships/hyperlink" Target="https://www.projectsuccessindiana.com/summer-institute-2020" TargetMode="External"/><Relationship Id="rId36" Type="http://schemas.openxmlformats.org/officeDocument/2006/relationships/hyperlink" Target="mailto:dreichma@indiana.edu" TargetMode="External"/><Relationship Id="rId57" Type="http://schemas.openxmlformats.org/officeDocument/2006/relationships/hyperlink" Target="https://docs.google.com/forms/d/e/1FAIpQLSfnQPOnA7RFKYxSGRcalcMEBzegIgmd9smkbpmJwfDY_566KA/viewform" TargetMode="External"/><Relationship Id="rId106" Type="http://schemas.openxmlformats.org/officeDocument/2006/relationships/hyperlink" Target="https://creator.zohopublic.com/mark.suiter/web-services/form-perma/Service_Request_Form/nFQXFb7C8WFNMZbe4DKYsgWhfmBwbAS3dafxrazDNdzJtrTsYQW1vavwqJ1vuVzSZ1GS9ApStyZBSOG5rgjw5rxrqHpJtJ2xwm67"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www.youtube.com/watch?v=rLDnBLVXQD8&amp;feature=youtu.be"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www.youtube.com/watch?v=3MxyfqB400A&amp;feature=youtu.b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youtu.be/fZTosja5GmY"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docs.google.com/document/d/1qw5gSSqrZ8GgiwPMnPqsvzarF5GJqOHDV0vWyQqxg2c/edit" TargetMode="External"/><Relationship Id="rId2" Type="http://schemas.openxmlformats.org/officeDocument/2006/relationships/hyperlink" Target="https://www.youtube.com/watch?v=C-nOT7KGDj0&amp;feature=youtu.be" TargetMode="External"/><Relationship Id="rId1" Type="http://schemas.openxmlformats.org/officeDocument/2006/relationships/hyperlink" Target="https://youtu.be/cYEDT57KN_k"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www.youtube.com/watch?v=EQYmT9WHnj4&amp;feature=youtu.be"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docs.google.com/document/d/1qw5gSSqrZ8GgiwPMnPqsvzarF5GJqOHDV0vWyQqxg2c/edit" TargetMode="External"/><Relationship Id="rId1" Type="http://schemas.openxmlformats.org/officeDocument/2006/relationships/hyperlink" Target="https://www.youtube.com/watch?v=EQYmT9WHnj4&amp;feature=youtu.b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sheetPr>
  <dimension ref="A1:J49"/>
  <sheetViews>
    <sheetView showGridLines="0" tabSelected="1" zoomScale="80" zoomScaleNormal="80" workbookViewId="0">
      <selection activeCell="A29" sqref="A29:B29"/>
    </sheetView>
  </sheetViews>
  <sheetFormatPr defaultColWidth="11.23046875" defaultRowHeight="15.75" customHeight="1" x14ac:dyDescent="0.25"/>
  <cols>
    <col min="1" max="1" width="72.3046875" style="22" customWidth="1"/>
    <col min="2" max="2" width="32.53515625" style="22" customWidth="1"/>
    <col min="3" max="3" width="34.23046875" style="22" customWidth="1"/>
    <col min="4" max="4" width="31.53515625" style="22" bestFit="1" customWidth="1"/>
    <col min="5" max="9" width="11.23046875" style="22"/>
    <col min="10" max="10" width="11.23046875" style="22" customWidth="1"/>
    <col min="11" max="11" width="21.53515625" style="22" customWidth="1"/>
    <col min="12" max="16384" width="11.23046875" style="22"/>
  </cols>
  <sheetData>
    <row r="1" spans="1:10" s="370" customFormat="1" ht="23.5" thickBot="1" x14ac:dyDescent="0.55000000000000004">
      <c r="A1" s="921" t="s">
        <v>1199</v>
      </c>
      <c r="B1" s="921"/>
      <c r="C1" s="409"/>
      <c r="D1" s="369"/>
    </row>
    <row r="2" spans="1:10" ht="30" customHeight="1" thickBot="1" x14ac:dyDescent="0.3">
      <c r="C2" s="497" t="s">
        <v>941</v>
      </c>
    </row>
    <row r="3" spans="1:10" ht="30.75" customHeight="1" thickBot="1" x14ac:dyDescent="0.3">
      <c r="C3" s="420" t="s">
        <v>940</v>
      </c>
    </row>
    <row r="4" spans="1:10" ht="15.75" customHeight="1" x14ac:dyDescent="0.35">
      <c r="B4" s="202" t="s">
        <v>301</v>
      </c>
    </row>
    <row r="5" spans="1:10" ht="15.75" customHeight="1" x14ac:dyDescent="0.35">
      <c r="B5" s="203"/>
    </row>
    <row r="6" spans="1:10" ht="13.5" customHeight="1" x14ac:dyDescent="0.25"/>
    <row r="7" spans="1:10" ht="15.75" customHeight="1" x14ac:dyDescent="0.35">
      <c r="B7" s="202" t="s">
        <v>302</v>
      </c>
    </row>
    <row r="8" spans="1:10" ht="15.65" customHeight="1" x14ac:dyDescent="0.25">
      <c r="B8" s="924" t="str">
        <f>IF(B5="","",VLOOKUP(Memo!$B$5,CORP_LIST,2,FALSE))</f>
        <v/>
      </c>
      <c r="J8" s="192"/>
    </row>
    <row r="9" spans="1:10" ht="25.15" customHeight="1" x14ac:dyDescent="0.25">
      <c r="B9" s="925"/>
    </row>
    <row r="10" spans="1:10" ht="25.15" customHeight="1" thickBot="1" x14ac:dyDescent="0.3"/>
    <row r="11" spans="1:10" ht="16" thickBot="1" x14ac:dyDescent="0.4">
      <c r="A11" s="926" t="s">
        <v>850</v>
      </c>
      <c r="B11" s="927"/>
    </row>
    <row r="12" spans="1:10" ht="15" customHeight="1" x14ac:dyDescent="0.3">
      <c r="A12" s="930"/>
      <c r="B12" s="931"/>
    </row>
    <row r="13" spans="1:10" ht="37.15" customHeight="1" x14ac:dyDescent="0.25">
      <c r="A13" s="915" t="s">
        <v>852</v>
      </c>
      <c r="B13" s="916"/>
    </row>
    <row r="14" spans="1:10" ht="15.75" customHeight="1" x14ac:dyDescent="0.3">
      <c r="A14" s="917"/>
      <c r="B14" s="918"/>
    </row>
    <row r="15" spans="1:10" ht="55.15" customHeight="1" x14ac:dyDescent="0.25">
      <c r="A15" s="915" t="s">
        <v>853</v>
      </c>
      <c r="B15" s="916"/>
    </row>
    <row r="16" spans="1:10" ht="15.75" customHeight="1" thickBot="1" x14ac:dyDescent="0.3">
      <c r="A16" s="928"/>
      <c r="B16" s="929"/>
    </row>
    <row r="17" spans="1:5" ht="15.75" customHeight="1" x14ac:dyDescent="0.3">
      <c r="A17" s="919" t="s">
        <v>851</v>
      </c>
      <c r="B17" s="920"/>
    </row>
    <row r="18" spans="1:5" ht="15.75" customHeight="1" x14ac:dyDescent="0.25">
      <c r="A18" s="922"/>
      <c r="B18" s="923"/>
    </row>
    <row r="19" spans="1:5" ht="41.5" customHeight="1" x14ac:dyDescent="0.35">
      <c r="A19" s="915" t="s">
        <v>854</v>
      </c>
      <c r="B19" s="916"/>
      <c r="C19" s="194"/>
      <c r="D19" s="20"/>
      <c r="E19" s="193"/>
    </row>
    <row r="20" spans="1:5" ht="15.75" customHeight="1" x14ac:dyDescent="0.3">
      <c r="A20" s="917"/>
      <c r="B20" s="918"/>
    </row>
    <row r="21" spans="1:5" ht="27.65" customHeight="1" x14ac:dyDescent="0.25">
      <c r="A21" s="915" t="s">
        <v>855</v>
      </c>
      <c r="B21" s="916"/>
    </row>
    <row r="22" spans="1:5" ht="14" x14ac:dyDescent="0.25">
      <c r="A22" s="207"/>
      <c r="B22" s="208"/>
    </row>
    <row r="23" spans="1:5" ht="28" x14ac:dyDescent="0.3">
      <c r="A23" s="259" t="s">
        <v>942</v>
      </c>
      <c r="B23" s="212"/>
    </row>
    <row r="24" spans="1:5" ht="14" x14ac:dyDescent="0.25">
      <c r="A24" s="207"/>
      <c r="B24" s="209"/>
    </row>
    <row r="25" spans="1:5" ht="57" customHeight="1" x14ac:dyDescent="0.3">
      <c r="A25" s="907" t="s">
        <v>1235</v>
      </c>
      <c r="B25" s="908"/>
    </row>
    <row r="26" spans="1:5" ht="16.5" customHeight="1" thickBot="1" x14ac:dyDescent="0.3">
      <c r="A26" s="207"/>
      <c r="B26" s="209"/>
    </row>
    <row r="27" spans="1:5" ht="14" x14ac:dyDescent="0.3">
      <c r="A27" s="919" t="s">
        <v>856</v>
      </c>
      <c r="B27" s="920"/>
    </row>
    <row r="28" spans="1:5" ht="15.75" customHeight="1" x14ac:dyDescent="0.3">
      <c r="A28" s="907"/>
      <c r="B28" s="908"/>
    </row>
    <row r="29" spans="1:5" ht="67.900000000000006" customHeight="1" x14ac:dyDescent="0.3">
      <c r="A29" s="907" t="s">
        <v>943</v>
      </c>
      <c r="B29" s="908"/>
    </row>
    <row r="30" spans="1:5" ht="14" x14ac:dyDescent="0.3">
      <c r="A30" s="210"/>
      <c r="B30" s="209"/>
    </row>
    <row r="31" spans="1:5" s="200" customFormat="1" ht="28" x14ac:dyDescent="0.3">
      <c r="A31" s="368" t="s">
        <v>859</v>
      </c>
      <c r="B31" s="212"/>
    </row>
    <row r="32" spans="1:5" s="200" customFormat="1" ht="14.5" thickBot="1" x14ac:dyDescent="0.35">
      <c r="A32" s="210"/>
      <c r="B32" s="211"/>
    </row>
    <row r="33" spans="1:9" ht="15.75" customHeight="1" x14ac:dyDescent="0.3">
      <c r="A33" s="919" t="s">
        <v>857</v>
      </c>
      <c r="B33" s="920"/>
    </row>
    <row r="34" spans="1:9" ht="14" x14ac:dyDescent="0.3">
      <c r="A34" s="210"/>
      <c r="B34" s="209"/>
    </row>
    <row r="35" spans="1:9" ht="15" customHeight="1" x14ac:dyDescent="0.35">
      <c r="A35" s="911" t="s">
        <v>1230</v>
      </c>
      <c r="B35" s="912"/>
    </row>
    <row r="36" spans="1:9" ht="42.75" customHeight="1" x14ac:dyDescent="0.3">
      <c r="A36" s="913" t="s">
        <v>858</v>
      </c>
      <c r="B36" s="914"/>
    </row>
    <row r="37" spans="1:9" ht="13.9" customHeight="1" thickBot="1" x14ac:dyDescent="0.35">
      <c r="A37" s="909"/>
      <c r="B37" s="910"/>
    </row>
    <row r="38" spans="1:9" ht="14" x14ac:dyDescent="0.3">
      <c r="A38" s="201"/>
    </row>
    <row r="39" spans="1:9" ht="20.25" customHeight="1" x14ac:dyDescent="0.25">
      <c r="G39" s="195"/>
      <c r="H39" s="195"/>
      <c r="I39" s="195"/>
    </row>
    <row r="40" spans="1:9" ht="18.5" x14ac:dyDescent="0.25">
      <c r="B40" s="195"/>
      <c r="C40" s="195"/>
      <c r="D40" s="195"/>
      <c r="E40" s="195"/>
      <c r="F40" s="195"/>
      <c r="G40" s="195"/>
      <c r="H40" s="195"/>
      <c r="I40" s="195"/>
    </row>
    <row r="41" spans="1:9" ht="18.5" x14ac:dyDescent="0.25">
      <c r="A41" s="196"/>
      <c r="B41" s="195"/>
      <c r="C41" s="195"/>
      <c r="D41" s="195"/>
      <c r="E41" s="195"/>
      <c r="F41" s="195"/>
      <c r="G41" s="195"/>
      <c r="H41" s="195"/>
      <c r="I41" s="195"/>
    </row>
    <row r="42" spans="1:9" ht="20.25" customHeight="1" x14ac:dyDescent="0.25">
      <c r="A42" s="195"/>
      <c r="B42" s="195"/>
      <c r="C42" s="195"/>
      <c r="D42" s="195"/>
      <c r="E42" s="195"/>
      <c r="F42" s="195"/>
      <c r="G42" s="195"/>
      <c r="H42" s="195"/>
      <c r="I42" s="195"/>
    </row>
    <row r="43" spans="1:9" ht="18.5" x14ac:dyDescent="0.25">
      <c r="B43" s="195"/>
      <c r="C43" s="195"/>
      <c r="D43" s="195"/>
      <c r="E43" s="195"/>
      <c r="F43" s="195"/>
      <c r="G43" s="195"/>
      <c r="H43" s="195"/>
      <c r="I43" s="195"/>
    </row>
    <row r="45" spans="1:9" ht="18.5" x14ac:dyDescent="0.25">
      <c r="A45" s="195"/>
      <c r="B45" s="195"/>
      <c r="C45" s="195"/>
      <c r="D45" s="195"/>
      <c r="E45" s="195"/>
      <c r="F45" s="195"/>
      <c r="G45" s="195"/>
      <c r="H45" s="195"/>
      <c r="I45" s="195"/>
    </row>
    <row r="46" spans="1:9" ht="18.5" x14ac:dyDescent="0.25">
      <c r="A46" s="195"/>
      <c r="B46" s="195"/>
      <c r="C46" s="195"/>
      <c r="D46" s="195"/>
      <c r="E46" s="195"/>
      <c r="F46" s="195"/>
      <c r="G46" s="195"/>
      <c r="H46" s="195"/>
      <c r="I46" s="195"/>
    </row>
    <row r="47" spans="1:9" ht="18.5" x14ac:dyDescent="0.25">
      <c r="B47" s="195"/>
      <c r="C47" s="195"/>
      <c r="D47" s="195"/>
      <c r="E47" s="195"/>
      <c r="F47" s="195"/>
      <c r="G47" s="195"/>
      <c r="H47" s="195"/>
      <c r="I47" s="195"/>
    </row>
    <row r="48" spans="1:9" ht="17.5" x14ac:dyDescent="0.35">
      <c r="B48" s="197"/>
      <c r="C48" s="197"/>
      <c r="D48" s="197"/>
      <c r="E48" s="197"/>
      <c r="F48" s="197"/>
      <c r="G48" s="197"/>
      <c r="H48" s="197"/>
      <c r="I48" s="197"/>
    </row>
    <row r="49" ht="12.5" x14ac:dyDescent="0.25"/>
  </sheetData>
  <mergeCells count="21">
    <mergeCell ref="A1:B1"/>
    <mergeCell ref="A17:B17"/>
    <mergeCell ref="A18:B18"/>
    <mergeCell ref="B8:B9"/>
    <mergeCell ref="A27:B27"/>
    <mergeCell ref="A11:B11"/>
    <mergeCell ref="A13:B13"/>
    <mergeCell ref="A14:B14"/>
    <mergeCell ref="A15:B15"/>
    <mergeCell ref="A16:B16"/>
    <mergeCell ref="A12:B12"/>
    <mergeCell ref="A29:B29"/>
    <mergeCell ref="A37:B37"/>
    <mergeCell ref="A35:B35"/>
    <mergeCell ref="A36:B36"/>
    <mergeCell ref="A19:B19"/>
    <mergeCell ref="A20:B20"/>
    <mergeCell ref="A21:B21"/>
    <mergeCell ref="A25:B25"/>
    <mergeCell ref="A33:B33"/>
    <mergeCell ref="A28:B28"/>
  </mergeCells>
  <hyperlinks>
    <hyperlink ref="A36:B36" r:id="rId1" display="Any questions pertaining to how your data was used for this process or other concerns and feedback should be emailed to specialeducation@doe.in.gov with the subject line, “RDA 2020”. " xr:uid="{00000000-0004-0000-0000-000000000000}"/>
    <hyperlink ref="C3" r:id="rId2" xr:uid="{00000000-0004-0000-0000-000001000000}"/>
    <hyperlink ref="C2" r:id="rId3" location="bookmark=id.djvme6h01p1" xr:uid="{00000000-0004-0000-0000-000002000000}"/>
    <hyperlink ref="A35:B35" r:id="rId4" location="bookmark=id.djvme6h01p1" display="An explanation of the RDA system and changes that have been made are highlighted in the RDA Guidebook." xr:uid="{00000000-0004-0000-0000-000003000000}"/>
  </hyperlinks>
  <pageMargins left="0.7" right="0.7" top="0.75" bottom="0.75" header="0.3" footer="0.3"/>
  <pageSetup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outlinePr summaryBelow="0" summaryRight="0"/>
  </sheetPr>
  <dimension ref="A1:AC986"/>
  <sheetViews>
    <sheetView showGridLines="0" showZeros="0" zoomScale="70" zoomScaleNormal="70" workbookViewId="0">
      <selection activeCell="H5" sqref="H5"/>
    </sheetView>
  </sheetViews>
  <sheetFormatPr defaultColWidth="11.23046875" defaultRowHeight="15" customHeight="1" x14ac:dyDescent="0.35"/>
  <cols>
    <col min="1" max="1" width="15.84375" style="318" customWidth="1"/>
    <col min="2" max="4" width="13.3046875" style="318" customWidth="1"/>
    <col min="5" max="9" width="14.53515625" style="318" customWidth="1"/>
    <col min="10" max="10" width="16" style="318" customWidth="1"/>
    <col min="11" max="16384" width="11.23046875" style="318"/>
  </cols>
  <sheetData>
    <row r="1" spans="1:29" s="230" customFormat="1" ht="22.5" x14ac:dyDescent="0.45">
      <c r="A1" s="1085" t="str">
        <f>IF(I1="X","This tab and the Targeted Action Plan tab MUST be completed for this indicator.","")</f>
        <v>This tab and the Targeted Action Plan tab MUST be completed for this indicator.</v>
      </c>
      <c r="B1" s="1085"/>
      <c r="C1" s="1085"/>
      <c r="D1" s="1085"/>
      <c r="E1" s="1085"/>
      <c r="F1" s="1085"/>
      <c r="G1" s="1085"/>
      <c r="H1" s="1085"/>
      <c r="I1" s="409" t="s">
        <v>776</v>
      </c>
      <c r="K1" s="1186" t="str">
        <f>IF(AND(I1="x",COUNTIF($H$4:$H$5,"x")=0),"Noncompliance Tier:","")</f>
        <v/>
      </c>
      <c r="L1" s="1186"/>
      <c r="M1" s="1187"/>
      <c r="N1" s="384" t="str">
        <f>IF(AND(I1="x",COUNTIF($H$4:$H$5,"x")=0),VLOOKUP('Indicators 11,12,13 Data'!$F$39,ind_13_tier_table,2,TRUE),"")</f>
        <v/>
      </c>
    </row>
    <row r="2" spans="1:29" s="230" customFormat="1" ht="23.5" thickBot="1" x14ac:dyDescent="0.55000000000000004">
      <c r="A2" s="1067" t="str">
        <f>IF(I2="x","This tab need not be completed.","")</f>
        <v>This tab need not be completed.</v>
      </c>
      <c r="B2" s="1067"/>
      <c r="C2" s="1067"/>
      <c r="D2" s="1085"/>
      <c r="E2" s="1085"/>
      <c r="F2" s="1085"/>
      <c r="G2" s="1085"/>
      <c r="H2" s="1085"/>
      <c r="I2" s="233" t="s">
        <v>776</v>
      </c>
    </row>
    <row r="3" spans="1:29" s="44" customFormat="1" ht="23" thickBot="1" x14ac:dyDescent="0.5">
      <c r="M3" s="938" t="s">
        <v>941</v>
      </c>
      <c r="N3" s="939"/>
      <c r="O3" s="939"/>
      <c r="P3" s="939"/>
      <c r="Q3" s="940"/>
    </row>
    <row r="4" spans="1:29" s="230" customFormat="1" ht="23" thickBot="1" x14ac:dyDescent="0.5">
      <c r="A4" s="1085" t="str">
        <f>IF(H4="x","Continued Noncompliance (2 years)","")</f>
        <v>Continued Noncompliance (2 years)</v>
      </c>
      <c r="B4" s="1085"/>
      <c r="C4" s="1085"/>
      <c r="D4" s="1085"/>
      <c r="E4" s="1085"/>
      <c r="F4" s="1085"/>
      <c r="G4" s="1085"/>
      <c r="H4" s="233" t="s">
        <v>776</v>
      </c>
      <c r="M4" s="941" t="s">
        <v>940</v>
      </c>
      <c r="N4" s="942"/>
      <c r="O4" s="942"/>
      <c r="P4" s="942"/>
      <c r="Q4" s="943"/>
    </row>
    <row r="5" spans="1:29" s="230" customFormat="1" ht="22.5" x14ac:dyDescent="0.45">
      <c r="A5" s="1085" t="str">
        <f>IF(H5="x","Longstanding Noncompliance (3 or more years)","")</f>
        <v/>
      </c>
      <c r="B5" s="1085"/>
      <c r="C5" s="1085"/>
      <c r="D5" s="1085"/>
      <c r="E5" s="1085"/>
      <c r="F5" s="1085"/>
      <c r="G5" s="1085"/>
      <c r="H5" s="233"/>
      <c r="M5" s="488"/>
    </row>
    <row r="6" spans="1:29" s="44" customFormat="1" ht="22.5" x14ac:dyDescent="0.45">
      <c r="C6" s="906"/>
    </row>
    <row r="7" spans="1:29" ht="15.5" x14ac:dyDescent="0.35">
      <c r="A7" s="1176" t="s">
        <v>50</v>
      </c>
      <c r="B7" s="1177"/>
      <c r="C7" s="1177"/>
      <c r="D7" s="1177"/>
      <c r="E7" s="1177"/>
      <c r="F7" s="1177"/>
      <c r="G7" s="1177"/>
      <c r="H7" s="1177"/>
      <c r="I7" s="1177"/>
      <c r="J7" s="1177"/>
      <c r="K7" s="1178"/>
      <c r="L7" s="45"/>
      <c r="M7" s="45"/>
      <c r="N7" s="45"/>
      <c r="O7" s="45"/>
      <c r="P7" s="45"/>
      <c r="Q7" s="45"/>
      <c r="R7" s="45"/>
      <c r="S7" s="45"/>
      <c r="T7" s="45"/>
      <c r="U7" s="45"/>
      <c r="V7" s="45"/>
      <c r="W7" s="45"/>
      <c r="X7" s="45"/>
      <c r="Y7" s="45"/>
      <c r="Z7" s="45"/>
    </row>
    <row r="8" spans="1:29" ht="33" customHeight="1" x14ac:dyDescent="0.35">
      <c r="A8" s="1179"/>
      <c r="B8" s="1180"/>
      <c r="C8" s="1180"/>
      <c r="D8" s="1180"/>
      <c r="E8" s="1180"/>
      <c r="F8" s="1180"/>
      <c r="G8" s="1180"/>
      <c r="H8" s="1180"/>
      <c r="I8" s="1180"/>
      <c r="J8" s="1180"/>
      <c r="K8" s="1181"/>
      <c r="L8" s="45"/>
      <c r="M8" s="45"/>
      <c r="N8" s="45"/>
      <c r="O8" s="45"/>
      <c r="P8" s="45"/>
      <c r="Q8" s="45"/>
      <c r="R8" s="45"/>
      <c r="S8" s="45"/>
      <c r="T8" s="45"/>
      <c r="U8" s="45"/>
      <c r="V8" s="45"/>
      <c r="W8" s="45"/>
      <c r="X8" s="45"/>
      <c r="Y8" s="45"/>
      <c r="Z8" s="45"/>
    </row>
    <row r="9" spans="1:29" ht="18" x14ac:dyDescent="0.4">
      <c r="A9" s="46"/>
      <c r="B9" s="45"/>
      <c r="C9" s="45"/>
      <c r="D9" s="45"/>
      <c r="E9" s="45"/>
      <c r="F9" s="45"/>
      <c r="G9" s="45"/>
      <c r="H9" s="47"/>
      <c r="I9" s="47"/>
      <c r="J9" s="47"/>
      <c r="K9" s="45"/>
      <c r="L9" s="45"/>
      <c r="M9" s="45"/>
      <c r="N9" s="45"/>
      <c r="O9" s="45"/>
      <c r="P9" s="45"/>
      <c r="Q9" s="45"/>
      <c r="R9" s="45"/>
      <c r="S9" s="45"/>
      <c r="T9" s="45"/>
      <c r="U9" s="45"/>
      <c r="V9" s="45"/>
      <c r="W9" s="45"/>
      <c r="X9" s="45"/>
      <c r="Y9" s="45"/>
      <c r="Z9" s="45"/>
    </row>
    <row r="10" spans="1:29" ht="15.5" x14ac:dyDescent="0.35">
      <c r="B10" s="45"/>
      <c r="C10" s="45"/>
      <c r="D10" s="45"/>
      <c r="E10" s="45"/>
      <c r="F10" s="45"/>
      <c r="G10" s="45"/>
      <c r="H10" s="47"/>
      <c r="I10" s="47"/>
      <c r="J10" s="47"/>
      <c r="K10" s="45"/>
      <c r="L10" s="45"/>
      <c r="M10" s="45"/>
      <c r="N10" s="45"/>
      <c r="O10" s="45"/>
      <c r="P10" s="45"/>
      <c r="Q10" s="45"/>
      <c r="R10" s="45"/>
      <c r="S10" s="45"/>
      <c r="T10" s="45"/>
      <c r="U10" s="45"/>
      <c r="V10" s="45"/>
      <c r="W10" s="45"/>
      <c r="X10" s="45"/>
      <c r="Y10" s="45"/>
      <c r="Z10" s="45"/>
    </row>
    <row r="11" spans="1:29" ht="81.75" customHeight="1" x14ac:dyDescent="0.35">
      <c r="A11" s="1147" t="s">
        <v>312</v>
      </c>
      <c r="B11" s="1148"/>
      <c r="C11" s="1148"/>
      <c r="D11" s="1185"/>
      <c r="E11" s="1138" t="s">
        <v>983</v>
      </c>
      <c r="F11" s="1138"/>
      <c r="G11" s="1138"/>
      <c r="H11" s="1138"/>
      <c r="I11" s="1138"/>
      <c r="K11" s="1182" t="s">
        <v>777</v>
      </c>
      <c r="L11" s="1183"/>
      <c r="M11" s="1183"/>
      <c r="N11" s="1183"/>
      <c r="O11" s="1184"/>
      <c r="P11" s="45"/>
      <c r="Q11" s="45"/>
      <c r="R11" s="45"/>
      <c r="S11" s="45"/>
      <c r="T11" s="45"/>
      <c r="U11" s="45"/>
      <c r="V11" s="45"/>
      <c r="W11" s="45"/>
      <c r="X11" s="45"/>
      <c r="Y11" s="45"/>
      <c r="Z11" s="45"/>
    </row>
    <row r="12" spans="1:29" ht="61.15" customHeight="1" x14ac:dyDescent="0.35">
      <c r="A12" s="48" t="s">
        <v>51</v>
      </c>
      <c r="B12" s="424" t="s">
        <v>984</v>
      </c>
      <c r="C12" s="49" t="s">
        <v>775</v>
      </c>
      <c r="D12" s="49" t="s">
        <v>774</v>
      </c>
      <c r="E12" s="50" t="s">
        <v>52</v>
      </c>
      <c r="F12" s="51" t="s">
        <v>53</v>
      </c>
      <c r="G12" s="52" t="s">
        <v>919</v>
      </c>
      <c r="H12" s="53" t="s">
        <v>54</v>
      </c>
      <c r="I12" s="54" t="s">
        <v>55</v>
      </c>
      <c r="J12" s="47"/>
      <c r="K12" s="47"/>
      <c r="L12" s="45"/>
      <c r="M12" s="45"/>
      <c r="N12" s="45"/>
      <c r="O12" s="45"/>
      <c r="P12" s="45"/>
      <c r="Q12" s="45"/>
      <c r="R12" s="45"/>
      <c r="S12" s="45"/>
      <c r="T12" s="45"/>
      <c r="U12" s="45"/>
      <c r="V12" s="45"/>
      <c r="W12" s="45"/>
      <c r="X12" s="45"/>
      <c r="Y12" s="45"/>
      <c r="Z12" s="45"/>
      <c r="AA12" s="45"/>
    </row>
    <row r="13" spans="1:29" ht="15.5" x14ac:dyDescent="0.35">
      <c r="A13" s="507" t="s">
        <v>315</v>
      </c>
      <c r="B13" s="11" t="s">
        <v>315</v>
      </c>
      <c r="C13" s="11" t="s">
        <v>315</v>
      </c>
      <c r="D13" s="11" t="s">
        <v>315</v>
      </c>
      <c r="E13" s="12"/>
      <c r="F13" s="12"/>
      <c r="G13" s="12"/>
      <c r="H13" s="12"/>
      <c r="I13" s="12"/>
      <c r="J13" s="47"/>
      <c r="K13" s="47"/>
      <c r="L13" s="45"/>
      <c r="M13" s="45"/>
      <c r="N13" s="45"/>
      <c r="O13" s="45"/>
      <c r="P13" s="45"/>
      <c r="Q13" s="45"/>
      <c r="R13" s="45"/>
      <c r="S13" s="45"/>
      <c r="T13" s="45"/>
      <c r="U13" s="45"/>
      <c r="V13" s="45"/>
      <c r="W13" s="45"/>
      <c r="X13" s="45"/>
      <c r="Y13" s="45"/>
      <c r="Z13" s="45"/>
      <c r="AA13" s="45"/>
    </row>
    <row r="14" spans="1:29" ht="15.5" x14ac:dyDescent="0.35">
      <c r="A14" s="507" t="s">
        <v>315</v>
      </c>
      <c r="B14" s="11" t="s">
        <v>315</v>
      </c>
      <c r="C14" s="11" t="s">
        <v>315</v>
      </c>
      <c r="D14" s="11" t="s">
        <v>315</v>
      </c>
      <c r="E14" s="12"/>
      <c r="F14" s="12"/>
      <c r="G14" s="12"/>
      <c r="H14" s="12"/>
      <c r="I14" s="12"/>
      <c r="J14" s="45"/>
      <c r="K14" s="45"/>
      <c r="L14" s="45"/>
      <c r="M14" s="45"/>
      <c r="N14" s="45"/>
      <c r="O14" s="45"/>
      <c r="P14" s="45"/>
      <c r="Q14" s="45"/>
      <c r="R14" s="45"/>
      <c r="S14" s="45"/>
      <c r="T14" s="45"/>
      <c r="U14" s="45"/>
      <c r="V14" s="45"/>
      <c r="W14" s="45"/>
    </row>
    <row r="15" spans="1:29" ht="15.5" x14ac:dyDescent="0.35">
      <c r="A15" s="507" t="s">
        <v>315</v>
      </c>
      <c r="B15" s="11" t="s">
        <v>315</v>
      </c>
      <c r="C15" s="11" t="s">
        <v>315</v>
      </c>
      <c r="D15" s="11" t="s">
        <v>315</v>
      </c>
      <c r="E15" s="12"/>
      <c r="F15" s="12"/>
      <c r="G15" s="12"/>
      <c r="H15" s="12"/>
      <c r="I15" s="12"/>
      <c r="J15" s="47"/>
      <c r="K15" s="45"/>
      <c r="R15" s="45"/>
      <c r="S15" s="45"/>
      <c r="T15" s="45"/>
      <c r="U15" s="45"/>
      <c r="V15" s="45"/>
      <c r="W15" s="45"/>
      <c r="X15" s="45"/>
      <c r="Y15" s="45"/>
      <c r="Z15" s="45"/>
    </row>
    <row r="16" spans="1:29" ht="15.5" x14ac:dyDescent="0.35">
      <c r="A16" s="507" t="s">
        <v>315</v>
      </c>
      <c r="B16" s="11" t="s">
        <v>315</v>
      </c>
      <c r="C16" s="11" t="s">
        <v>315</v>
      </c>
      <c r="D16" s="11" t="s">
        <v>315</v>
      </c>
      <c r="E16" s="12"/>
      <c r="F16" s="12"/>
      <c r="G16" s="12"/>
      <c r="H16" s="12"/>
      <c r="I16" s="12"/>
      <c r="J16" s="47"/>
      <c r="K16" s="47"/>
      <c r="L16" s="45"/>
      <c r="M16" s="47"/>
      <c r="N16" s="45"/>
      <c r="U16" s="45"/>
      <c r="V16" s="45"/>
      <c r="W16" s="45"/>
      <c r="X16" s="45"/>
      <c r="Y16" s="45"/>
      <c r="Z16" s="45"/>
      <c r="AA16" s="45"/>
      <c r="AB16" s="45"/>
      <c r="AC16" s="45"/>
    </row>
    <row r="17" spans="1:29" ht="15.5" x14ac:dyDescent="0.35">
      <c r="A17" s="507" t="s">
        <v>315</v>
      </c>
      <c r="B17" s="11" t="s">
        <v>315</v>
      </c>
      <c r="C17" s="11" t="s">
        <v>315</v>
      </c>
      <c r="D17" s="11" t="s">
        <v>315</v>
      </c>
      <c r="E17" s="12"/>
      <c r="F17" s="12"/>
      <c r="G17" s="12"/>
      <c r="H17" s="12"/>
      <c r="I17" s="12"/>
      <c r="J17" s="55"/>
      <c r="K17" s="47"/>
      <c r="L17" s="47"/>
      <c r="M17" s="47"/>
      <c r="N17" s="45"/>
      <c r="O17" s="45"/>
      <c r="P17" s="45"/>
      <c r="Q17" s="45"/>
      <c r="R17" s="45"/>
      <c r="S17" s="45"/>
      <c r="T17" s="45"/>
      <c r="U17" s="45"/>
      <c r="V17" s="45"/>
      <c r="W17" s="45"/>
      <c r="X17" s="45"/>
      <c r="Y17" s="45"/>
      <c r="Z17" s="45"/>
      <c r="AA17" s="45"/>
      <c r="AB17" s="45"/>
      <c r="AC17" s="45"/>
    </row>
    <row r="18" spans="1:29" ht="15.5" x14ac:dyDescent="0.35">
      <c r="A18" s="507" t="s">
        <v>315</v>
      </c>
      <c r="B18" s="11" t="s">
        <v>315</v>
      </c>
      <c r="C18" s="11" t="s">
        <v>315</v>
      </c>
      <c r="D18" s="11" t="s">
        <v>315</v>
      </c>
      <c r="E18" s="12"/>
      <c r="F18" s="12"/>
      <c r="G18" s="12"/>
      <c r="H18" s="12"/>
      <c r="I18" s="12"/>
      <c r="J18" s="45"/>
      <c r="K18" s="47"/>
      <c r="L18" s="47"/>
      <c r="M18" s="47"/>
      <c r="N18" s="45"/>
      <c r="O18" s="45"/>
      <c r="P18" s="45"/>
      <c r="Q18" s="45"/>
      <c r="R18" s="45"/>
      <c r="S18" s="45"/>
      <c r="T18" s="45"/>
      <c r="U18" s="45"/>
      <c r="V18" s="45"/>
      <c r="W18" s="45"/>
      <c r="X18" s="45"/>
      <c r="Y18" s="45"/>
      <c r="Z18" s="45"/>
      <c r="AA18" s="45"/>
      <c r="AB18" s="45"/>
      <c r="AC18" s="45"/>
    </row>
    <row r="19" spans="1:29" ht="15.5" x14ac:dyDescent="0.35">
      <c r="A19" s="507" t="s">
        <v>315</v>
      </c>
      <c r="B19" s="11" t="s">
        <v>315</v>
      </c>
      <c r="C19" s="11" t="s">
        <v>315</v>
      </c>
      <c r="D19" s="11" t="s">
        <v>315</v>
      </c>
      <c r="E19" s="12"/>
      <c r="F19" s="12"/>
      <c r="G19" s="12"/>
      <c r="H19" s="12"/>
      <c r="I19" s="12"/>
      <c r="J19" s="45"/>
      <c r="K19" s="47"/>
      <c r="L19" s="47"/>
      <c r="M19" s="47"/>
      <c r="N19" s="45"/>
      <c r="O19" s="45"/>
      <c r="P19" s="45"/>
      <c r="Q19" s="45"/>
      <c r="R19" s="45"/>
      <c r="S19" s="45"/>
      <c r="T19" s="45"/>
      <c r="U19" s="45"/>
      <c r="V19" s="45"/>
      <c r="W19" s="45"/>
      <c r="X19" s="45"/>
      <c r="Y19" s="45"/>
      <c r="Z19" s="45"/>
      <c r="AA19" s="45"/>
      <c r="AB19" s="45"/>
      <c r="AC19" s="45"/>
    </row>
    <row r="20" spans="1:29" ht="15.5" x14ac:dyDescent="0.35">
      <c r="A20" s="507" t="s">
        <v>315</v>
      </c>
      <c r="B20" s="11" t="s">
        <v>315</v>
      </c>
      <c r="C20" s="11" t="s">
        <v>315</v>
      </c>
      <c r="D20" s="11" t="s">
        <v>315</v>
      </c>
      <c r="E20" s="12"/>
      <c r="F20" s="12"/>
      <c r="G20" s="12"/>
      <c r="H20" s="12"/>
      <c r="I20" s="12"/>
      <c r="J20" s="45"/>
      <c r="K20" s="47"/>
      <c r="L20" s="47"/>
      <c r="M20" s="47"/>
      <c r="N20" s="45"/>
      <c r="O20" s="45"/>
      <c r="P20" s="45"/>
      <c r="Q20" s="45"/>
      <c r="R20" s="45"/>
      <c r="S20" s="45"/>
      <c r="T20" s="45"/>
      <c r="U20" s="45"/>
      <c r="V20" s="45"/>
      <c r="W20" s="45"/>
      <c r="X20" s="45"/>
      <c r="Y20" s="45"/>
      <c r="Z20" s="45"/>
      <c r="AA20" s="45"/>
      <c r="AB20" s="45"/>
      <c r="AC20" s="45"/>
    </row>
    <row r="21" spans="1:29" ht="15.5" x14ac:dyDescent="0.35">
      <c r="A21" s="507" t="s">
        <v>315</v>
      </c>
      <c r="B21" s="11" t="s">
        <v>315</v>
      </c>
      <c r="C21" s="11" t="s">
        <v>315</v>
      </c>
      <c r="D21" s="11" t="s">
        <v>315</v>
      </c>
      <c r="E21" s="12"/>
      <c r="F21" s="12"/>
      <c r="G21" s="12"/>
      <c r="H21" s="12"/>
      <c r="I21" s="12"/>
      <c r="J21" s="45"/>
      <c r="K21" s="47"/>
      <c r="L21" s="47"/>
      <c r="M21" s="47"/>
      <c r="N21" s="45"/>
      <c r="O21" s="45"/>
      <c r="P21" s="45"/>
      <c r="Q21" s="45"/>
      <c r="R21" s="45"/>
      <c r="S21" s="45"/>
      <c r="T21" s="45"/>
      <c r="U21" s="45"/>
      <c r="V21" s="45"/>
      <c r="W21" s="45"/>
      <c r="X21" s="45"/>
      <c r="Y21" s="45"/>
      <c r="Z21" s="45"/>
      <c r="AA21" s="45"/>
      <c r="AB21" s="45"/>
      <c r="AC21" s="45"/>
    </row>
    <row r="22" spans="1:29" ht="15.5" x14ac:dyDescent="0.35">
      <c r="A22" s="507" t="s">
        <v>315</v>
      </c>
      <c r="B22" s="11" t="s">
        <v>315</v>
      </c>
      <c r="C22" s="11" t="s">
        <v>315</v>
      </c>
      <c r="D22" s="11" t="s">
        <v>315</v>
      </c>
      <c r="E22" s="12"/>
      <c r="F22" s="12"/>
      <c r="G22" s="12"/>
      <c r="H22" s="12"/>
      <c r="I22" s="12"/>
      <c r="J22" s="45"/>
      <c r="K22" s="47"/>
      <c r="L22" s="47"/>
      <c r="M22" s="47"/>
      <c r="N22" s="45"/>
      <c r="O22" s="45"/>
      <c r="P22" s="45"/>
      <c r="Q22" s="45"/>
      <c r="R22" s="45"/>
      <c r="S22" s="45"/>
      <c r="T22" s="45"/>
      <c r="U22" s="45"/>
      <c r="V22" s="45"/>
      <c r="W22" s="45"/>
      <c r="X22" s="45"/>
      <c r="Y22" s="45"/>
      <c r="Z22" s="45"/>
      <c r="AA22" s="45"/>
      <c r="AB22" s="45"/>
      <c r="AC22" s="45"/>
    </row>
    <row r="23" spans="1:29" ht="15.5" x14ac:dyDescent="0.35">
      <c r="A23" s="56" t="s">
        <v>56</v>
      </c>
      <c r="B23" s="56"/>
      <c r="C23" s="56"/>
      <c r="D23" s="56"/>
      <c r="E23" s="57">
        <f>COUNTA(E13:E22)</f>
        <v>0</v>
      </c>
      <c r="F23" s="57">
        <f>COUNTA(F13:F22)</f>
        <v>0</v>
      </c>
      <c r="G23" s="57">
        <f>COUNTA(G13:G22)</f>
        <v>0</v>
      </c>
      <c r="H23" s="57">
        <f>COUNTA(H13:H22)</f>
        <v>0</v>
      </c>
      <c r="I23" s="57">
        <f>COUNTA(I13:I22)</f>
        <v>0</v>
      </c>
      <c r="J23" s="45"/>
      <c r="K23" s="47"/>
      <c r="L23" s="47"/>
      <c r="M23" s="47"/>
      <c r="N23" s="45"/>
      <c r="O23" s="45"/>
      <c r="P23" s="45"/>
      <c r="Q23" s="45"/>
      <c r="R23" s="45"/>
      <c r="S23" s="45"/>
      <c r="T23" s="45"/>
      <c r="U23" s="45"/>
      <c r="V23" s="45"/>
      <c r="W23" s="45"/>
      <c r="X23" s="45"/>
      <c r="Y23" s="45"/>
      <c r="Z23" s="45"/>
      <c r="AA23" s="45"/>
      <c r="AB23" s="45"/>
      <c r="AC23" s="45"/>
    </row>
    <row r="24" spans="1:29" ht="15.5" x14ac:dyDescent="0.35">
      <c r="A24" s="45"/>
      <c r="B24" s="45"/>
      <c r="C24" s="45"/>
      <c r="D24" s="58"/>
      <c r="E24" s="45"/>
      <c r="F24" s="45"/>
      <c r="G24" s="45"/>
      <c r="H24" s="47"/>
      <c r="I24" s="45"/>
      <c r="J24" s="47"/>
      <c r="K24" s="47"/>
      <c r="L24" s="47"/>
      <c r="M24" s="45"/>
      <c r="N24" s="45"/>
      <c r="O24" s="45"/>
      <c r="P24" s="45"/>
      <c r="Q24" s="45"/>
      <c r="R24" s="45"/>
      <c r="S24" s="45"/>
      <c r="T24" s="45"/>
      <c r="U24" s="45"/>
      <c r="V24" s="45"/>
      <c r="W24" s="45"/>
      <c r="X24" s="45"/>
      <c r="Y24" s="45"/>
      <c r="Z24" s="45"/>
      <c r="AA24" s="45"/>
      <c r="AB24" s="45"/>
    </row>
    <row r="25" spans="1:29" ht="15.5" x14ac:dyDescent="0.35">
      <c r="A25" s="45"/>
      <c r="B25" s="45"/>
      <c r="C25" s="45"/>
      <c r="D25" s="45"/>
      <c r="E25" s="45"/>
      <c r="F25" s="45"/>
      <c r="G25" s="45"/>
      <c r="H25" s="47"/>
      <c r="K25" s="45"/>
      <c r="L25" s="45"/>
      <c r="M25" s="45"/>
      <c r="N25" s="45"/>
      <c r="O25" s="45"/>
      <c r="P25" s="45"/>
      <c r="Q25" s="45"/>
      <c r="R25" s="45"/>
      <c r="S25" s="45"/>
      <c r="T25" s="45"/>
      <c r="U25" s="45"/>
      <c r="V25" s="45"/>
      <c r="W25" s="45"/>
      <c r="X25" s="45"/>
      <c r="Y25" s="45"/>
      <c r="Z25" s="45"/>
    </row>
    <row r="26" spans="1:29" ht="15.5" x14ac:dyDescent="0.35">
      <c r="A26" s="45"/>
      <c r="B26" s="45"/>
      <c r="C26" s="45"/>
      <c r="D26" s="45"/>
      <c r="E26" s="45"/>
      <c r="F26" s="45"/>
      <c r="G26" s="45"/>
      <c r="H26" s="47"/>
      <c r="K26" s="45"/>
      <c r="L26" s="45"/>
      <c r="M26" s="45"/>
      <c r="N26" s="45"/>
      <c r="O26" s="45"/>
      <c r="P26" s="45"/>
      <c r="Q26" s="45"/>
      <c r="R26" s="45"/>
      <c r="S26" s="45"/>
      <c r="T26" s="45"/>
      <c r="U26" s="45"/>
      <c r="V26" s="45"/>
      <c r="W26" s="45"/>
      <c r="X26" s="45"/>
      <c r="Y26" s="45"/>
      <c r="Z26" s="45"/>
    </row>
    <row r="27" spans="1:29" ht="15.5" x14ac:dyDescent="0.35">
      <c r="A27" s="45"/>
      <c r="B27" s="45"/>
      <c r="C27" s="45"/>
      <c r="D27" s="45"/>
      <c r="E27" s="45"/>
      <c r="F27" s="45"/>
      <c r="G27" s="45"/>
      <c r="H27" s="47"/>
      <c r="K27" s="45"/>
      <c r="L27" s="45"/>
      <c r="M27" s="45"/>
      <c r="N27" s="45"/>
      <c r="O27" s="45"/>
      <c r="P27" s="45"/>
      <c r="Q27" s="45"/>
      <c r="R27" s="45"/>
      <c r="S27" s="45"/>
      <c r="T27" s="45"/>
      <c r="U27" s="45"/>
      <c r="V27" s="45"/>
      <c r="W27" s="45"/>
      <c r="X27" s="45"/>
      <c r="Y27" s="45"/>
      <c r="Z27" s="45"/>
    </row>
    <row r="28" spans="1:29" ht="15.5" x14ac:dyDescent="0.35">
      <c r="A28" s="45"/>
      <c r="B28" s="45"/>
      <c r="C28" s="45"/>
      <c r="D28" s="45"/>
      <c r="E28" s="45"/>
      <c r="F28" s="45"/>
      <c r="G28" s="45"/>
      <c r="H28" s="47"/>
      <c r="K28" s="45"/>
      <c r="L28" s="45"/>
      <c r="M28" s="45"/>
      <c r="N28" s="45"/>
      <c r="O28" s="45"/>
      <c r="P28" s="45"/>
      <c r="Q28" s="45"/>
      <c r="R28" s="45"/>
      <c r="S28" s="45"/>
      <c r="T28" s="45"/>
      <c r="U28" s="45"/>
      <c r="V28" s="45"/>
      <c r="W28" s="45"/>
      <c r="X28" s="45"/>
      <c r="Y28" s="45"/>
      <c r="Z28" s="45"/>
    </row>
    <row r="29" spans="1:29" ht="15.5" x14ac:dyDescent="0.35">
      <c r="A29" s="45"/>
      <c r="B29" s="45"/>
      <c r="C29" s="45"/>
      <c r="E29" s="45"/>
      <c r="F29" s="45"/>
      <c r="G29" s="45"/>
      <c r="H29" s="47"/>
      <c r="K29" s="45"/>
      <c r="L29" s="45"/>
      <c r="M29" s="45"/>
      <c r="N29" s="45"/>
      <c r="O29" s="45"/>
      <c r="P29" s="45"/>
      <c r="Q29" s="45"/>
      <c r="R29" s="45"/>
      <c r="S29" s="45"/>
      <c r="T29" s="45"/>
      <c r="U29" s="45"/>
      <c r="V29" s="45"/>
      <c r="W29" s="45"/>
      <c r="X29" s="45"/>
      <c r="Y29" s="45"/>
      <c r="Z29" s="45"/>
    </row>
    <row r="30" spans="1:29" ht="15.5" x14ac:dyDescent="0.35">
      <c r="A30" s="45"/>
      <c r="B30" s="45"/>
      <c r="C30" s="45"/>
      <c r="E30" s="45"/>
      <c r="F30" s="45"/>
      <c r="G30" s="45"/>
      <c r="H30" s="47"/>
      <c r="K30" s="45"/>
      <c r="L30" s="45"/>
      <c r="M30" s="45"/>
      <c r="N30" s="45"/>
      <c r="O30" s="45"/>
      <c r="P30" s="45"/>
      <c r="Q30" s="45"/>
      <c r="R30" s="45"/>
      <c r="S30" s="45"/>
      <c r="T30" s="45"/>
      <c r="U30" s="45"/>
      <c r="V30" s="45"/>
      <c r="W30" s="45"/>
      <c r="X30" s="45"/>
      <c r="Y30" s="45"/>
      <c r="Z30" s="45"/>
    </row>
    <row r="31" spans="1:29" ht="15.5" x14ac:dyDescent="0.35">
      <c r="A31" s="45"/>
      <c r="B31" s="45"/>
      <c r="C31" s="45"/>
      <c r="D31" s="45"/>
      <c r="E31" s="45"/>
      <c r="F31" s="45"/>
      <c r="G31" s="45"/>
      <c r="H31" s="47"/>
      <c r="K31" s="45"/>
      <c r="L31" s="45"/>
      <c r="M31" s="45"/>
      <c r="N31" s="45"/>
      <c r="O31" s="45"/>
      <c r="P31" s="45"/>
      <c r="Q31" s="45"/>
      <c r="R31" s="45"/>
      <c r="S31" s="45"/>
      <c r="T31" s="45"/>
      <c r="U31" s="45"/>
      <c r="V31" s="45"/>
      <c r="W31" s="45"/>
      <c r="X31" s="45"/>
      <c r="Y31" s="45"/>
      <c r="Z31" s="45"/>
    </row>
    <row r="32" spans="1:29" ht="15.5" x14ac:dyDescent="0.35">
      <c r="A32" s="45"/>
      <c r="B32" s="45"/>
      <c r="C32" s="45"/>
      <c r="D32" s="45"/>
      <c r="E32" s="45"/>
      <c r="F32" s="45"/>
      <c r="G32" s="45"/>
      <c r="H32" s="47"/>
      <c r="K32" s="45"/>
      <c r="L32" s="45"/>
      <c r="M32" s="45"/>
      <c r="N32" s="45"/>
      <c r="O32" s="45"/>
      <c r="P32" s="45"/>
      <c r="Q32" s="45"/>
      <c r="R32" s="45"/>
      <c r="S32" s="45"/>
      <c r="T32" s="45"/>
      <c r="U32" s="45"/>
      <c r="V32" s="45"/>
      <c r="W32" s="45"/>
      <c r="X32" s="45"/>
      <c r="Y32" s="45"/>
      <c r="Z32" s="45"/>
    </row>
    <row r="33" spans="1:26" ht="15.5" x14ac:dyDescent="0.35">
      <c r="A33" s="45"/>
      <c r="B33" s="45"/>
      <c r="C33" s="45"/>
      <c r="D33" s="45"/>
      <c r="E33" s="45"/>
      <c r="F33" s="45"/>
      <c r="G33" s="45"/>
      <c r="H33" s="47"/>
      <c r="K33" s="45"/>
      <c r="L33" s="45"/>
      <c r="M33" s="45"/>
      <c r="N33" s="45"/>
      <c r="O33" s="45"/>
      <c r="P33" s="45"/>
      <c r="Q33" s="45"/>
      <c r="R33" s="45"/>
      <c r="S33" s="45"/>
      <c r="T33" s="45"/>
      <c r="U33" s="45"/>
      <c r="V33" s="45"/>
      <c r="W33" s="45"/>
      <c r="X33" s="45"/>
      <c r="Y33" s="45"/>
      <c r="Z33" s="45"/>
    </row>
    <row r="34" spans="1:26" ht="15.5" x14ac:dyDescent="0.35">
      <c r="A34" s="45"/>
      <c r="B34" s="45"/>
      <c r="C34" s="45"/>
      <c r="D34" s="45"/>
      <c r="E34" s="45"/>
      <c r="F34" s="45"/>
      <c r="G34" s="45"/>
      <c r="H34" s="47"/>
      <c r="K34" s="45"/>
      <c r="L34" s="45"/>
      <c r="M34" s="45"/>
      <c r="N34" s="45"/>
      <c r="O34" s="45"/>
      <c r="P34" s="45"/>
      <c r="Q34" s="45"/>
      <c r="R34" s="45"/>
      <c r="S34" s="45"/>
      <c r="T34" s="45"/>
      <c r="U34" s="45"/>
      <c r="V34" s="45"/>
      <c r="W34" s="45"/>
      <c r="X34" s="45"/>
      <c r="Y34" s="45"/>
      <c r="Z34" s="45"/>
    </row>
    <row r="35" spans="1:26" ht="15.5" x14ac:dyDescent="0.35">
      <c r="A35" s="45"/>
      <c r="B35" s="45"/>
      <c r="C35" s="45"/>
      <c r="D35" s="45"/>
      <c r="E35" s="45"/>
      <c r="F35" s="45"/>
      <c r="G35" s="45"/>
      <c r="H35" s="47"/>
      <c r="I35" s="47"/>
      <c r="J35" s="47"/>
      <c r="K35" s="45"/>
      <c r="L35" s="45"/>
      <c r="M35" s="45"/>
      <c r="N35" s="45"/>
      <c r="O35" s="45"/>
      <c r="P35" s="45"/>
      <c r="Q35" s="45"/>
      <c r="R35" s="45"/>
      <c r="S35" s="45"/>
      <c r="T35" s="45"/>
      <c r="U35" s="45"/>
      <c r="V35" s="45"/>
      <c r="W35" s="45"/>
      <c r="X35" s="45"/>
      <c r="Y35" s="45"/>
      <c r="Z35" s="45"/>
    </row>
    <row r="36" spans="1:26" ht="15.5" x14ac:dyDescent="0.35">
      <c r="A36" s="45"/>
      <c r="B36" s="45"/>
      <c r="C36" s="45"/>
      <c r="D36" s="45"/>
      <c r="E36" s="45"/>
      <c r="F36" s="45"/>
      <c r="G36" s="45"/>
      <c r="H36" s="47"/>
      <c r="I36" s="47"/>
      <c r="J36" s="47"/>
      <c r="K36" s="45"/>
      <c r="L36" s="45"/>
      <c r="M36" s="45"/>
      <c r="N36" s="45"/>
      <c r="O36" s="45"/>
      <c r="P36" s="45"/>
      <c r="Q36" s="45"/>
      <c r="R36" s="45"/>
      <c r="S36" s="45"/>
      <c r="T36" s="45"/>
      <c r="U36" s="45"/>
      <c r="V36" s="45"/>
      <c r="W36" s="45"/>
      <c r="X36" s="45"/>
      <c r="Y36" s="45"/>
      <c r="Z36" s="45"/>
    </row>
    <row r="37" spans="1:26" ht="15.5" x14ac:dyDescent="0.35">
      <c r="A37" s="45"/>
      <c r="B37" s="45"/>
      <c r="C37" s="45"/>
      <c r="D37" s="45"/>
      <c r="E37" s="45"/>
      <c r="F37" s="45"/>
      <c r="G37" s="45"/>
      <c r="H37" s="47"/>
      <c r="I37" s="47"/>
      <c r="J37" s="47"/>
      <c r="K37" s="45"/>
      <c r="L37" s="45"/>
      <c r="M37" s="45"/>
      <c r="N37" s="45"/>
      <c r="O37" s="45"/>
      <c r="P37" s="45"/>
      <c r="Q37" s="45"/>
      <c r="R37" s="45"/>
      <c r="S37" s="45"/>
      <c r="T37" s="45"/>
      <c r="U37" s="45"/>
      <c r="V37" s="45"/>
      <c r="W37" s="45"/>
      <c r="X37" s="45"/>
      <c r="Y37" s="45"/>
      <c r="Z37" s="45"/>
    </row>
    <row r="38" spans="1:26" ht="15.5" x14ac:dyDescent="0.35">
      <c r="A38" s="45"/>
      <c r="B38" s="45"/>
      <c r="C38" s="45"/>
      <c r="D38" s="45"/>
      <c r="E38" s="45"/>
      <c r="F38" s="45"/>
      <c r="G38" s="45"/>
      <c r="H38" s="47"/>
      <c r="I38" s="47"/>
      <c r="J38" s="47"/>
      <c r="K38" s="45"/>
      <c r="L38" s="45"/>
      <c r="M38" s="45"/>
      <c r="N38" s="45"/>
      <c r="O38" s="45"/>
      <c r="P38" s="45"/>
      <c r="Q38" s="45"/>
      <c r="R38" s="45"/>
      <c r="S38" s="45"/>
      <c r="T38" s="45"/>
      <c r="U38" s="45"/>
      <c r="V38" s="45"/>
      <c r="W38" s="45"/>
      <c r="X38" s="45"/>
      <c r="Y38" s="45"/>
      <c r="Z38" s="45"/>
    </row>
    <row r="39" spans="1:26" ht="15.5" x14ac:dyDescent="0.35">
      <c r="A39" s="45"/>
      <c r="B39" s="45"/>
      <c r="C39" s="45"/>
      <c r="D39" s="45"/>
      <c r="E39" s="45"/>
      <c r="F39" s="45"/>
      <c r="G39" s="45"/>
      <c r="H39" s="47"/>
      <c r="I39" s="47"/>
      <c r="J39" s="47"/>
      <c r="K39" s="45"/>
      <c r="L39" s="45"/>
      <c r="M39" s="45"/>
      <c r="N39" s="45"/>
      <c r="O39" s="45"/>
      <c r="P39" s="45"/>
      <c r="Q39" s="45"/>
      <c r="R39" s="45"/>
      <c r="S39" s="45"/>
      <c r="T39" s="45"/>
      <c r="U39" s="45"/>
      <c r="V39" s="45"/>
      <c r="W39" s="45"/>
      <c r="X39" s="45"/>
      <c r="Y39" s="45"/>
      <c r="Z39" s="45"/>
    </row>
    <row r="40" spans="1:26" ht="15.5" x14ac:dyDescent="0.35">
      <c r="A40" s="45"/>
      <c r="B40" s="45"/>
      <c r="C40" s="45"/>
      <c r="D40" s="45"/>
      <c r="E40" s="45"/>
      <c r="F40" s="45"/>
      <c r="G40" s="45"/>
      <c r="H40" s="47"/>
      <c r="I40" s="47"/>
      <c r="J40" s="47"/>
      <c r="K40" s="45"/>
      <c r="L40" s="45"/>
      <c r="M40" s="45"/>
      <c r="N40" s="45"/>
      <c r="O40" s="45"/>
      <c r="P40" s="45"/>
      <c r="Q40" s="45"/>
      <c r="R40" s="45"/>
      <c r="S40" s="45"/>
      <c r="T40" s="45"/>
      <c r="U40" s="45"/>
      <c r="V40" s="45"/>
      <c r="W40" s="45"/>
      <c r="X40" s="45"/>
      <c r="Y40" s="45"/>
      <c r="Z40" s="45"/>
    </row>
    <row r="41" spans="1:26" ht="15.5" x14ac:dyDescent="0.35">
      <c r="A41" s="45"/>
      <c r="B41" s="45"/>
      <c r="C41" s="45"/>
      <c r="D41" s="45"/>
      <c r="E41" s="45"/>
      <c r="F41" s="45"/>
      <c r="G41" s="45"/>
      <c r="H41" s="47"/>
      <c r="I41" s="47"/>
      <c r="J41" s="47"/>
      <c r="K41" s="45"/>
      <c r="L41" s="45"/>
      <c r="M41" s="45"/>
      <c r="N41" s="45"/>
      <c r="O41" s="45"/>
      <c r="P41" s="45"/>
      <c r="Q41" s="45"/>
      <c r="R41" s="45"/>
      <c r="S41" s="45"/>
      <c r="T41" s="45"/>
      <c r="U41" s="45"/>
      <c r="V41" s="45"/>
      <c r="W41" s="45"/>
      <c r="X41" s="45"/>
      <c r="Y41" s="45"/>
      <c r="Z41" s="45"/>
    </row>
    <row r="42" spans="1:26" ht="15.5" x14ac:dyDescent="0.35">
      <c r="A42" s="45"/>
      <c r="B42" s="45"/>
      <c r="C42" s="45"/>
      <c r="D42" s="45"/>
      <c r="E42" s="45"/>
      <c r="F42" s="45"/>
      <c r="G42" s="45"/>
      <c r="H42" s="47"/>
      <c r="I42" s="47"/>
      <c r="J42" s="47"/>
      <c r="K42" s="45"/>
      <c r="L42" s="45"/>
      <c r="M42" s="45"/>
      <c r="N42" s="45"/>
      <c r="O42" s="45"/>
      <c r="P42" s="45"/>
      <c r="Q42" s="45"/>
      <c r="R42" s="45"/>
      <c r="S42" s="45"/>
      <c r="T42" s="45"/>
      <c r="U42" s="45"/>
      <c r="V42" s="45"/>
      <c r="W42" s="45"/>
      <c r="X42" s="45"/>
      <c r="Y42" s="45"/>
      <c r="Z42" s="45"/>
    </row>
    <row r="43" spans="1:26" ht="15.5" x14ac:dyDescent="0.35">
      <c r="A43" s="45"/>
      <c r="B43" s="45"/>
      <c r="C43" s="45"/>
      <c r="D43" s="45"/>
      <c r="E43" s="45"/>
      <c r="F43" s="45"/>
      <c r="G43" s="45"/>
      <c r="H43" s="47"/>
      <c r="I43" s="47"/>
      <c r="J43" s="47"/>
      <c r="K43" s="45"/>
      <c r="L43" s="45"/>
      <c r="M43" s="45"/>
      <c r="N43" s="45"/>
      <c r="O43" s="45"/>
      <c r="P43" s="45"/>
      <c r="Q43" s="45"/>
      <c r="R43" s="45"/>
      <c r="S43" s="45"/>
      <c r="T43" s="45"/>
      <c r="U43" s="45"/>
      <c r="V43" s="45"/>
      <c r="W43" s="45"/>
      <c r="X43" s="45"/>
      <c r="Y43" s="45"/>
      <c r="Z43" s="45"/>
    </row>
    <row r="44" spans="1:26" ht="15.5" x14ac:dyDescent="0.35">
      <c r="A44" s="45"/>
      <c r="B44" s="45"/>
      <c r="C44" s="45"/>
      <c r="D44" s="45"/>
      <c r="E44" s="45"/>
      <c r="F44" s="45"/>
      <c r="G44" s="45"/>
      <c r="H44" s="47"/>
      <c r="I44" s="47"/>
      <c r="J44" s="47"/>
      <c r="K44" s="45"/>
      <c r="L44" s="45"/>
      <c r="M44" s="45"/>
      <c r="N44" s="45"/>
      <c r="O44" s="45"/>
      <c r="P44" s="45"/>
      <c r="Q44" s="45"/>
      <c r="R44" s="45"/>
      <c r="S44" s="45"/>
      <c r="T44" s="45"/>
      <c r="U44" s="45"/>
      <c r="V44" s="45"/>
      <c r="W44" s="45"/>
      <c r="X44" s="45"/>
      <c r="Y44" s="45"/>
      <c r="Z44" s="45"/>
    </row>
    <row r="45" spans="1:26" ht="15.5" x14ac:dyDescent="0.35">
      <c r="A45" s="45"/>
      <c r="B45" s="45"/>
      <c r="C45" s="45"/>
      <c r="D45" s="45"/>
      <c r="E45" s="45"/>
      <c r="F45" s="45"/>
      <c r="G45" s="45"/>
      <c r="H45" s="47"/>
      <c r="I45" s="47"/>
      <c r="J45" s="47"/>
      <c r="K45" s="45"/>
      <c r="L45" s="45"/>
      <c r="M45" s="45"/>
      <c r="N45" s="45"/>
      <c r="O45" s="45"/>
      <c r="P45" s="45"/>
      <c r="Q45" s="45"/>
      <c r="R45" s="45"/>
      <c r="S45" s="45"/>
      <c r="T45" s="45"/>
      <c r="U45" s="45"/>
      <c r="V45" s="45"/>
      <c r="W45" s="45"/>
      <c r="X45" s="45"/>
      <c r="Y45" s="45"/>
      <c r="Z45" s="45"/>
    </row>
    <row r="46" spans="1:26" ht="15.5" x14ac:dyDescent="0.35">
      <c r="A46" s="45"/>
      <c r="B46" s="45"/>
      <c r="C46" s="45"/>
      <c r="D46" s="45"/>
      <c r="E46" s="45"/>
      <c r="F46" s="45"/>
      <c r="G46" s="45"/>
      <c r="H46" s="47"/>
      <c r="I46" s="47"/>
      <c r="J46" s="47"/>
      <c r="K46" s="45"/>
      <c r="L46" s="45"/>
      <c r="M46" s="45"/>
      <c r="N46" s="45"/>
      <c r="O46" s="45"/>
      <c r="P46" s="45"/>
      <c r="Q46" s="45"/>
      <c r="R46" s="45"/>
      <c r="S46" s="45"/>
      <c r="T46" s="45"/>
      <c r="U46" s="45"/>
      <c r="V46" s="45"/>
      <c r="W46" s="45"/>
      <c r="X46" s="45"/>
      <c r="Y46" s="45"/>
      <c r="Z46" s="45"/>
    </row>
    <row r="47" spans="1:26" ht="15.5" x14ac:dyDescent="0.35">
      <c r="A47" s="45"/>
      <c r="B47" s="45"/>
      <c r="C47" s="45"/>
      <c r="D47" s="45"/>
      <c r="E47" s="45"/>
      <c r="F47" s="45"/>
      <c r="G47" s="45"/>
      <c r="H47" s="47"/>
      <c r="I47" s="47"/>
      <c r="J47" s="47"/>
      <c r="K47" s="45"/>
      <c r="L47" s="45"/>
      <c r="M47" s="45"/>
      <c r="N47" s="45"/>
      <c r="O47" s="45"/>
      <c r="P47" s="45"/>
      <c r="Q47" s="45"/>
      <c r="R47" s="45"/>
      <c r="S47" s="45"/>
      <c r="T47" s="45"/>
      <c r="U47" s="45"/>
      <c r="V47" s="45"/>
      <c r="W47" s="45"/>
      <c r="X47" s="45"/>
      <c r="Y47" s="45"/>
      <c r="Z47" s="45"/>
    </row>
    <row r="48" spans="1:26" ht="15.5" x14ac:dyDescent="0.35">
      <c r="A48" s="45"/>
      <c r="B48" s="45"/>
      <c r="C48" s="45"/>
      <c r="D48" s="45"/>
      <c r="E48" s="45"/>
      <c r="F48" s="45"/>
      <c r="G48" s="45"/>
      <c r="H48" s="47"/>
      <c r="I48" s="47"/>
      <c r="J48" s="47"/>
      <c r="K48" s="45"/>
      <c r="L48" s="45"/>
      <c r="M48" s="45"/>
      <c r="N48" s="45"/>
      <c r="O48" s="45"/>
      <c r="P48" s="45"/>
      <c r="Q48" s="45"/>
      <c r="R48" s="45"/>
      <c r="S48" s="45"/>
      <c r="T48" s="45"/>
      <c r="U48" s="45"/>
      <c r="V48" s="45"/>
      <c r="W48" s="45"/>
      <c r="X48" s="45"/>
      <c r="Y48" s="45"/>
      <c r="Z48" s="45"/>
    </row>
    <row r="49" spans="1:26" ht="15.5" x14ac:dyDescent="0.35">
      <c r="A49" s="45"/>
      <c r="B49" s="45"/>
      <c r="C49" s="45"/>
      <c r="D49" s="45"/>
      <c r="E49" s="45"/>
      <c r="F49" s="45"/>
      <c r="G49" s="45"/>
      <c r="H49" s="47"/>
      <c r="I49" s="47"/>
      <c r="J49" s="47"/>
      <c r="K49" s="45"/>
      <c r="L49" s="45"/>
      <c r="M49" s="45"/>
      <c r="N49" s="45"/>
      <c r="O49" s="45"/>
      <c r="P49" s="45"/>
      <c r="Q49" s="45"/>
      <c r="R49" s="45"/>
      <c r="S49" s="45"/>
      <c r="T49" s="45"/>
      <c r="U49" s="45"/>
      <c r="V49" s="45"/>
      <c r="W49" s="45"/>
      <c r="X49" s="45"/>
      <c r="Y49" s="45"/>
      <c r="Z49" s="45"/>
    </row>
    <row r="50" spans="1:26" ht="15.5" x14ac:dyDescent="0.35">
      <c r="A50" s="45"/>
      <c r="B50" s="45"/>
      <c r="C50" s="45"/>
      <c r="D50" s="45"/>
      <c r="E50" s="45"/>
      <c r="F50" s="45"/>
      <c r="G50" s="45"/>
      <c r="H50" s="47"/>
      <c r="I50" s="47"/>
      <c r="J50" s="47"/>
      <c r="K50" s="45"/>
      <c r="L50" s="45"/>
      <c r="M50" s="45"/>
      <c r="N50" s="45"/>
      <c r="O50" s="45"/>
      <c r="P50" s="45"/>
      <c r="Q50" s="45"/>
      <c r="R50" s="45"/>
      <c r="S50" s="45"/>
      <c r="T50" s="45"/>
      <c r="U50" s="45"/>
      <c r="V50" s="45"/>
      <c r="W50" s="45"/>
      <c r="X50" s="45"/>
      <c r="Y50" s="45"/>
      <c r="Z50" s="45"/>
    </row>
    <row r="51" spans="1:26" ht="15.5" x14ac:dyDescent="0.35">
      <c r="A51" s="45"/>
      <c r="B51" s="45"/>
      <c r="C51" s="45"/>
      <c r="D51" s="45"/>
      <c r="E51" s="45"/>
      <c r="F51" s="45"/>
      <c r="G51" s="45"/>
      <c r="H51" s="47"/>
      <c r="I51" s="47"/>
      <c r="J51" s="47"/>
      <c r="K51" s="45"/>
      <c r="L51" s="45"/>
      <c r="M51" s="45"/>
      <c r="N51" s="45"/>
      <c r="O51" s="45"/>
      <c r="P51" s="45"/>
      <c r="Q51" s="45"/>
      <c r="R51" s="45"/>
      <c r="S51" s="45"/>
      <c r="T51" s="45"/>
      <c r="U51" s="45"/>
      <c r="V51" s="45"/>
      <c r="W51" s="45"/>
      <c r="X51" s="45"/>
      <c r="Y51" s="45"/>
      <c r="Z51" s="45"/>
    </row>
    <row r="52" spans="1:26" ht="15.5" x14ac:dyDescent="0.35">
      <c r="A52" s="45"/>
      <c r="B52" s="45"/>
      <c r="C52" s="45"/>
      <c r="D52" s="45"/>
      <c r="E52" s="45"/>
      <c r="F52" s="45"/>
      <c r="G52" s="45"/>
      <c r="H52" s="47"/>
      <c r="I52" s="47"/>
      <c r="J52" s="47"/>
      <c r="K52" s="45"/>
      <c r="L52" s="45"/>
      <c r="M52" s="45"/>
      <c r="N52" s="45"/>
      <c r="O52" s="45"/>
      <c r="P52" s="45"/>
      <c r="Q52" s="45"/>
      <c r="R52" s="45"/>
      <c r="S52" s="45"/>
      <c r="T52" s="45"/>
      <c r="U52" s="45"/>
      <c r="V52" s="45"/>
      <c r="W52" s="45"/>
      <c r="X52" s="45"/>
      <c r="Y52" s="45"/>
      <c r="Z52" s="45"/>
    </row>
    <row r="53" spans="1:26" ht="15.5" x14ac:dyDescent="0.35">
      <c r="A53" s="45"/>
      <c r="B53" s="45"/>
      <c r="C53" s="45"/>
      <c r="D53" s="45"/>
      <c r="E53" s="45"/>
      <c r="F53" s="45"/>
      <c r="G53" s="45"/>
      <c r="H53" s="47"/>
      <c r="I53" s="47"/>
      <c r="J53" s="47"/>
      <c r="K53" s="45"/>
      <c r="L53" s="45"/>
      <c r="M53" s="45"/>
      <c r="N53" s="45"/>
      <c r="O53" s="45"/>
      <c r="P53" s="45"/>
      <c r="Q53" s="45"/>
      <c r="R53" s="45"/>
      <c r="S53" s="45"/>
      <c r="T53" s="45"/>
      <c r="U53" s="45"/>
      <c r="V53" s="45"/>
      <c r="W53" s="45"/>
      <c r="X53" s="45"/>
      <c r="Y53" s="45"/>
      <c r="Z53" s="45"/>
    </row>
    <row r="54" spans="1:26" ht="15.5" x14ac:dyDescent="0.35">
      <c r="A54" s="45"/>
      <c r="B54" s="45"/>
      <c r="C54" s="45"/>
      <c r="D54" s="45"/>
      <c r="E54" s="45"/>
      <c r="F54" s="45"/>
      <c r="G54" s="45"/>
      <c r="H54" s="47"/>
      <c r="I54" s="47"/>
      <c r="J54" s="47"/>
      <c r="K54" s="45"/>
      <c r="L54" s="45"/>
      <c r="M54" s="45"/>
      <c r="N54" s="45"/>
      <c r="O54" s="45"/>
      <c r="P54" s="45"/>
      <c r="Q54" s="45"/>
      <c r="R54" s="45"/>
      <c r="S54" s="45"/>
      <c r="T54" s="45"/>
      <c r="U54" s="45"/>
      <c r="V54" s="45"/>
      <c r="W54" s="45"/>
      <c r="X54" s="45"/>
      <c r="Y54" s="45"/>
      <c r="Z54" s="45"/>
    </row>
    <row r="55" spans="1:26" ht="15.5" x14ac:dyDescent="0.35">
      <c r="A55" s="45"/>
      <c r="B55" s="45"/>
      <c r="C55" s="45"/>
      <c r="D55" s="45"/>
      <c r="E55" s="45"/>
      <c r="F55" s="45"/>
      <c r="G55" s="45"/>
      <c r="H55" s="47"/>
      <c r="I55" s="47"/>
      <c r="J55" s="47"/>
      <c r="K55" s="45"/>
      <c r="L55" s="45"/>
      <c r="M55" s="45"/>
      <c r="N55" s="45"/>
      <c r="O55" s="45"/>
      <c r="P55" s="45"/>
      <c r="Q55" s="45"/>
      <c r="R55" s="45"/>
      <c r="S55" s="45"/>
      <c r="T55" s="45"/>
      <c r="U55" s="45"/>
      <c r="V55" s="45"/>
      <c r="W55" s="45"/>
      <c r="X55" s="45"/>
      <c r="Y55" s="45"/>
      <c r="Z55" s="45"/>
    </row>
    <row r="56" spans="1:26" ht="15.5" x14ac:dyDescent="0.35">
      <c r="A56" s="45"/>
      <c r="B56" s="45"/>
      <c r="C56" s="45"/>
      <c r="D56" s="45"/>
      <c r="E56" s="45"/>
      <c r="F56" s="45"/>
      <c r="G56" s="45"/>
      <c r="H56" s="47"/>
      <c r="I56" s="47"/>
      <c r="J56" s="47"/>
      <c r="K56" s="45"/>
      <c r="L56" s="45"/>
      <c r="M56" s="45"/>
      <c r="N56" s="45"/>
      <c r="O56" s="45"/>
      <c r="P56" s="45"/>
      <c r="Q56" s="45"/>
      <c r="R56" s="45"/>
      <c r="S56" s="45"/>
      <c r="T56" s="45"/>
      <c r="U56" s="45"/>
      <c r="V56" s="45"/>
      <c r="W56" s="45"/>
      <c r="X56" s="45"/>
      <c r="Y56" s="45"/>
      <c r="Z56" s="45"/>
    </row>
    <row r="57" spans="1:26" ht="15.5" x14ac:dyDescent="0.35">
      <c r="A57" s="45"/>
      <c r="B57" s="45"/>
      <c r="C57" s="45"/>
      <c r="D57" s="45"/>
      <c r="E57" s="45"/>
      <c r="F57" s="45"/>
      <c r="G57" s="45"/>
      <c r="H57" s="47"/>
      <c r="I57" s="47"/>
      <c r="J57" s="47"/>
      <c r="K57" s="45"/>
      <c r="L57" s="45"/>
      <c r="M57" s="45"/>
      <c r="N57" s="45"/>
      <c r="O57" s="45"/>
      <c r="P57" s="45"/>
      <c r="Q57" s="45"/>
      <c r="R57" s="45"/>
      <c r="S57" s="45"/>
      <c r="T57" s="45"/>
      <c r="U57" s="45"/>
      <c r="V57" s="45"/>
      <c r="W57" s="45"/>
      <c r="X57" s="45"/>
      <c r="Y57" s="45"/>
      <c r="Z57" s="45"/>
    </row>
    <row r="58" spans="1:26" ht="15.5" x14ac:dyDescent="0.35">
      <c r="A58" s="45"/>
      <c r="B58" s="45"/>
      <c r="C58" s="45"/>
      <c r="D58" s="45"/>
      <c r="E58" s="45"/>
      <c r="F58" s="45"/>
      <c r="G58" s="45"/>
      <c r="H58" s="47"/>
      <c r="I58" s="47"/>
      <c r="J58" s="47"/>
      <c r="K58" s="45"/>
      <c r="L58" s="45"/>
      <c r="M58" s="45"/>
      <c r="N58" s="45"/>
      <c r="O58" s="45"/>
      <c r="P58" s="45"/>
      <c r="Q58" s="45"/>
      <c r="R58" s="45"/>
      <c r="S58" s="45"/>
      <c r="T58" s="45"/>
      <c r="U58" s="45"/>
      <c r="V58" s="45"/>
      <c r="W58" s="45"/>
      <c r="X58" s="45"/>
      <c r="Y58" s="45"/>
      <c r="Z58" s="45"/>
    </row>
    <row r="59" spans="1:26" ht="15.5" x14ac:dyDescent="0.35">
      <c r="A59" s="45"/>
      <c r="B59" s="45"/>
      <c r="C59" s="45"/>
      <c r="D59" s="45"/>
      <c r="E59" s="45"/>
      <c r="F59" s="45"/>
      <c r="G59" s="45"/>
      <c r="H59" s="47"/>
      <c r="I59" s="47"/>
      <c r="J59" s="47"/>
      <c r="K59" s="45"/>
      <c r="L59" s="45"/>
      <c r="M59" s="45"/>
      <c r="N59" s="45"/>
      <c r="O59" s="45"/>
      <c r="P59" s="45"/>
      <c r="Q59" s="45"/>
      <c r="R59" s="45"/>
      <c r="S59" s="45"/>
      <c r="T59" s="45"/>
      <c r="U59" s="45"/>
      <c r="V59" s="45"/>
      <c r="W59" s="45"/>
      <c r="X59" s="45"/>
      <c r="Y59" s="45"/>
      <c r="Z59" s="45"/>
    </row>
    <row r="60" spans="1:26" ht="15.5" x14ac:dyDescent="0.35">
      <c r="A60" s="45"/>
      <c r="B60" s="45"/>
      <c r="C60" s="45"/>
      <c r="D60" s="45"/>
      <c r="E60" s="45"/>
      <c r="F60" s="45"/>
      <c r="G60" s="45"/>
      <c r="H60" s="47"/>
      <c r="I60" s="47"/>
      <c r="J60" s="47"/>
      <c r="K60" s="45"/>
      <c r="L60" s="45"/>
      <c r="M60" s="45"/>
      <c r="N60" s="45"/>
      <c r="O60" s="45"/>
      <c r="P60" s="45"/>
      <c r="Q60" s="45"/>
      <c r="R60" s="45"/>
      <c r="S60" s="45"/>
      <c r="T60" s="45"/>
      <c r="U60" s="45"/>
      <c r="V60" s="45"/>
      <c r="W60" s="45"/>
      <c r="X60" s="45"/>
      <c r="Y60" s="45"/>
      <c r="Z60" s="45"/>
    </row>
    <row r="61" spans="1:26" ht="15.5" x14ac:dyDescent="0.35">
      <c r="A61" s="45"/>
      <c r="B61" s="45"/>
      <c r="C61" s="45"/>
      <c r="D61" s="45"/>
      <c r="E61" s="45"/>
      <c r="F61" s="45"/>
      <c r="G61" s="45"/>
      <c r="H61" s="47"/>
      <c r="I61" s="47"/>
      <c r="J61" s="47"/>
      <c r="K61" s="45"/>
      <c r="L61" s="45"/>
      <c r="M61" s="45"/>
      <c r="N61" s="45"/>
      <c r="O61" s="45"/>
      <c r="P61" s="45"/>
      <c r="Q61" s="45"/>
      <c r="R61" s="45"/>
      <c r="S61" s="45"/>
      <c r="T61" s="45"/>
      <c r="U61" s="45"/>
      <c r="V61" s="45"/>
      <c r="W61" s="45"/>
      <c r="X61" s="45"/>
      <c r="Y61" s="45"/>
      <c r="Z61" s="45"/>
    </row>
    <row r="62" spans="1:26" ht="15.5" x14ac:dyDescent="0.35">
      <c r="A62" s="45"/>
      <c r="B62" s="45"/>
      <c r="C62" s="45"/>
      <c r="D62" s="45"/>
      <c r="E62" s="45"/>
      <c r="F62" s="45"/>
      <c r="G62" s="45"/>
      <c r="H62" s="47"/>
      <c r="I62" s="47"/>
      <c r="J62" s="47"/>
      <c r="K62" s="45"/>
      <c r="L62" s="45"/>
      <c r="M62" s="45"/>
      <c r="N62" s="45"/>
      <c r="O62" s="45"/>
      <c r="P62" s="45"/>
      <c r="Q62" s="45"/>
      <c r="R62" s="45"/>
      <c r="S62" s="45"/>
      <c r="T62" s="45"/>
      <c r="U62" s="45"/>
      <c r="V62" s="45"/>
      <c r="W62" s="45"/>
      <c r="X62" s="45"/>
      <c r="Y62" s="45"/>
      <c r="Z62" s="45"/>
    </row>
    <row r="63" spans="1:26" ht="15.5" x14ac:dyDescent="0.35">
      <c r="A63" s="45"/>
      <c r="B63" s="45"/>
      <c r="C63" s="45"/>
      <c r="D63" s="45"/>
      <c r="E63" s="45"/>
      <c r="F63" s="45"/>
      <c r="G63" s="45"/>
      <c r="H63" s="47"/>
      <c r="I63" s="47"/>
      <c r="J63" s="47"/>
      <c r="K63" s="45"/>
      <c r="L63" s="45"/>
      <c r="M63" s="45"/>
      <c r="N63" s="45"/>
      <c r="O63" s="45"/>
      <c r="P63" s="45"/>
      <c r="Q63" s="45"/>
      <c r="R63" s="45"/>
      <c r="S63" s="45"/>
      <c r="T63" s="45"/>
      <c r="U63" s="45"/>
      <c r="V63" s="45"/>
      <c r="W63" s="45"/>
      <c r="X63" s="45"/>
      <c r="Y63" s="45"/>
      <c r="Z63" s="45"/>
    </row>
    <row r="64" spans="1:26" ht="15.5" x14ac:dyDescent="0.35">
      <c r="A64" s="45"/>
      <c r="B64" s="45"/>
      <c r="C64" s="45"/>
      <c r="D64" s="45"/>
      <c r="E64" s="45"/>
      <c r="F64" s="45"/>
      <c r="G64" s="45"/>
      <c r="H64" s="47"/>
      <c r="I64" s="47"/>
      <c r="J64" s="47"/>
      <c r="K64" s="45"/>
      <c r="L64" s="45"/>
      <c r="M64" s="45"/>
      <c r="N64" s="45"/>
      <c r="O64" s="45"/>
      <c r="P64" s="45"/>
      <c r="Q64" s="45"/>
      <c r="R64" s="45"/>
      <c r="S64" s="45"/>
      <c r="T64" s="45"/>
      <c r="U64" s="45"/>
      <c r="V64" s="45"/>
      <c r="W64" s="45"/>
      <c r="X64" s="45"/>
      <c r="Y64" s="45"/>
      <c r="Z64" s="45"/>
    </row>
    <row r="65" spans="1:26" ht="15.5" x14ac:dyDescent="0.35">
      <c r="A65" s="45"/>
      <c r="B65" s="45"/>
      <c r="C65" s="45"/>
      <c r="D65" s="45"/>
      <c r="E65" s="45"/>
      <c r="F65" s="45"/>
      <c r="G65" s="45"/>
      <c r="H65" s="47"/>
      <c r="I65" s="47"/>
      <c r="J65" s="47"/>
      <c r="K65" s="45"/>
      <c r="L65" s="45"/>
      <c r="M65" s="45"/>
      <c r="N65" s="45"/>
      <c r="O65" s="45"/>
      <c r="P65" s="45"/>
      <c r="Q65" s="45"/>
      <c r="R65" s="45"/>
      <c r="S65" s="45"/>
      <c r="T65" s="45"/>
      <c r="U65" s="45"/>
      <c r="V65" s="45"/>
      <c r="W65" s="45"/>
      <c r="X65" s="45"/>
      <c r="Y65" s="45"/>
      <c r="Z65" s="45"/>
    </row>
    <row r="66" spans="1:26" ht="15.5" x14ac:dyDescent="0.35">
      <c r="A66" s="45"/>
      <c r="B66" s="45"/>
      <c r="C66" s="45"/>
      <c r="D66" s="45"/>
      <c r="E66" s="45"/>
      <c r="F66" s="45"/>
      <c r="G66" s="45"/>
      <c r="H66" s="47"/>
      <c r="I66" s="47"/>
      <c r="J66" s="47"/>
      <c r="K66" s="45"/>
      <c r="L66" s="45"/>
      <c r="M66" s="45"/>
      <c r="N66" s="45"/>
      <c r="O66" s="45"/>
      <c r="P66" s="45"/>
      <c r="Q66" s="45"/>
      <c r="R66" s="45"/>
      <c r="S66" s="45"/>
      <c r="T66" s="45"/>
      <c r="U66" s="45"/>
      <c r="V66" s="45"/>
      <c r="W66" s="45"/>
      <c r="X66" s="45"/>
      <c r="Y66" s="45"/>
      <c r="Z66" s="45"/>
    </row>
    <row r="67" spans="1:26" ht="15.5" x14ac:dyDescent="0.35">
      <c r="A67" s="45"/>
      <c r="B67" s="45"/>
      <c r="C67" s="45"/>
      <c r="D67" s="45"/>
      <c r="E67" s="45"/>
      <c r="F67" s="45"/>
      <c r="G67" s="45"/>
      <c r="H67" s="47"/>
      <c r="I67" s="47"/>
      <c r="J67" s="47"/>
      <c r="K67" s="45"/>
      <c r="L67" s="45"/>
      <c r="M67" s="45"/>
      <c r="N67" s="45"/>
      <c r="O67" s="45"/>
      <c r="P67" s="45"/>
      <c r="Q67" s="45"/>
      <c r="R67" s="45"/>
      <c r="S67" s="45"/>
      <c r="T67" s="45"/>
      <c r="U67" s="45"/>
      <c r="V67" s="45"/>
      <c r="W67" s="45"/>
      <c r="X67" s="45"/>
      <c r="Y67" s="45"/>
      <c r="Z67" s="45"/>
    </row>
    <row r="68" spans="1:26" ht="15.5" x14ac:dyDescent="0.35">
      <c r="A68" s="45"/>
      <c r="B68" s="45"/>
      <c r="C68" s="45"/>
      <c r="D68" s="45"/>
      <c r="E68" s="45"/>
      <c r="F68" s="45"/>
      <c r="G68" s="45"/>
      <c r="H68" s="47"/>
      <c r="I68" s="47"/>
      <c r="J68" s="47"/>
      <c r="K68" s="45"/>
      <c r="L68" s="45"/>
      <c r="M68" s="45"/>
      <c r="N68" s="45"/>
      <c r="O68" s="45"/>
      <c r="P68" s="45"/>
      <c r="Q68" s="45"/>
      <c r="R68" s="45"/>
      <c r="S68" s="45"/>
      <c r="T68" s="45"/>
      <c r="U68" s="45"/>
      <c r="V68" s="45"/>
      <c r="W68" s="45"/>
      <c r="X68" s="45"/>
      <c r="Y68" s="45"/>
      <c r="Z68" s="45"/>
    </row>
    <row r="69" spans="1:26" ht="15.5" x14ac:dyDescent="0.35">
      <c r="A69" s="45"/>
      <c r="B69" s="45"/>
      <c r="C69" s="45"/>
      <c r="D69" s="45"/>
      <c r="E69" s="45"/>
      <c r="F69" s="45"/>
      <c r="G69" s="45"/>
      <c r="H69" s="47"/>
      <c r="I69" s="47"/>
      <c r="J69" s="47"/>
      <c r="K69" s="45"/>
      <c r="L69" s="45"/>
      <c r="M69" s="45"/>
      <c r="N69" s="45"/>
      <c r="O69" s="45"/>
      <c r="P69" s="45"/>
      <c r="Q69" s="45"/>
      <c r="R69" s="45"/>
      <c r="S69" s="45"/>
      <c r="T69" s="45"/>
      <c r="U69" s="45"/>
      <c r="V69" s="45"/>
      <c r="W69" s="45"/>
      <c r="X69" s="45"/>
      <c r="Y69" s="45"/>
      <c r="Z69" s="45"/>
    </row>
    <row r="70" spans="1:26" ht="15.5" x14ac:dyDescent="0.35">
      <c r="A70" s="45"/>
      <c r="B70" s="45"/>
      <c r="C70" s="45"/>
      <c r="D70" s="45"/>
      <c r="E70" s="45"/>
      <c r="F70" s="45"/>
      <c r="G70" s="45"/>
      <c r="H70" s="47"/>
      <c r="I70" s="47"/>
      <c r="J70" s="47"/>
      <c r="K70" s="45"/>
      <c r="L70" s="45"/>
      <c r="M70" s="45"/>
      <c r="N70" s="45"/>
      <c r="O70" s="45"/>
      <c r="P70" s="45"/>
      <c r="Q70" s="45"/>
      <c r="R70" s="45"/>
      <c r="S70" s="45"/>
      <c r="T70" s="45"/>
      <c r="U70" s="45"/>
      <c r="V70" s="45"/>
      <c r="W70" s="45"/>
      <c r="X70" s="45"/>
      <c r="Y70" s="45"/>
      <c r="Z70" s="45"/>
    </row>
    <row r="71" spans="1:26" ht="15.5" x14ac:dyDescent="0.35">
      <c r="A71" s="45"/>
      <c r="B71" s="45"/>
      <c r="C71" s="45"/>
      <c r="D71" s="45"/>
      <c r="E71" s="45"/>
      <c r="F71" s="45"/>
      <c r="G71" s="45"/>
      <c r="H71" s="47"/>
      <c r="I71" s="47"/>
      <c r="J71" s="47"/>
      <c r="K71" s="45"/>
      <c r="L71" s="45"/>
      <c r="M71" s="45"/>
      <c r="N71" s="45"/>
      <c r="O71" s="45"/>
      <c r="P71" s="45"/>
      <c r="Q71" s="45"/>
      <c r="R71" s="45"/>
      <c r="S71" s="45"/>
      <c r="T71" s="45"/>
      <c r="U71" s="45"/>
      <c r="V71" s="45"/>
      <c r="W71" s="45"/>
      <c r="X71" s="45"/>
      <c r="Y71" s="45"/>
      <c r="Z71" s="45"/>
    </row>
    <row r="72" spans="1:26" ht="15.5" x14ac:dyDescent="0.35">
      <c r="A72" s="45"/>
      <c r="B72" s="45"/>
      <c r="C72" s="45"/>
      <c r="D72" s="45"/>
      <c r="E72" s="45"/>
      <c r="F72" s="45"/>
      <c r="G72" s="45"/>
      <c r="H72" s="47"/>
      <c r="I72" s="47"/>
      <c r="J72" s="47"/>
      <c r="K72" s="45"/>
      <c r="L72" s="45"/>
      <c r="M72" s="45"/>
      <c r="N72" s="45"/>
      <c r="O72" s="45"/>
      <c r="P72" s="45"/>
      <c r="Q72" s="45"/>
      <c r="R72" s="45"/>
      <c r="S72" s="45"/>
      <c r="T72" s="45"/>
      <c r="U72" s="45"/>
      <c r="V72" s="45"/>
      <c r="W72" s="45"/>
      <c r="X72" s="45"/>
      <c r="Y72" s="45"/>
      <c r="Z72" s="45"/>
    </row>
    <row r="73" spans="1:26" ht="15.5" x14ac:dyDescent="0.35">
      <c r="A73" s="45"/>
      <c r="B73" s="45"/>
      <c r="C73" s="45"/>
      <c r="D73" s="45"/>
      <c r="E73" s="45"/>
      <c r="F73" s="45"/>
      <c r="G73" s="45"/>
      <c r="H73" s="47"/>
      <c r="I73" s="47"/>
      <c r="J73" s="47"/>
      <c r="K73" s="45"/>
      <c r="L73" s="45"/>
      <c r="M73" s="45"/>
      <c r="N73" s="45"/>
      <c r="O73" s="45"/>
      <c r="P73" s="45"/>
      <c r="Q73" s="45"/>
      <c r="R73" s="45"/>
      <c r="S73" s="45"/>
      <c r="T73" s="45"/>
      <c r="U73" s="45"/>
      <c r="V73" s="45"/>
      <c r="W73" s="45"/>
      <c r="X73" s="45"/>
      <c r="Y73" s="45"/>
      <c r="Z73" s="45"/>
    </row>
    <row r="74" spans="1:26" ht="15.5" x14ac:dyDescent="0.35">
      <c r="A74" s="45"/>
      <c r="B74" s="45"/>
      <c r="C74" s="45"/>
      <c r="D74" s="45"/>
      <c r="E74" s="45"/>
      <c r="F74" s="45"/>
      <c r="G74" s="45"/>
      <c r="H74" s="47"/>
      <c r="I74" s="47"/>
      <c r="J74" s="47"/>
      <c r="K74" s="45"/>
      <c r="L74" s="45"/>
      <c r="M74" s="45"/>
      <c r="N74" s="45"/>
      <c r="O74" s="45"/>
      <c r="P74" s="45"/>
      <c r="Q74" s="45"/>
      <c r="R74" s="45"/>
      <c r="S74" s="45"/>
      <c r="T74" s="45"/>
      <c r="U74" s="45"/>
      <c r="V74" s="45"/>
      <c r="W74" s="45"/>
      <c r="X74" s="45"/>
      <c r="Y74" s="45"/>
      <c r="Z74" s="45"/>
    </row>
    <row r="75" spans="1:26" ht="15.5" x14ac:dyDescent="0.35">
      <c r="A75" s="45"/>
      <c r="B75" s="45"/>
      <c r="C75" s="45"/>
      <c r="D75" s="45"/>
      <c r="E75" s="45"/>
      <c r="F75" s="45"/>
      <c r="G75" s="45"/>
      <c r="H75" s="47"/>
      <c r="I75" s="47"/>
      <c r="J75" s="47"/>
      <c r="K75" s="45"/>
      <c r="L75" s="45"/>
      <c r="M75" s="45"/>
      <c r="N75" s="45"/>
      <c r="O75" s="45"/>
      <c r="P75" s="45"/>
      <c r="Q75" s="45"/>
      <c r="R75" s="45"/>
      <c r="S75" s="45"/>
      <c r="T75" s="45"/>
      <c r="U75" s="45"/>
      <c r="V75" s="45"/>
      <c r="W75" s="45"/>
      <c r="X75" s="45"/>
      <c r="Y75" s="45"/>
      <c r="Z75" s="45"/>
    </row>
    <row r="76" spans="1:26" ht="15.5" x14ac:dyDescent="0.35">
      <c r="A76" s="45"/>
      <c r="B76" s="45"/>
      <c r="C76" s="45"/>
      <c r="D76" s="45"/>
      <c r="E76" s="45"/>
      <c r="F76" s="45"/>
      <c r="G76" s="45"/>
      <c r="H76" s="47"/>
      <c r="I76" s="47"/>
      <c r="J76" s="47"/>
      <c r="K76" s="45"/>
      <c r="L76" s="45"/>
      <c r="M76" s="45"/>
      <c r="N76" s="45"/>
      <c r="O76" s="45"/>
      <c r="P76" s="45"/>
      <c r="Q76" s="45"/>
      <c r="R76" s="45"/>
      <c r="S76" s="45"/>
      <c r="T76" s="45"/>
      <c r="U76" s="45"/>
      <c r="V76" s="45"/>
      <c r="W76" s="45"/>
      <c r="X76" s="45"/>
      <c r="Y76" s="45"/>
      <c r="Z76" s="45"/>
    </row>
    <row r="77" spans="1:26" ht="15.5" x14ac:dyDescent="0.35">
      <c r="A77" s="45"/>
      <c r="B77" s="45"/>
      <c r="C77" s="45"/>
      <c r="D77" s="45"/>
      <c r="E77" s="45"/>
      <c r="F77" s="45"/>
      <c r="G77" s="45"/>
      <c r="H77" s="47"/>
      <c r="I77" s="47"/>
      <c r="J77" s="47"/>
      <c r="K77" s="45"/>
      <c r="L77" s="45"/>
      <c r="M77" s="45"/>
      <c r="N77" s="45"/>
      <c r="O77" s="45"/>
      <c r="P77" s="45"/>
      <c r="Q77" s="45"/>
      <c r="R77" s="45"/>
      <c r="S77" s="45"/>
      <c r="T77" s="45"/>
      <c r="U77" s="45"/>
      <c r="V77" s="45"/>
      <c r="W77" s="45"/>
      <c r="X77" s="45"/>
      <c r="Y77" s="45"/>
      <c r="Z77" s="45"/>
    </row>
    <row r="78" spans="1:26" ht="15.5" x14ac:dyDescent="0.35">
      <c r="A78" s="45"/>
      <c r="B78" s="45"/>
      <c r="C78" s="45"/>
      <c r="D78" s="45"/>
      <c r="E78" s="45"/>
      <c r="F78" s="45"/>
      <c r="G78" s="45"/>
      <c r="H78" s="47"/>
      <c r="I78" s="47"/>
      <c r="J78" s="47"/>
      <c r="K78" s="45"/>
      <c r="L78" s="45"/>
      <c r="M78" s="45"/>
      <c r="N78" s="45"/>
      <c r="O78" s="45"/>
      <c r="P78" s="45"/>
      <c r="Q78" s="45"/>
      <c r="R78" s="45"/>
      <c r="S78" s="45"/>
      <c r="T78" s="45"/>
      <c r="U78" s="45"/>
      <c r="V78" s="45"/>
      <c r="W78" s="45"/>
      <c r="X78" s="45"/>
      <c r="Y78" s="45"/>
      <c r="Z78" s="45"/>
    </row>
    <row r="79" spans="1:26" ht="15.5" x14ac:dyDescent="0.35">
      <c r="A79" s="45"/>
      <c r="B79" s="45"/>
      <c r="C79" s="45"/>
      <c r="D79" s="45"/>
      <c r="E79" s="45"/>
      <c r="F79" s="45"/>
      <c r="G79" s="45"/>
      <c r="H79" s="47"/>
      <c r="I79" s="47"/>
      <c r="J79" s="47"/>
      <c r="K79" s="45"/>
      <c r="L79" s="45"/>
      <c r="M79" s="45"/>
      <c r="N79" s="45"/>
      <c r="O79" s="45"/>
      <c r="P79" s="45"/>
      <c r="Q79" s="45"/>
      <c r="R79" s="45"/>
      <c r="S79" s="45"/>
      <c r="T79" s="45"/>
      <c r="U79" s="45"/>
      <c r="V79" s="45"/>
      <c r="W79" s="45"/>
      <c r="X79" s="45"/>
      <c r="Y79" s="45"/>
      <c r="Z79" s="45"/>
    </row>
    <row r="80" spans="1:26" ht="15.5" x14ac:dyDescent="0.35">
      <c r="A80" s="45"/>
      <c r="B80" s="45"/>
      <c r="C80" s="45"/>
      <c r="D80" s="45"/>
      <c r="E80" s="45"/>
      <c r="F80" s="45"/>
      <c r="G80" s="45"/>
      <c r="H80" s="47"/>
      <c r="I80" s="47"/>
      <c r="J80" s="47"/>
      <c r="K80" s="45"/>
      <c r="L80" s="45"/>
      <c r="M80" s="45"/>
      <c r="N80" s="45"/>
      <c r="O80" s="45"/>
      <c r="P80" s="45"/>
      <c r="Q80" s="45"/>
      <c r="R80" s="45"/>
      <c r="S80" s="45"/>
      <c r="T80" s="45"/>
      <c r="U80" s="45"/>
      <c r="V80" s="45"/>
      <c r="W80" s="45"/>
      <c r="X80" s="45"/>
      <c r="Y80" s="45"/>
      <c r="Z80" s="45"/>
    </row>
    <row r="81" spans="1:26" ht="15.5" x14ac:dyDescent="0.35">
      <c r="A81" s="45"/>
      <c r="B81" s="45"/>
      <c r="C81" s="45"/>
      <c r="D81" s="45"/>
      <c r="E81" s="45"/>
      <c r="F81" s="45"/>
      <c r="G81" s="45"/>
      <c r="H81" s="47"/>
      <c r="I81" s="47"/>
      <c r="J81" s="47"/>
      <c r="K81" s="45"/>
      <c r="L81" s="45"/>
      <c r="M81" s="45"/>
      <c r="N81" s="45"/>
      <c r="O81" s="45"/>
      <c r="P81" s="45"/>
      <c r="Q81" s="45"/>
      <c r="R81" s="45"/>
      <c r="S81" s="45"/>
      <c r="T81" s="45"/>
      <c r="U81" s="45"/>
      <c r="V81" s="45"/>
      <c r="W81" s="45"/>
      <c r="X81" s="45"/>
      <c r="Y81" s="45"/>
      <c r="Z81" s="45"/>
    </row>
    <row r="82" spans="1:26" ht="15.5" x14ac:dyDescent="0.35">
      <c r="A82" s="45"/>
      <c r="B82" s="45"/>
      <c r="C82" s="45"/>
      <c r="D82" s="45"/>
      <c r="E82" s="45"/>
      <c r="F82" s="45"/>
      <c r="G82" s="45"/>
      <c r="H82" s="47"/>
      <c r="I82" s="47"/>
      <c r="J82" s="47"/>
      <c r="K82" s="45"/>
      <c r="L82" s="45"/>
      <c r="M82" s="45"/>
      <c r="N82" s="45"/>
      <c r="O82" s="45"/>
      <c r="P82" s="45"/>
      <c r="Q82" s="45"/>
      <c r="R82" s="45"/>
      <c r="S82" s="45"/>
      <c r="T82" s="45"/>
      <c r="U82" s="45"/>
      <c r="V82" s="45"/>
      <c r="W82" s="45"/>
      <c r="X82" s="45"/>
      <c r="Y82" s="45"/>
      <c r="Z82" s="45"/>
    </row>
    <row r="83" spans="1:26" ht="15.5" x14ac:dyDescent="0.35">
      <c r="A83" s="45"/>
      <c r="B83" s="45"/>
      <c r="C83" s="45"/>
      <c r="D83" s="45"/>
      <c r="E83" s="45"/>
      <c r="F83" s="45"/>
      <c r="G83" s="45"/>
      <c r="H83" s="47"/>
      <c r="I83" s="47"/>
      <c r="J83" s="47"/>
      <c r="K83" s="45"/>
      <c r="L83" s="45"/>
      <c r="M83" s="45"/>
      <c r="N83" s="45"/>
      <c r="O83" s="45"/>
      <c r="P83" s="45"/>
      <c r="Q83" s="45"/>
      <c r="R83" s="45"/>
      <c r="S83" s="45"/>
      <c r="T83" s="45"/>
      <c r="U83" s="45"/>
      <c r="V83" s="45"/>
      <c r="W83" s="45"/>
      <c r="X83" s="45"/>
      <c r="Y83" s="45"/>
      <c r="Z83" s="45"/>
    </row>
    <row r="84" spans="1:26" ht="15.5" x14ac:dyDescent="0.35">
      <c r="A84" s="45"/>
      <c r="B84" s="45"/>
      <c r="C84" s="45"/>
      <c r="D84" s="45"/>
      <c r="E84" s="45"/>
      <c r="F84" s="45"/>
      <c r="G84" s="45"/>
      <c r="H84" s="47"/>
      <c r="I84" s="47"/>
      <c r="J84" s="47"/>
      <c r="K84" s="45"/>
      <c r="L84" s="45"/>
      <c r="M84" s="45"/>
      <c r="N84" s="45"/>
      <c r="O84" s="45"/>
      <c r="P84" s="45"/>
      <c r="Q84" s="45"/>
      <c r="R84" s="45"/>
      <c r="S84" s="45"/>
      <c r="T84" s="45"/>
      <c r="U84" s="45"/>
      <c r="V84" s="45"/>
      <c r="W84" s="45"/>
      <c r="X84" s="45"/>
      <c r="Y84" s="45"/>
      <c r="Z84" s="45"/>
    </row>
    <row r="85" spans="1:26" ht="15.5" x14ac:dyDescent="0.35">
      <c r="A85" s="45"/>
      <c r="B85" s="45"/>
      <c r="C85" s="45"/>
      <c r="D85" s="45"/>
      <c r="E85" s="45"/>
      <c r="F85" s="45"/>
      <c r="G85" s="45"/>
      <c r="H85" s="47"/>
      <c r="I85" s="47"/>
      <c r="J85" s="47"/>
      <c r="K85" s="45"/>
      <c r="L85" s="45"/>
      <c r="M85" s="45"/>
      <c r="N85" s="45"/>
      <c r="O85" s="45"/>
      <c r="P85" s="45"/>
      <c r="Q85" s="45"/>
      <c r="R85" s="45"/>
      <c r="S85" s="45"/>
      <c r="T85" s="45"/>
      <c r="U85" s="45"/>
      <c r="V85" s="45"/>
      <c r="W85" s="45"/>
      <c r="X85" s="45"/>
      <c r="Y85" s="45"/>
      <c r="Z85" s="45"/>
    </row>
    <row r="86" spans="1:26" ht="15.5" x14ac:dyDescent="0.35">
      <c r="A86" s="45"/>
      <c r="B86" s="45"/>
      <c r="C86" s="45"/>
      <c r="D86" s="45"/>
      <c r="E86" s="45"/>
      <c r="F86" s="45"/>
      <c r="G86" s="45"/>
      <c r="H86" s="47"/>
      <c r="I86" s="47"/>
      <c r="J86" s="47"/>
      <c r="K86" s="45"/>
      <c r="L86" s="45"/>
      <c r="M86" s="45"/>
      <c r="N86" s="45"/>
      <c r="O86" s="45"/>
      <c r="P86" s="45"/>
      <c r="Q86" s="45"/>
      <c r="R86" s="45"/>
      <c r="S86" s="45"/>
      <c r="T86" s="45"/>
      <c r="U86" s="45"/>
      <c r="V86" s="45"/>
      <c r="W86" s="45"/>
      <c r="X86" s="45"/>
      <c r="Y86" s="45"/>
      <c r="Z86" s="45"/>
    </row>
    <row r="87" spans="1:26" ht="15.5" x14ac:dyDescent="0.35">
      <c r="A87" s="45"/>
      <c r="B87" s="45"/>
      <c r="C87" s="45"/>
      <c r="D87" s="45"/>
      <c r="E87" s="45"/>
      <c r="F87" s="45"/>
      <c r="G87" s="45"/>
      <c r="H87" s="47"/>
      <c r="I87" s="47"/>
      <c r="J87" s="47"/>
      <c r="K87" s="45"/>
      <c r="L87" s="45"/>
      <c r="M87" s="45"/>
      <c r="N87" s="45"/>
      <c r="O87" s="45"/>
      <c r="P87" s="45"/>
      <c r="Q87" s="45"/>
      <c r="R87" s="45"/>
      <c r="S87" s="45"/>
      <c r="T87" s="45"/>
      <c r="U87" s="45"/>
      <c r="V87" s="45"/>
      <c r="W87" s="45"/>
      <c r="X87" s="45"/>
      <c r="Y87" s="45"/>
      <c r="Z87" s="45"/>
    </row>
    <row r="88" spans="1:26" ht="15.5" x14ac:dyDescent="0.35">
      <c r="A88" s="45"/>
      <c r="B88" s="45"/>
      <c r="C88" s="45"/>
      <c r="D88" s="45"/>
      <c r="E88" s="45"/>
      <c r="F88" s="45"/>
      <c r="G88" s="45"/>
      <c r="H88" s="47"/>
      <c r="I88" s="47"/>
      <c r="J88" s="47"/>
      <c r="K88" s="45"/>
      <c r="L88" s="45"/>
      <c r="M88" s="45"/>
      <c r="N88" s="45"/>
      <c r="O88" s="45"/>
      <c r="P88" s="45"/>
      <c r="Q88" s="45"/>
      <c r="R88" s="45"/>
      <c r="S88" s="45"/>
      <c r="T88" s="45"/>
      <c r="U88" s="45"/>
      <c r="V88" s="45"/>
      <c r="W88" s="45"/>
      <c r="X88" s="45"/>
      <c r="Y88" s="45"/>
      <c r="Z88" s="45"/>
    </row>
    <row r="89" spans="1:26" ht="15.5" x14ac:dyDescent="0.35">
      <c r="A89" s="45"/>
      <c r="B89" s="45"/>
      <c r="C89" s="45"/>
      <c r="D89" s="45"/>
      <c r="E89" s="45"/>
      <c r="F89" s="45"/>
      <c r="G89" s="45"/>
      <c r="H89" s="47"/>
      <c r="I89" s="47"/>
      <c r="J89" s="47"/>
      <c r="K89" s="45"/>
      <c r="L89" s="45"/>
      <c r="M89" s="45"/>
      <c r="N89" s="45"/>
      <c r="O89" s="45"/>
      <c r="P89" s="45"/>
      <c r="Q89" s="45"/>
      <c r="R89" s="45"/>
      <c r="S89" s="45"/>
      <c r="T89" s="45"/>
      <c r="U89" s="45"/>
      <c r="V89" s="45"/>
      <c r="W89" s="45"/>
      <c r="X89" s="45"/>
      <c r="Y89" s="45"/>
      <c r="Z89" s="45"/>
    </row>
    <row r="90" spans="1:26" ht="15.5" x14ac:dyDescent="0.35">
      <c r="A90" s="45"/>
      <c r="B90" s="45"/>
      <c r="C90" s="45"/>
      <c r="D90" s="45"/>
      <c r="E90" s="45"/>
      <c r="F90" s="45"/>
      <c r="G90" s="45"/>
      <c r="H90" s="47"/>
      <c r="I90" s="47"/>
      <c r="J90" s="47"/>
      <c r="K90" s="45"/>
      <c r="L90" s="45"/>
      <c r="M90" s="45"/>
      <c r="N90" s="45"/>
      <c r="O90" s="45"/>
      <c r="P90" s="45"/>
      <c r="Q90" s="45"/>
      <c r="R90" s="45"/>
      <c r="S90" s="45"/>
      <c r="T90" s="45"/>
      <c r="U90" s="45"/>
      <c r="V90" s="45"/>
      <c r="W90" s="45"/>
      <c r="X90" s="45"/>
      <c r="Y90" s="45"/>
      <c r="Z90" s="45"/>
    </row>
    <row r="91" spans="1:26" ht="15.5" x14ac:dyDescent="0.35">
      <c r="A91" s="45"/>
      <c r="B91" s="45"/>
      <c r="C91" s="45"/>
      <c r="D91" s="45"/>
      <c r="E91" s="45"/>
      <c r="F91" s="45"/>
      <c r="G91" s="45"/>
      <c r="H91" s="47"/>
      <c r="I91" s="47"/>
      <c r="J91" s="47"/>
      <c r="K91" s="45"/>
      <c r="L91" s="45"/>
      <c r="M91" s="45"/>
      <c r="N91" s="45"/>
      <c r="O91" s="45"/>
      <c r="P91" s="45"/>
      <c r="Q91" s="45"/>
      <c r="R91" s="45"/>
      <c r="S91" s="45"/>
      <c r="T91" s="45"/>
      <c r="U91" s="45"/>
      <c r="V91" s="45"/>
      <c r="W91" s="45"/>
      <c r="X91" s="45"/>
      <c r="Y91" s="45"/>
      <c r="Z91" s="45"/>
    </row>
    <row r="92" spans="1:26" ht="15.5" x14ac:dyDescent="0.35">
      <c r="A92" s="45"/>
      <c r="B92" s="45"/>
      <c r="C92" s="45"/>
      <c r="D92" s="45"/>
      <c r="E92" s="45"/>
      <c r="F92" s="45"/>
      <c r="G92" s="45"/>
      <c r="H92" s="47"/>
      <c r="I92" s="47"/>
      <c r="J92" s="47"/>
      <c r="K92" s="45"/>
      <c r="L92" s="45"/>
      <c r="M92" s="45"/>
      <c r="N92" s="45"/>
      <c r="O92" s="45"/>
      <c r="P92" s="45"/>
      <c r="Q92" s="45"/>
      <c r="R92" s="45"/>
      <c r="S92" s="45"/>
      <c r="T92" s="45"/>
      <c r="U92" s="45"/>
      <c r="V92" s="45"/>
      <c r="W92" s="45"/>
      <c r="X92" s="45"/>
      <c r="Y92" s="45"/>
      <c r="Z92" s="45"/>
    </row>
    <row r="93" spans="1:26" ht="15.5" x14ac:dyDescent="0.35">
      <c r="A93" s="45"/>
      <c r="B93" s="45"/>
      <c r="C93" s="45"/>
      <c r="D93" s="45"/>
      <c r="E93" s="45"/>
      <c r="F93" s="45"/>
      <c r="G93" s="45"/>
      <c r="H93" s="47"/>
      <c r="I93" s="47"/>
      <c r="J93" s="47"/>
      <c r="K93" s="45"/>
      <c r="L93" s="45"/>
      <c r="M93" s="45"/>
      <c r="N93" s="45"/>
      <c r="O93" s="45"/>
      <c r="P93" s="45"/>
      <c r="Q93" s="45"/>
      <c r="R93" s="45"/>
      <c r="S93" s="45"/>
      <c r="T93" s="45"/>
      <c r="U93" s="45"/>
      <c r="V93" s="45"/>
      <c r="W93" s="45"/>
      <c r="X93" s="45"/>
      <c r="Y93" s="45"/>
      <c r="Z93" s="45"/>
    </row>
    <row r="94" spans="1:26" ht="15.5" x14ac:dyDescent="0.35">
      <c r="A94" s="45"/>
      <c r="B94" s="45"/>
      <c r="C94" s="45"/>
      <c r="D94" s="45"/>
      <c r="E94" s="45"/>
      <c r="F94" s="45"/>
      <c r="G94" s="45"/>
      <c r="H94" s="47"/>
      <c r="I94" s="47"/>
      <c r="J94" s="47"/>
      <c r="K94" s="45"/>
      <c r="L94" s="45"/>
      <c r="M94" s="45"/>
      <c r="N94" s="45"/>
      <c r="O94" s="45"/>
      <c r="P94" s="45"/>
      <c r="Q94" s="45"/>
      <c r="R94" s="45"/>
      <c r="S94" s="45"/>
      <c r="T94" s="45"/>
      <c r="U94" s="45"/>
      <c r="V94" s="45"/>
      <c r="W94" s="45"/>
      <c r="X94" s="45"/>
      <c r="Y94" s="45"/>
      <c r="Z94" s="45"/>
    </row>
    <row r="95" spans="1:26" ht="15.5" x14ac:dyDescent="0.35">
      <c r="A95" s="45"/>
      <c r="B95" s="45"/>
      <c r="C95" s="45"/>
      <c r="D95" s="45"/>
      <c r="E95" s="45"/>
      <c r="F95" s="45"/>
      <c r="G95" s="45"/>
      <c r="H95" s="47"/>
      <c r="I95" s="47"/>
      <c r="J95" s="47"/>
      <c r="K95" s="45"/>
      <c r="L95" s="45"/>
      <c r="M95" s="45"/>
      <c r="N95" s="45"/>
      <c r="O95" s="45"/>
      <c r="P95" s="45"/>
      <c r="Q95" s="45"/>
      <c r="R95" s="45"/>
      <c r="S95" s="45"/>
      <c r="T95" s="45"/>
      <c r="U95" s="45"/>
      <c r="V95" s="45"/>
      <c r="W95" s="45"/>
      <c r="X95" s="45"/>
      <c r="Y95" s="45"/>
      <c r="Z95" s="45"/>
    </row>
    <row r="96" spans="1:26" ht="15.5" x14ac:dyDescent="0.35">
      <c r="A96" s="45"/>
      <c r="B96" s="45"/>
      <c r="C96" s="45"/>
      <c r="D96" s="45"/>
      <c r="E96" s="45"/>
      <c r="F96" s="45"/>
      <c r="G96" s="45"/>
      <c r="H96" s="47"/>
      <c r="I96" s="47"/>
      <c r="J96" s="47"/>
      <c r="K96" s="45"/>
      <c r="L96" s="45"/>
      <c r="M96" s="45"/>
      <c r="N96" s="45"/>
      <c r="O96" s="45"/>
      <c r="P96" s="45"/>
      <c r="Q96" s="45"/>
      <c r="R96" s="45"/>
      <c r="S96" s="45"/>
      <c r="T96" s="45"/>
      <c r="U96" s="45"/>
      <c r="V96" s="45"/>
      <c r="W96" s="45"/>
      <c r="X96" s="45"/>
      <c r="Y96" s="45"/>
      <c r="Z96" s="45"/>
    </row>
    <row r="97" spans="1:26" ht="15.5" x14ac:dyDescent="0.35">
      <c r="A97" s="45"/>
      <c r="B97" s="45"/>
      <c r="C97" s="45"/>
      <c r="D97" s="45"/>
      <c r="E97" s="45"/>
      <c r="F97" s="45"/>
      <c r="G97" s="45"/>
      <c r="H97" s="47"/>
      <c r="I97" s="47"/>
      <c r="J97" s="47"/>
      <c r="K97" s="45"/>
      <c r="L97" s="45"/>
      <c r="M97" s="45"/>
      <c r="N97" s="45"/>
      <c r="O97" s="45"/>
      <c r="P97" s="45"/>
      <c r="Q97" s="45"/>
      <c r="R97" s="45"/>
      <c r="S97" s="45"/>
      <c r="T97" s="45"/>
      <c r="U97" s="45"/>
      <c r="V97" s="45"/>
      <c r="W97" s="45"/>
      <c r="X97" s="45"/>
      <c r="Y97" s="45"/>
      <c r="Z97" s="45"/>
    </row>
    <row r="98" spans="1:26" ht="15.5" x14ac:dyDescent="0.35">
      <c r="A98" s="45"/>
      <c r="B98" s="45"/>
      <c r="C98" s="45"/>
      <c r="D98" s="45"/>
      <c r="E98" s="45"/>
      <c r="F98" s="45"/>
      <c r="G98" s="45"/>
      <c r="H98" s="47"/>
      <c r="I98" s="47"/>
      <c r="J98" s="47"/>
      <c r="K98" s="45"/>
      <c r="L98" s="45"/>
      <c r="M98" s="45"/>
      <c r="N98" s="45"/>
      <c r="O98" s="45"/>
      <c r="P98" s="45"/>
      <c r="Q98" s="45"/>
      <c r="R98" s="45"/>
      <c r="S98" s="45"/>
      <c r="T98" s="45"/>
      <c r="U98" s="45"/>
      <c r="V98" s="45"/>
      <c r="W98" s="45"/>
      <c r="X98" s="45"/>
      <c r="Y98" s="45"/>
      <c r="Z98" s="45"/>
    </row>
    <row r="99" spans="1:26" ht="15.5" x14ac:dyDescent="0.35">
      <c r="A99" s="45"/>
      <c r="B99" s="45"/>
      <c r="C99" s="45"/>
      <c r="D99" s="45"/>
      <c r="E99" s="45"/>
      <c r="F99" s="45"/>
      <c r="G99" s="45"/>
      <c r="H99" s="47"/>
      <c r="I99" s="47"/>
      <c r="J99" s="47"/>
      <c r="K99" s="45"/>
      <c r="L99" s="45"/>
      <c r="M99" s="45"/>
      <c r="N99" s="45"/>
      <c r="O99" s="45"/>
      <c r="P99" s="45"/>
      <c r="Q99" s="45"/>
      <c r="R99" s="45"/>
      <c r="S99" s="45"/>
      <c r="T99" s="45"/>
      <c r="U99" s="45"/>
      <c r="V99" s="45"/>
      <c r="W99" s="45"/>
      <c r="X99" s="45"/>
      <c r="Y99" s="45"/>
      <c r="Z99" s="45"/>
    </row>
    <row r="100" spans="1:26" ht="15.5" x14ac:dyDescent="0.35">
      <c r="A100" s="45"/>
      <c r="B100" s="45"/>
      <c r="C100" s="45"/>
      <c r="D100" s="45"/>
      <c r="E100" s="45"/>
      <c r="F100" s="45"/>
      <c r="G100" s="45"/>
      <c r="H100" s="47"/>
      <c r="I100" s="47"/>
      <c r="J100" s="47"/>
      <c r="K100" s="45"/>
      <c r="L100" s="45"/>
      <c r="M100" s="45"/>
      <c r="N100" s="45"/>
      <c r="O100" s="45"/>
      <c r="P100" s="45"/>
      <c r="Q100" s="45"/>
      <c r="R100" s="45"/>
      <c r="S100" s="45"/>
      <c r="T100" s="45"/>
      <c r="U100" s="45"/>
      <c r="V100" s="45"/>
      <c r="W100" s="45"/>
      <c r="X100" s="45"/>
      <c r="Y100" s="45"/>
      <c r="Z100" s="45"/>
    </row>
    <row r="101" spans="1:26" ht="15.5" x14ac:dyDescent="0.35">
      <c r="A101" s="45"/>
      <c r="B101" s="45"/>
      <c r="C101" s="45"/>
      <c r="D101" s="45"/>
      <c r="E101" s="45"/>
      <c r="F101" s="45"/>
      <c r="G101" s="45"/>
      <c r="H101" s="47"/>
      <c r="I101" s="47"/>
      <c r="J101" s="47"/>
      <c r="K101" s="45"/>
      <c r="L101" s="45"/>
      <c r="M101" s="45"/>
      <c r="N101" s="45"/>
      <c r="O101" s="45"/>
      <c r="P101" s="45"/>
      <c r="Q101" s="45"/>
      <c r="R101" s="45"/>
      <c r="S101" s="45"/>
      <c r="T101" s="45"/>
      <c r="U101" s="45"/>
      <c r="V101" s="45"/>
      <c r="W101" s="45"/>
      <c r="X101" s="45"/>
      <c r="Y101" s="45"/>
      <c r="Z101" s="45"/>
    </row>
    <row r="102" spans="1:26" ht="15.5" x14ac:dyDescent="0.35">
      <c r="A102" s="45"/>
      <c r="B102" s="45"/>
      <c r="C102" s="45"/>
      <c r="D102" s="45"/>
      <c r="E102" s="45"/>
      <c r="F102" s="45"/>
      <c r="G102" s="45"/>
      <c r="H102" s="47"/>
      <c r="I102" s="47"/>
      <c r="J102" s="47"/>
      <c r="K102" s="45"/>
      <c r="L102" s="45"/>
      <c r="M102" s="45"/>
      <c r="N102" s="45"/>
      <c r="O102" s="45"/>
      <c r="P102" s="45"/>
      <c r="Q102" s="45"/>
      <c r="R102" s="45"/>
      <c r="S102" s="45"/>
      <c r="T102" s="45"/>
      <c r="U102" s="45"/>
      <c r="V102" s="45"/>
      <c r="W102" s="45"/>
      <c r="X102" s="45"/>
      <c r="Y102" s="45"/>
      <c r="Z102" s="45"/>
    </row>
    <row r="103" spans="1:26" ht="15.5" x14ac:dyDescent="0.35">
      <c r="A103" s="45"/>
      <c r="B103" s="45"/>
      <c r="C103" s="45"/>
      <c r="D103" s="45"/>
      <c r="E103" s="45"/>
      <c r="F103" s="45"/>
      <c r="G103" s="45"/>
      <c r="H103" s="47"/>
      <c r="I103" s="47"/>
      <c r="J103" s="47"/>
      <c r="K103" s="45"/>
      <c r="L103" s="45"/>
      <c r="M103" s="45"/>
      <c r="N103" s="45"/>
      <c r="O103" s="45"/>
      <c r="P103" s="45"/>
      <c r="Q103" s="45"/>
      <c r="R103" s="45"/>
      <c r="S103" s="45"/>
      <c r="T103" s="45"/>
      <c r="U103" s="45"/>
      <c r="V103" s="45"/>
      <c r="W103" s="45"/>
      <c r="X103" s="45"/>
      <c r="Y103" s="45"/>
      <c r="Z103" s="45"/>
    </row>
    <row r="104" spans="1:26" ht="15.5" x14ac:dyDescent="0.35">
      <c r="A104" s="45"/>
      <c r="B104" s="45"/>
      <c r="C104" s="45"/>
      <c r="D104" s="45"/>
      <c r="E104" s="45"/>
      <c r="F104" s="45"/>
      <c r="G104" s="45"/>
      <c r="H104" s="47"/>
      <c r="I104" s="47"/>
      <c r="J104" s="47"/>
      <c r="K104" s="45"/>
      <c r="L104" s="45"/>
      <c r="M104" s="45"/>
      <c r="N104" s="45"/>
      <c r="O104" s="45"/>
      <c r="P104" s="45"/>
      <c r="Q104" s="45"/>
      <c r="R104" s="45"/>
      <c r="S104" s="45"/>
      <c r="T104" s="45"/>
      <c r="U104" s="45"/>
      <c r="V104" s="45"/>
      <c r="W104" s="45"/>
      <c r="X104" s="45"/>
      <c r="Y104" s="45"/>
      <c r="Z104" s="45"/>
    </row>
    <row r="105" spans="1:26" ht="15.5" x14ac:dyDescent="0.35">
      <c r="A105" s="45"/>
      <c r="B105" s="45"/>
      <c r="C105" s="45"/>
      <c r="D105" s="45"/>
      <c r="E105" s="45"/>
      <c r="F105" s="45"/>
      <c r="G105" s="45"/>
      <c r="H105" s="47"/>
      <c r="I105" s="47"/>
      <c r="J105" s="47"/>
      <c r="K105" s="45"/>
      <c r="L105" s="45"/>
      <c r="M105" s="45"/>
      <c r="N105" s="45"/>
      <c r="O105" s="45"/>
      <c r="P105" s="45"/>
      <c r="Q105" s="45"/>
      <c r="R105" s="45"/>
      <c r="S105" s="45"/>
      <c r="T105" s="45"/>
      <c r="U105" s="45"/>
      <c r="V105" s="45"/>
      <c r="W105" s="45"/>
      <c r="X105" s="45"/>
      <c r="Y105" s="45"/>
      <c r="Z105" s="45"/>
    </row>
    <row r="106" spans="1:26" ht="15.5" x14ac:dyDescent="0.35">
      <c r="A106" s="45"/>
      <c r="B106" s="45"/>
      <c r="C106" s="45"/>
      <c r="D106" s="45"/>
      <c r="E106" s="45"/>
      <c r="F106" s="45"/>
      <c r="G106" s="45"/>
      <c r="H106" s="47"/>
      <c r="I106" s="47"/>
      <c r="J106" s="47"/>
      <c r="K106" s="45"/>
      <c r="L106" s="45"/>
      <c r="M106" s="45"/>
      <c r="N106" s="45"/>
      <c r="O106" s="45"/>
      <c r="P106" s="45"/>
      <c r="Q106" s="45"/>
      <c r="R106" s="45"/>
      <c r="S106" s="45"/>
      <c r="T106" s="45"/>
      <c r="U106" s="45"/>
      <c r="V106" s="45"/>
      <c r="W106" s="45"/>
      <c r="X106" s="45"/>
      <c r="Y106" s="45"/>
      <c r="Z106" s="45"/>
    </row>
    <row r="107" spans="1:26" ht="15.5" x14ac:dyDescent="0.35">
      <c r="A107" s="45"/>
      <c r="B107" s="45"/>
      <c r="C107" s="45"/>
      <c r="D107" s="45"/>
      <c r="E107" s="45"/>
      <c r="F107" s="45"/>
      <c r="G107" s="45"/>
      <c r="H107" s="47"/>
      <c r="I107" s="47"/>
      <c r="J107" s="47"/>
      <c r="K107" s="45"/>
      <c r="L107" s="45"/>
      <c r="M107" s="45"/>
      <c r="N107" s="45"/>
      <c r="O107" s="45"/>
      <c r="P107" s="45"/>
      <c r="Q107" s="45"/>
      <c r="R107" s="45"/>
      <c r="S107" s="45"/>
      <c r="T107" s="45"/>
      <c r="U107" s="45"/>
      <c r="V107" s="45"/>
      <c r="W107" s="45"/>
      <c r="X107" s="45"/>
      <c r="Y107" s="45"/>
      <c r="Z107" s="45"/>
    </row>
    <row r="108" spans="1:26" ht="15.5" x14ac:dyDescent="0.35">
      <c r="A108" s="45"/>
      <c r="B108" s="45"/>
      <c r="C108" s="45"/>
      <c r="D108" s="45"/>
      <c r="E108" s="45"/>
      <c r="F108" s="45"/>
      <c r="G108" s="45"/>
      <c r="H108" s="47"/>
      <c r="I108" s="47"/>
      <c r="J108" s="47"/>
      <c r="K108" s="45"/>
      <c r="L108" s="45"/>
      <c r="M108" s="45"/>
      <c r="N108" s="45"/>
      <c r="O108" s="45"/>
      <c r="P108" s="45"/>
      <c r="Q108" s="45"/>
      <c r="R108" s="45"/>
      <c r="S108" s="45"/>
      <c r="T108" s="45"/>
      <c r="U108" s="45"/>
      <c r="V108" s="45"/>
      <c r="W108" s="45"/>
      <c r="X108" s="45"/>
      <c r="Y108" s="45"/>
      <c r="Z108" s="45"/>
    </row>
    <row r="109" spans="1:26" ht="15.5" x14ac:dyDescent="0.35">
      <c r="A109" s="45"/>
      <c r="B109" s="45"/>
      <c r="C109" s="45"/>
      <c r="D109" s="45"/>
      <c r="E109" s="45"/>
      <c r="F109" s="45"/>
      <c r="G109" s="45"/>
      <c r="H109" s="47"/>
      <c r="I109" s="47"/>
      <c r="J109" s="47"/>
      <c r="K109" s="45"/>
      <c r="L109" s="45"/>
      <c r="M109" s="45"/>
      <c r="N109" s="45"/>
      <c r="O109" s="45"/>
      <c r="P109" s="45"/>
      <c r="Q109" s="45"/>
      <c r="R109" s="45"/>
      <c r="S109" s="45"/>
      <c r="T109" s="45"/>
      <c r="U109" s="45"/>
      <c r="V109" s="45"/>
      <c r="W109" s="45"/>
      <c r="X109" s="45"/>
      <c r="Y109" s="45"/>
      <c r="Z109" s="45"/>
    </row>
    <row r="110" spans="1:26" ht="15.5" x14ac:dyDescent="0.35">
      <c r="A110" s="45"/>
      <c r="B110" s="45"/>
      <c r="C110" s="45"/>
      <c r="D110" s="45"/>
      <c r="E110" s="45"/>
      <c r="F110" s="45"/>
      <c r="G110" s="45"/>
      <c r="H110" s="47"/>
      <c r="I110" s="47"/>
      <c r="J110" s="47"/>
      <c r="K110" s="45"/>
      <c r="L110" s="45"/>
      <c r="M110" s="45"/>
      <c r="N110" s="45"/>
      <c r="O110" s="45"/>
      <c r="P110" s="45"/>
      <c r="Q110" s="45"/>
      <c r="R110" s="45"/>
      <c r="S110" s="45"/>
      <c r="T110" s="45"/>
      <c r="U110" s="45"/>
      <c r="V110" s="45"/>
      <c r="W110" s="45"/>
      <c r="X110" s="45"/>
      <c r="Y110" s="45"/>
      <c r="Z110" s="45"/>
    </row>
    <row r="111" spans="1:26" ht="15.5" x14ac:dyDescent="0.35">
      <c r="A111" s="45"/>
      <c r="B111" s="45"/>
      <c r="C111" s="45"/>
      <c r="D111" s="45"/>
      <c r="E111" s="45"/>
      <c r="F111" s="45"/>
      <c r="G111" s="45"/>
      <c r="H111" s="47"/>
      <c r="I111" s="47"/>
      <c r="J111" s="47"/>
      <c r="K111" s="45"/>
      <c r="L111" s="45"/>
      <c r="M111" s="45"/>
      <c r="N111" s="45"/>
      <c r="O111" s="45"/>
      <c r="P111" s="45"/>
      <c r="Q111" s="45"/>
      <c r="R111" s="45"/>
      <c r="S111" s="45"/>
      <c r="T111" s="45"/>
      <c r="U111" s="45"/>
      <c r="V111" s="45"/>
      <c r="W111" s="45"/>
      <c r="X111" s="45"/>
      <c r="Y111" s="45"/>
      <c r="Z111" s="45"/>
    </row>
    <row r="112" spans="1:26" ht="15.5" x14ac:dyDescent="0.35">
      <c r="A112" s="45"/>
      <c r="B112" s="45"/>
      <c r="C112" s="45"/>
      <c r="D112" s="45"/>
      <c r="E112" s="45"/>
      <c r="F112" s="45"/>
      <c r="G112" s="45"/>
      <c r="H112" s="47"/>
      <c r="I112" s="47"/>
      <c r="J112" s="47"/>
      <c r="K112" s="45"/>
      <c r="L112" s="45"/>
      <c r="M112" s="45"/>
      <c r="N112" s="45"/>
      <c r="O112" s="45"/>
      <c r="P112" s="45"/>
      <c r="Q112" s="45"/>
      <c r="R112" s="45"/>
      <c r="S112" s="45"/>
      <c r="T112" s="45"/>
      <c r="U112" s="45"/>
      <c r="V112" s="45"/>
      <c r="W112" s="45"/>
      <c r="X112" s="45"/>
      <c r="Y112" s="45"/>
      <c r="Z112" s="45"/>
    </row>
    <row r="113" spans="1:26" ht="15.5" x14ac:dyDescent="0.35">
      <c r="A113" s="45"/>
      <c r="B113" s="45"/>
      <c r="C113" s="45"/>
      <c r="D113" s="45"/>
      <c r="E113" s="45"/>
      <c r="F113" s="45"/>
      <c r="G113" s="45"/>
      <c r="H113" s="47"/>
      <c r="I113" s="47"/>
      <c r="J113" s="47"/>
      <c r="K113" s="45"/>
      <c r="L113" s="45"/>
      <c r="M113" s="45"/>
      <c r="N113" s="45"/>
      <c r="O113" s="45"/>
      <c r="P113" s="45"/>
      <c r="Q113" s="45"/>
      <c r="R113" s="45"/>
      <c r="S113" s="45"/>
      <c r="T113" s="45"/>
      <c r="U113" s="45"/>
      <c r="V113" s="45"/>
      <c r="W113" s="45"/>
      <c r="X113" s="45"/>
      <c r="Y113" s="45"/>
      <c r="Z113" s="45"/>
    </row>
    <row r="114" spans="1:26" ht="15.5" x14ac:dyDescent="0.35">
      <c r="A114" s="45"/>
      <c r="B114" s="45"/>
      <c r="C114" s="45"/>
      <c r="D114" s="45"/>
      <c r="E114" s="45"/>
      <c r="F114" s="45"/>
      <c r="G114" s="45"/>
      <c r="H114" s="47"/>
      <c r="I114" s="47"/>
      <c r="J114" s="47"/>
      <c r="K114" s="45"/>
      <c r="L114" s="45"/>
      <c r="M114" s="45"/>
      <c r="N114" s="45"/>
      <c r="O114" s="45"/>
      <c r="P114" s="45"/>
      <c r="Q114" s="45"/>
      <c r="R114" s="45"/>
      <c r="S114" s="45"/>
      <c r="T114" s="45"/>
      <c r="U114" s="45"/>
      <c r="V114" s="45"/>
      <c r="W114" s="45"/>
      <c r="X114" s="45"/>
      <c r="Y114" s="45"/>
      <c r="Z114" s="45"/>
    </row>
    <row r="115" spans="1:26" ht="15.5" x14ac:dyDescent="0.35">
      <c r="A115" s="45"/>
      <c r="B115" s="45"/>
      <c r="C115" s="45"/>
      <c r="D115" s="45"/>
      <c r="E115" s="45"/>
      <c r="F115" s="45"/>
      <c r="G115" s="45"/>
      <c r="H115" s="47"/>
      <c r="I115" s="47"/>
      <c r="J115" s="47"/>
      <c r="K115" s="45"/>
      <c r="L115" s="45"/>
      <c r="M115" s="45"/>
      <c r="N115" s="45"/>
      <c r="O115" s="45"/>
      <c r="P115" s="45"/>
      <c r="Q115" s="45"/>
      <c r="R115" s="45"/>
      <c r="S115" s="45"/>
      <c r="T115" s="45"/>
      <c r="U115" s="45"/>
      <c r="V115" s="45"/>
      <c r="W115" s="45"/>
      <c r="X115" s="45"/>
      <c r="Y115" s="45"/>
      <c r="Z115" s="45"/>
    </row>
    <row r="116" spans="1:26" ht="15.5" x14ac:dyDescent="0.35">
      <c r="A116" s="45"/>
      <c r="B116" s="45"/>
      <c r="C116" s="45"/>
      <c r="D116" s="45"/>
      <c r="E116" s="45"/>
      <c r="F116" s="45"/>
      <c r="G116" s="45"/>
      <c r="H116" s="47"/>
      <c r="I116" s="47"/>
      <c r="J116" s="47"/>
      <c r="K116" s="45"/>
      <c r="L116" s="45"/>
      <c r="M116" s="45"/>
      <c r="N116" s="45"/>
      <c r="O116" s="45"/>
      <c r="P116" s="45"/>
      <c r="Q116" s="45"/>
      <c r="R116" s="45"/>
      <c r="S116" s="45"/>
      <c r="T116" s="45"/>
      <c r="U116" s="45"/>
      <c r="V116" s="45"/>
      <c r="W116" s="45"/>
      <c r="X116" s="45"/>
      <c r="Y116" s="45"/>
      <c r="Z116" s="45"/>
    </row>
    <row r="117" spans="1:26" ht="15.5" x14ac:dyDescent="0.35">
      <c r="A117" s="45"/>
      <c r="B117" s="45"/>
      <c r="C117" s="45"/>
      <c r="D117" s="45"/>
      <c r="E117" s="45"/>
      <c r="F117" s="45"/>
      <c r="G117" s="45"/>
      <c r="H117" s="47"/>
      <c r="I117" s="47"/>
      <c r="J117" s="47"/>
      <c r="K117" s="45"/>
      <c r="L117" s="45"/>
      <c r="M117" s="45"/>
      <c r="N117" s="45"/>
      <c r="O117" s="45"/>
      <c r="P117" s="45"/>
      <c r="Q117" s="45"/>
      <c r="R117" s="45"/>
      <c r="S117" s="45"/>
      <c r="T117" s="45"/>
      <c r="U117" s="45"/>
      <c r="V117" s="45"/>
      <c r="W117" s="45"/>
      <c r="X117" s="45"/>
      <c r="Y117" s="45"/>
      <c r="Z117" s="45"/>
    </row>
    <row r="118" spans="1:26" ht="15.5" x14ac:dyDescent="0.35">
      <c r="A118" s="45"/>
      <c r="B118" s="45"/>
      <c r="C118" s="45"/>
      <c r="D118" s="45"/>
      <c r="E118" s="45"/>
      <c r="F118" s="45"/>
      <c r="G118" s="45"/>
      <c r="H118" s="47"/>
      <c r="I118" s="47"/>
      <c r="J118" s="47"/>
      <c r="K118" s="45"/>
      <c r="L118" s="45"/>
      <c r="M118" s="45"/>
      <c r="N118" s="45"/>
      <c r="O118" s="45"/>
      <c r="P118" s="45"/>
      <c r="Q118" s="45"/>
      <c r="R118" s="45"/>
      <c r="S118" s="45"/>
      <c r="T118" s="45"/>
      <c r="U118" s="45"/>
      <c r="V118" s="45"/>
      <c r="W118" s="45"/>
      <c r="X118" s="45"/>
      <c r="Y118" s="45"/>
      <c r="Z118" s="45"/>
    </row>
    <row r="119" spans="1:26" ht="15.5" x14ac:dyDescent="0.35">
      <c r="A119" s="45"/>
      <c r="B119" s="45"/>
      <c r="C119" s="45"/>
      <c r="D119" s="45"/>
      <c r="E119" s="45"/>
      <c r="F119" s="45"/>
      <c r="G119" s="45"/>
      <c r="H119" s="47"/>
      <c r="I119" s="47"/>
      <c r="J119" s="47"/>
      <c r="K119" s="45"/>
      <c r="L119" s="45"/>
      <c r="M119" s="45"/>
      <c r="N119" s="45"/>
      <c r="O119" s="45"/>
      <c r="P119" s="45"/>
      <c r="Q119" s="45"/>
      <c r="R119" s="45"/>
      <c r="S119" s="45"/>
      <c r="T119" s="45"/>
      <c r="U119" s="45"/>
      <c r="V119" s="45"/>
      <c r="W119" s="45"/>
      <c r="X119" s="45"/>
      <c r="Y119" s="45"/>
      <c r="Z119" s="45"/>
    </row>
    <row r="120" spans="1:26" ht="15.5" x14ac:dyDescent="0.35">
      <c r="A120" s="45"/>
      <c r="B120" s="45"/>
      <c r="C120" s="45"/>
      <c r="D120" s="45"/>
      <c r="E120" s="45"/>
      <c r="F120" s="45"/>
      <c r="G120" s="45"/>
      <c r="H120" s="47"/>
      <c r="I120" s="47"/>
      <c r="J120" s="47"/>
      <c r="K120" s="45"/>
      <c r="L120" s="45"/>
      <c r="M120" s="45"/>
      <c r="N120" s="45"/>
      <c r="O120" s="45"/>
      <c r="P120" s="45"/>
      <c r="Q120" s="45"/>
      <c r="R120" s="45"/>
      <c r="S120" s="45"/>
      <c r="T120" s="45"/>
      <c r="U120" s="45"/>
      <c r="V120" s="45"/>
      <c r="W120" s="45"/>
      <c r="X120" s="45"/>
      <c r="Y120" s="45"/>
      <c r="Z120" s="45"/>
    </row>
    <row r="121" spans="1:26" ht="15.5" x14ac:dyDescent="0.35">
      <c r="A121" s="45"/>
      <c r="B121" s="45"/>
      <c r="C121" s="45"/>
      <c r="D121" s="45"/>
      <c r="E121" s="45"/>
      <c r="F121" s="45"/>
      <c r="G121" s="45"/>
      <c r="H121" s="47"/>
      <c r="I121" s="47"/>
      <c r="J121" s="47"/>
      <c r="K121" s="45"/>
      <c r="L121" s="45"/>
      <c r="M121" s="45"/>
      <c r="N121" s="45"/>
      <c r="O121" s="45"/>
      <c r="P121" s="45"/>
      <c r="Q121" s="45"/>
      <c r="R121" s="45"/>
      <c r="S121" s="45"/>
      <c r="T121" s="45"/>
      <c r="U121" s="45"/>
      <c r="V121" s="45"/>
      <c r="W121" s="45"/>
      <c r="X121" s="45"/>
      <c r="Y121" s="45"/>
      <c r="Z121" s="45"/>
    </row>
    <row r="122" spans="1:26" ht="15.5" x14ac:dyDescent="0.35">
      <c r="A122" s="45"/>
      <c r="B122" s="45"/>
      <c r="C122" s="45"/>
      <c r="D122" s="45"/>
      <c r="E122" s="45"/>
      <c r="F122" s="45"/>
      <c r="G122" s="45"/>
      <c r="H122" s="47"/>
      <c r="I122" s="47"/>
      <c r="J122" s="47"/>
      <c r="K122" s="45"/>
      <c r="L122" s="45"/>
      <c r="M122" s="45"/>
      <c r="N122" s="45"/>
      <c r="O122" s="45"/>
      <c r="P122" s="45"/>
      <c r="Q122" s="45"/>
      <c r="R122" s="45"/>
      <c r="S122" s="45"/>
      <c r="T122" s="45"/>
      <c r="U122" s="45"/>
      <c r="V122" s="45"/>
      <c r="W122" s="45"/>
      <c r="X122" s="45"/>
      <c r="Y122" s="45"/>
      <c r="Z122" s="45"/>
    </row>
    <row r="123" spans="1:26" ht="15.5" x14ac:dyDescent="0.35">
      <c r="A123" s="45"/>
      <c r="B123" s="45"/>
      <c r="C123" s="45"/>
      <c r="D123" s="45"/>
      <c r="E123" s="45"/>
      <c r="F123" s="45"/>
      <c r="G123" s="45"/>
      <c r="H123" s="47"/>
      <c r="I123" s="47"/>
      <c r="J123" s="47"/>
      <c r="K123" s="45"/>
      <c r="L123" s="45"/>
      <c r="M123" s="45"/>
      <c r="N123" s="45"/>
      <c r="O123" s="45"/>
      <c r="P123" s="45"/>
      <c r="Q123" s="45"/>
      <c r="R123" s="45"/>
      <c r="S123" s="45"/>
      <c r="T123" s="45"/>
      <c r="U123" s="45"/>
      <c r="V123" s="45"/>
      <c r="W123" s="45"/>
      <c r="X123" s="45"/>
      <c r="Y123" s="45"/>
      <c r="Z123" s="45"/>
    </row>
    <row r="124" spans="1:26" ht="15.5" x14ac:dyDescent="0.35">
      <c r="A124" s="45"/>
      <c r="B124" s="45"/>
      <c r="C124" s="45"/>
      <c r="D124" s="45"/>
      <c r="E124" s="45"/>
      <c r="F124" s="45"/>
      <c r="G124" s="45"/>
      <c r="H124" s="47"/>
      <c r="I124" s="47"/>
      <c r="J124" s="47"/>
      <c r="K124" s="45"/>
      <c r="L124" s="45"/>
      <c r="M124" s="45"/>
      <c r="N124" s="45"/>
      <c r="O124" s="45"/>
      <c r="P124" s="45"/>
      <c r="Q124" s="45"/>
      <c r="R124" s="45"/>
      <c r="S124" s="45"/>
      <c r="T124" s="45"/>
      <c r="U124" s="45"/>
      <c r="V124" s="45"/>
      <c r="W124" s="45"/>
      <c r="X124" s="45"/>
      <c r="Y124" s="45"/>
      <c r="Z124" s="45"/>
    </row>
    <row r="125" spans="1:26" ht="15.5" x14ac:dyDescent="0.35">
      <c r="A125" s="45"/>
      <c r="B125" s="45"/>
      <c r="C125" s="45"/>
      <c r="D125" s="45"/>
      <c r="E125" s="45"/>
      <c r="F125" s="45"/>
      <c r="G125" s="45"/>
      <c r="H125" s="47"/>
      <c r="I125" s="47"/>
      <c r="J125" s="47"/>
      <c r="K125" s="45"/>
      <c r="L125" s="45"/>
      <c r="M125" s="45"/>
      <c r="N125" s="45"/>
      <c r="O125" s="45"/>
      <c r="P125" s="45"/>
      <c r="Q125" s="45"/>
      <c r="R125" s="45"/>
      <c r="S125" s="45"/>
      <c r="T125" s="45"/>
      <c r="U125" s="45"/>
      <c r="V125" s="45"/>
      <c r="W125" s="45"/>
      <c r="X125" s="45"/>
      <c r="Y125" s="45"/>
      <c r="Z125" s="45"/>
    </row>
    <row r="126" spans="1:26" ht="15.5" x14ac:dyDescent="0.35">
      <c r="A126" s="45"/>
      <c r="B126" s="45"/>
      <c r="C126" s="45"/>
      <c r="D126" s="45"/>
      <c r="E126" s="45"/>
      <c r="F126" s="45"/>
      <c r="G126" s="45"/>
      <c r="H126" s="47"/>
      <c r="I126" s="47"/>
      <c r="J126" s="47"/>
      <c r="K126" s="45"/>
      <c r="L126" s="45"/>
      <c r="M126" s="45"/>
      <c r="N126" s="45"/>
      <c r="O126" s="45"/>
      <c r="P126" s="45"/>
      <c r="Q126" s="45"/>
      <c r="R126" s="45"/>
      <c r="S126" s="45"/>
      <c r="T126" s="45"/>
      <c r="U126" s="45"/>
      <c r="V126" s="45"/>
      <c r="W126" s="45"/>
      <c r="X126" s="45"/>
      <c r="Y126" s="45"/>
      <c r="Z126" s="45"/>
    </row>
    <row r="127" spans="1:26" ht="15.5" x14ac:dyDescent="0.35">
      <c r="A127" s="45"/>
      <c r="B127" s="45"/>
      <c r="C127" s="45"/>
      <c r="D127" s="45"/>
      <c r="E127" s="45"/>
      <c r="F127" s="45"/>
      <c r="G127" s="45"/>
      <c r="H127" s="47"/>
      <c r="I127" s="47"/>
      <c r="J127" s="47"/>
      <c r="K127" s="45"/>
      <c r="L127" s="45"/>
      <c r="M127" s="45"/>
      <c r="N127" s="45"/>
      <c r="O127" s="45"/>
      <c r="P127" s="45"/>
      <c r="Q127" s="45"/>
      <c r="R127" s="45"/>
      <c r="S127" s="45"/>
      <c r="T127" s="45"/>
      <c r="U127" s="45"/>
      <c r="V127" s="45"/>
      <c r="W127" s="45"/>
      <c r="X127" s="45"/>
      <c r="Y127" s="45"/>
      <c r="Z127" s="45"/>
    </row>
    <row r="128" spans="1:26" ht="15.5" x14ac:dyDescent="0.35">
      <c r="A128" s="45"/>
      <c r="B128" s="45"/>
      <c r="C128" s="45"/>
      <c r="D128" s="45"/>
      <c r="E128" s="45"/>
      <c r="F128" s="45"/>
      <c r="G128" s="45"/>
      <c r="H128" s="47"/>
      <c r="I128" s="47"/>
      <c r="J128" s="47"/>
      <c r="K128" s="45"/>
      <c r="L128" s="45"/>
      <c r="M128" s="45"/>
      <c r="N128" s="45"/>
      <c r="O128" s="45"/>
      <c r="P128" s="45"/>
      <c r="Q128" s="45"/>
      <c r="R128" s="45"/>
      <c r="S128" s="45"/>
      <c r="T128" s="45"/>
      <c r="U128" s="45"/>
      <c r="V128" s="45"/>
      <c r="W128" s="45"/>
      <c r="X128" s="45"/>
      <c r="Y128" s="45"/>
      <c r="Z128" s="45"/>
    </row>
    <row r="129" spans="1:26" ht="15.5" x14ac:dyDescent="0.35">
      <c r="A129" s="45"/>
      <c r="B129" s="45"/>
      <c r="C129" s="45"/>
      <c r="D129" s="45"/>
      <c r="E129" s="45"/>
      <c r="F129" s="45"/>
      <c r="G129" s="45"/>
      <c r="H129" s="47"/>
      <c r="I129" s="47"/>
      <c r="J129" s="47"/>
      <c r="K129" s="45"/>
      <c r="L129" s="45"/>
      <c r="M129" s="45"/>
      <c r="N129" s="45"/>
      <c r="O129" s="45"/>
      <c r="P129" s="45"/>
      <c r="Q129" s="45"/>
      <c r="R129" s="45"/>
      <c r="S129" s="45"/>
      <c r="T129" s="45"/>
      <c r="U129" s="45"/>
      <c r="V129" s="45"/>
      <c r="W129" s="45"/>
      <c r="X129" s="45"/>
      <c r="Y129" s="45"/>
      <c r="Z129" s="45"/>
    </row>
    <row r="130" spans="1:26" ht="15.5" x14ac:dyDescent="0.35">
      <c r="A130" s="45"/>
      <c r="B130" s="45"/>
      <c r="C130" s="45"/>
      <c r="D130" s="45"/>
      <c r="E130" s="45"/>
      <c r="F130" s="45"/>
      <c r="G130" s="45"/>
      <c r="H130" s="47"/>
      <c r="I130" s="47"/>
      <c r="J130" s="47"/>
      <c r="K130" s="45"/>
      <c r="L130" s="45"/>
      <c r="M130" s="45"/>
      <c r="N130" s="45"/>
      <c r="O130" s="45"/>
      <c r="P130" s="45"/>
      <c r="Q130" s="45"/>
      <c r="R130" s="45"/>
      <c r="S130" s="45"/>
      <c r="T130" s="45"/>
      <c r="U130" s="45"/>
      <c r="V130" s="45"/>
      <c r="W130" s="45"/>
      <c r="X130" s="45"/>
      <c r="Y130" s="45"/>
      <c r="Z130" s="45"/>
    </row>
    <row r="131" spans="1:26" ht="15.5" x14ac:dyDescent="0.35">
      <c r="A131" s="45"/>
      <c r="B131" s="45"/>
      <c r="C131" s="45"/>
      <c r="D131" s="45"/>
      <c r="E131" s="45"/>
      <c r="F131" s="45"/>
      <c r="G131" s="45"/>
      <c r="H131" s="47"/>
      <c r="I131" s="47"/>
      <c r="J131" s="47"/>
      <c r="K131" s="45"/>
      <c r="L131" s="45"/>
      <c r="M131" s="45"/>
      <c r="N131" s="45"/>
      <c r="O131" s="45"/>
      <c r="P131" s="45"/>
      <c r="Q131" s="45"/>
      <c r="R131" s="45"/>
      <c r="S131" s="45"/>
      <c r="T131" s="45"/>
      <c r="U131" s="45"/>
      <c r="V131" s="45"/>
      <c r="W131" s="45"/>
      <c r="X131" s="45"/>
      <c r="Y131" s="45"/>
      <c r="Z131" s="45"/>
    </row>
    <row r="132" spans="1:26" ht="15.5" x14ac:dyDescent="0.35">
      <c r="A132" s="45"/>
      <c r="B132" s="45"/>
      <c r="C132" s="45"/>
      <c r="D132" s="45"/>
      <c r="E132" s="45"/>
      <c r="F132" s="45"/>
      <c r="G132" s="45"/>
      <c r="H132" s="47"/>
      <c r="I132" s="47"/>
      <c r="J132" s="47"/>
      <c r="K132" s="45"/>
      <c r="L132" s="45"/>
      <c r="M132" s="45"/>
      <c r="N132" s="45"/>
      <c r="O132" s="45"/>
      <c r="P132" s="45"/>
      <c r="Q132" s="45"/>
      <c r="R132" s="45"/>
      <c r="S132" s="45"/>
      <c r="T132" s="45"/>
      <c r="U132" s="45"/>
      <c r="V132" s="45"/>
      <c r="W132" s="45"/>
      <c r="X132" s="45"/>
      <c r="Y132" s="45"/>
      <c r="Z132" s="45"/>
    </row>
    <row r="133" spans="1:26" ht="15.5" x14ac:dyDescent="0.35">
      <c r="A133" s="45"/>
      <c r="B133" s="45"/>
      <c r="C133" s="45"/>
      <c r="D133" s="45"/>
      <c r="E133" s="45"/>
      <c r="F133" s="45"/>
      <c r="G133" s="45"/>
      <c r="H133" s="47"/>
      <c r="I133" s="47"/>
      <c r="J133" s="47"/>
      <c r="K133" s="45"/>
      <c r="L133" s="45"/>
      <c r="M133" s="45"/>
      <c r="N133" s="45"/>
      <c r="O133" s="45"/>
      <c r="P133" s="45"/>
      <c r="Q133" s="45"/>
      <c r="R133" s="45"/>
      <c r="S133" s="45"/>
      <c r="T133" s="45"/>
      <c r="U133" s="45"/>
      <c r="V133" s="45"/>
      <c r="W133" s="45"/>
      <c r="X133" s="45"/>
      <c r="Y133" s="45"/>
      <c r="Z133" s="45"/>
    </row>
    <row r="134" spans="1:26" ht="15.5" x14ac:dyDescent="0.35">
      <c r="A134" s="45"/>
      <c r="B134" s="45"/>
      <c r="C134" s="45"/>
      <c r="D134" s="45"/>
      <c r="E134" s="45"/>
      <c r="F134" s="45"/>
      <c r="G134" s="45"/>
      <c r="H134" s="47"/>
      <c r="I134" s="47"/>
      <c r="J134" s="47"/>
      <c r="K134" s="45"/>
      <c r="L134" s="45"/>
      <c r="M134" s="45"/>
      <c r="N134" s="45"/>
      <c r="O134" s="45"/>
      <c r="P134" s="45"/>
      <c r="Q134" s="45"/>
      <c r="R134" s="45"/>
      <c r="S134" s="45"/>
      <c r="T134" s="45"/>
      <c r="U134" s="45"/>
      <c r="V134" s="45"/>
      <c r="W134" s="45"/>
      <c r="X134" s="45"/>
      <c r="Y134" s="45"/>
      <c r="Z134" s="45"/>
    </row>
    <row r="135" spans="1:26" ht="15.5" x14ac:dyDescent="0.35">
      <c r="A135" s="45"/>
      <c r="B135" s="45"/>
      <c r="C135" s="45"/>
      <c r="D135" s="45"/>
      <c r="E135" s="45"/>
      <c r="F135" s="45"/>
      <c r="G135" s="45"/>
      <c r="H135" s="47"/>
      <c r="I135" s="47"/>
      <c r="J135" s="47"/>
      <c r="K135" s="45"/>
      <c r="L135" s="45"/>
      <c r="M135" s="45"/>
      <c r="N135" s="45"/>
      <c r="O135" s="45"/>
      <c r="P135" s="45"/>
      <c r="Q135" s="45"/>
      <c r="R135" s="45"/>
      <c r="S135" s="45"/>
      <c r="T135" s="45"/>
      <c r="U135" s="45"/>
      <c r="V135" s="45"/>
      <c r="W135" s="45"/>
      <c r="X135" s="45"/>
      <c r="Y135" s="45"/>
      <c r="Z135" s="45"/>
    </row>
    <row r="136" spans="1:26" ht="15.5" x14ac:dyDescent="0.35">
      <c r="A136" s="45"/>
      <c r="B136" s="45"/>
      <c r="C136" s="45"/>
      <c r="D136" s="45"/>
      <c r="E136" s="45"/>
      <c r="F136" s="45"/>
      <c r="G136" s="45"/>
      <c r="H136" s="47"/>
      <c r="I136" s="47"/>
      <c r="J136" s="47"/>
      <c r="K136" s="45"/>
      <c r="L136" s="45"/>
      <c r="M136" s="45"/>
      <c r="N136" s="45"/>
      <c r="O136" s="45"/>
      <c r="P136" s="45"/>
      <c r="Q136" s="45"/>
      <c r="R136" s="45"/>
      <c r="S136" s="45"/>
      <c r="T136" s="45"/>
      <c r="U136" s="45"/>
      <c r="V136" s="45"/>
      <c r="W136" s="45"/>
      <c r="X136" s="45"/>
      <c r="Y136" s="45"/>
      <c r="Z136" s="45"/>
    </row>
    <row r="137" spans="1:26" ht="15.5" x14ac:dyDescent="0.35">
      <c r="A137" s="45"/>
      <c r="B137" s="45"/>
      <c r="C137" s="45"/>
      <c r="D137" s="45"/>
      <c r="E137" s="45"/>
      <c r="F137" s="45"/>
      <c r="G137" s="45"/>
      <c r="H137" s="47"/>
      <c r="I137" s="47"/>
      <c r="J137" s="47"/>
      <c r="K137" s="45"/>
      <c r="L137" s="45"/>
      <c r="M137" s="45"/>
      <c r="N137" s="45"/>
      <c r="O137" s="45"/>
      <c r="P137" s="45"/>
      <c r="Q137" s="45"/>
      <c r="R137" s="45"/>
      <c r="S137" s="45"/>
      <c r="T137" s="45"/>
      <c r="U137" s="45"/>
      <c r="V137" s="45"/>
      <c r="W137" s="45"/>
      <c r="X137" s="45"/>
      <c r="Y137" s="45"/>
      <c r="Z137" s="45"/>
    </row>
    <row r="138" spans="1:26" ht="15.5" x14ac:dyDescent="0.35">
      <c r="A138" s="45"/>
      <c r="B138" s="45"/>
      <c r="C138" s="45"/>
      <c r="D138" s="45"/>
      <c r="E138" s="45"/>
      <c r="F138" s="45"/>
      <c r="G138" s="45"/>
      <c r="H138" s="47"/>
      <c r="I138" s="47"/>
      <c r="J138" s="47"/>
      <c r="K138" s="45"/>
      <c r="L138" s="45"/>
      <c r="M138" s="45"/>
      <c r="N138" s="45"/>
      <c r="O138" s="45"/>
      <c r="P138" s="45"/>
      <c r="Q138" s="45"/>
      <c r="R138" s="45"/>
      <c r="S138" s="45"/>
      <c r="T138" s="45"/>
      <c r="U138" s="45"/>
      <c r="V138" s="45"/>
      <c r="W138" s="45"/>
      <c r="X138" s="45"/>
      <c r="Y138" s="45"/>
      <c r="Z138" s="45"/>
    </row>
    <row r="139" spans="1:26" ht="15.5" x14ac:dyDescent="0.35">
      <c r="A139" s="45"/>
      <c r="B139" s="45"/>
      <c r="C139" s="45"/>
      <c r="D139" s="45"/>
      <c r="E139" s="45"/>
      <c r="F139" s="45"/>
      <c r="G139" s="45"/>
      <c r="H139" s="47"/>
      <c r="I139" s="47"/>
      <c r="J139" s="47"/>
      <c r="K139" s="45"/>
      <c r="L139" s="45"/>
      <c r="M139" s="45"/>
      <c r="N139" s="45"/>
      <c r="O139" s="45"/>
      <c r="P139" s="45"/>
      <c r="Q139" s="45"/>
      <c r="R139" s="45"/>
      <c r="S139" s="45"/>
      <c r="T139" s="45"/>
      <c r="U139" s="45"/>
      <c r="V139" s="45"/>
      <c r="W139" s="45"/>
      <c r="X139" s="45"/>
      <c r="Y139" s="45"/>
      <c r="Z139" s="45"/>
    </row>
    <row r="140" spans="1:26" ht="15.5" x14ac:dyDescent="0.35">
      <c r="A140" s="45"/>
      <c r="B140" s="45"/>
      <c r="C140" s="45"/>
      <c r="D140" s="45"/>
      <c r="E140" s="45"/>
      <c r="F140" s="45"/>
      <c r="G140" s="45"/>
      <c r="H140" s="47"/>
      <c r="I140" s="47"/>
      <c r="J140" s="47"/>
      <c r="K140" s="45"/>
      <c r="L140" s="45"/>
      <c r="M140" s="45"/>
      <c r="N140" s="45"/>
      <c r="O140" s="45"/>
      <c r="P140" s="45"/>
      <c r="Q140" s="45"/>
      <c r="R140" s="45"/>
      <c r="S140" s="45"/>
      <c r="T140" s="45"/>
      <c r="U140" s="45"/>
      <c r="V140" s="45"/>
      <c r="W140" s="45"/>
      <c r="X140" s="45"/>
      <c r="Y140" s="45"/>
      <c r="Z140" s="45"/>
    </row>
    <row r="141" spans="1:26" ht="15.5" x14ac:dyDescent="0.35">
      <c r="A141" s="45"/>
      <c r="B141" s="45"/>
      <c r="C141" s="45"/>
      <c r="D141" s="45"/>
      <c r="E141" s="45"/>
      <c r="F141" s="45"/>
      <c r="G141" s="45"/>
      <c r="H141" s="47"/>
      <c r="I141" s="47"/>
      <c r="J141" s="47"/>
      <c r="K141" s="45"/>
      <c r="L141" s="45"/>
      <c r="M141" s="45"/>
      <c r="N141" s="45"/>
      <c r="O141" s="45"/>
      <c r="P141" s="45"/>
      <c r="Q141" s="45"/>
      <c r="R141" s="45"/>
      <c r="S141" s="45"/>
      <c r="T141" s="45"/>
      <c r="U141" s="45"/>
      <c r="V141" s="45"/>
      <c r="W141" s="45"/>
      <c r="X141" s="45"/>
      <c r="Y141" s="45"/>
      <c r="Z141" s="45"/>
    </row>
    <row r="142" spans="1:26" ht="15.5" x14ac:dyDescent="0.35">
      <c r="A142" s="45"/>
      <c r="B142" s="45"/>
      <c r="C142" s="45"/>
      <c r="D142" s="45"/>
      <c r="E142" s="45"/>
      <c r="F142" s="45"/>
      <c r="G142" s="45"/>
      <c r="H142" s="47"/>
      <c r="I142" s="47"/>
      <c r="J142" s="47"/>
      <c r="K142" s="45"/>
      <c r="L142" s="45"/>
      <c r="M142" s="45"/>
      <c r="N142" s="45"/>
      <c r="O142" s="45"/>
      <c r="P142" s="45"/>
      <c r="Q142" s="45"/>
      <c r="R142" s="45"/>
      <c r="S142" s="45"/>
      <c r="T142" s="45"/>
      <c r="U142" s="45"/>
      <c r="V142" s="45"/>
      <c r="W142" s="45"/>
      <c r="X142" s="45"/>
      <c r="Y142" s="45"/>
      <c r="Z142" s="45"/>
    </row>
    <row r="143" spans="1:26" ht="15.5" x14ac:dyDescent="0.35">
      <c r="A143" s="45"/>
      <c r="B143" s="45"/>
      <c r="C143" s="45"/>
      <c r="D143" s="45"/>
      <c r="E143" s="45"/>
      <c r="F143" s="45"/>
      <c r="G143" s="45"/>
      <c r="H143" s="47"/>
      <c r="I143" s="47"/>
      <c r="J143" s="47"/>
      <c r="K143" s="45"/>
      <c r="L143" s="45"/>
      <c r="M143" s="45"/>
      <c r="N143" s="45"/>
      <c r="O143" s="45"/>
      <c r="P143" s="45"/>
      <c r="Q143" s="45"/>
      <c r="R143" s="45"/>
      <c r="S143" s="45"/>
      <c r="T143" s="45"/>
      <c r="U143" s="45"/>
      <c r="V143" s="45"/>
      <c r="W143" s="45"/>
      <c r="X143" s="45"/>
      <c r="Y143" s="45"/>
      <c r="Z143" s="45"/>
    </row>
    <row r="144" spans="1:26" ht="15.5" x14ac:dyDescent="0.35">
      <c r="A144" s="45"/>
      <c r="B144" s="45"/>
      <c r="C144" s="45"/>
      <c r="D144" s="45"/>
      <c r="E144" s="45"/>
      <c r="F144" s="45"/>
      <c r="G144" s="45"/>
      <c r="H144" s="47"/>
      <c r="I144" s="47"/>
      <c r="J144" s="47"/>
      <c r="K144" s="45"/>
      <c r="L144" s="45"/>
      <c r="M144" s="45"/>
      <c r="N144" s="45"/>
      <c r="O144" s="45"/>
      <c r="P144" s="45"/>
      <c r="Q144" s="45"/>
      <c r="R144" s="45"/>
      <c r="S144" s="45"/>
      <c r="T144" s="45"/>
      <c r="U144" s="45"/>
      <c r="V144" s="45"/>
      <c r="W144" s="45"/>
      <c r="X144" s="45"/>
      <c r="Y144" s="45"/>
      <c r="Z144" s="45"/>
    </row>
    <row r="145" spans="1:26" ht="15.5" x14ac:dyDescent="0.35">
      <c r="A145" s="45"/>
      <c r="B145" s="45"/>
      <c r="C145" s="45"/>
      <c r="D145" s="45"/>
      <c r="E145" s="45"/>
      <c r="F145" s="45"/>
      <c r="G145" s="45"/>
      <c r="H145" s="47"/>
      <c r="I145" s="47"/>
      <c r="J145" s="47"/>
      <c r="K145" s="45"/>
      <c r="L145" s="45"/>
      <c r="M145" s="45"/>
      <c r="N145" s="45"/>
      <c r="O145" s="45"/>
      <c r="P145" s="45"/>
      <c r="Q145" s="45"/>
      <c r="R145" s="45"/>
      <c r="S145" s="45"/>
      <c r="T145" s="45"/>
      <c r="U145" s="45"/>
      <c r="V145" s="45"/>
      <c r="W145" s="45"/>
      <c r="X145" s="45"/>
      <c r="Y145" s="45"/>
      <c r="Z145" s="45"/>
    </row>
    <row r="146" spans="1:26" ht="15.5" x14ac:dyDescent="0.35">
      <c r="A146" s="45"/>
      <c r="B146" s="45"/>
      <c r="C146" s="45"/>
      <c r="D146" s="45"/>
      <c r="E146" s="45"/>
      <c r="F146" s="45"/>
      <c r="G146" s="45"/>
      <c r="H146" s="47"/>
      <c r="I146" s="47"/>
      <c r="J146" s="47"/>
      <c r="K146" s="45"/>
      <c r="L146" s="45"/>
      <c r="M146" s="45"/>
      <c r="N146" s="45"/>
      <c r="O146" s="45"/>
      <c r="P146" s="45"/>
      <c r="Q146" s="45"/>
      <c r="R146" s="45"/>
      <c r="S146" s="45"/>
      <c r="T146" s="45"/>
      <c r="U146" s="45"/>
      <c r="V146" s="45"/>
      <c r="W146" s="45"/>
      <c r="X146" s="45"/>
      <c r="Y146" s="45"/>
      <c r="Z146" s="45"/>
    </row>
    <row r="147" spans="1:26" ht="15.5" x14ac:dyDescent="0.35">
      <c r="A147" s="45"/>
      <c r="B147" s="45"/>
      <c r="C147" s="45"/>
      <c r="D147" s="45"/>
      <c r="E147" s="45"/>
      <c r="F147" s="45"/>
      <c r="G147" s="45"/>
      <c r="H147" s="47"/>
      <c r="I147" s="47"/>
      <c r="J147" s="47"/>
      <c r="K147" s="45"/>
      <c r="L147" s="45"/>
      <c r="M147" s="45"/>
      <c r="N147" s="45"/>
      <c r="O147" s="45"/>
      <c r="P147" s="45"/>
      <c r="Q147" s="45"/>
      <c r="R147" s="45"/>
      <c r="S147" s="45"/>
      <c r="T147" s="45"/>
      <c r="U147" s="45"/>
      <c r="V147" s="45"/>
      <c r="W147" s="45"/>
      <c r="X147" s="45"/>
      <c r="Y147" s="45"/>
      <c r="Z147" s="45"/>
    </row>
    <row r="148" spans="1:26" ht="15.5" x14ac:dyDescent="0.35">
      <c r="A148" s="45"/>
      <c r="B148" s="45"/>
      <c r="C148" s="45"/>
      <c r="D148" s="45"/>
      <c r="E148" s="45"/>
      <c r="F148" s="45"/>
      <c r="G148" s="45"/>
      <c r="H148" s="47"/>
      <c r="I148" s="47"/>
      <c r="J148" s="47"/>
      <c r="K148" s="45"/>
      <c r="L148" s="45"/>
      <c r="M148" s="45"/>
      <c r="N148" s="45"/>
      <c r="O148" s="45"/>
      <c r="P148" s="45"/>
      <c r="Q148" s="45"/>
      <c r="R148" s="45"/>
      <c r="S148" s="45"/>
      <c r="T148" s="45"/>
      <c r="U148" s="45"/>
      <c r="V148" s="45"/>
      <c r="W148" s="45"/>
      <c r="X148" s="45"/>
      <c r="Y148" s="45"/>
      <c r="Z148" s="45"/>
    </row>
    <row r="149" spans="1:26" ht="15.5" x14ac:dyDescent="0.35">
      <c r="A149" s="45"/>
      <c r="B149" s="45"/>
      <c r="C149" s="45"/>
      <c r="D149" s="45"/>
      <c r="E149" s="45"/>
      <c r="F149" s="45"/>
      <c r="G149" s="45"/>
      <c r="H149" s="47"/>
      <c r="I149" s="47"/>
      <c r="J149" s="47"/>
      <c r="K149" s="45"/>
      <c r="L149" s="45"/>
      <c r="M149" s="45"/>
      <c r="N149" s="45"/>
      <c r="O149" s="45"/>
      <c r="P149" s="45"/>
      <c r="Q149" s="45"/>
      <c r="R149" s="45"/>
      <c r="S149" s="45"/>
      <c r="T149" s="45"/>
      <c r="U149" s="45"/>
      <c r="V149" s="45"/>
      <c r="W149" s="45"/>
      <c r="X149" s="45"/>
      <c r="Y149" s="45"/>
      <c r="Z149" s="45"/>
    </row>
    <row r="150" spans="1:26" ht="15.5" x14ac:dyDescent="0.35">
      <c r="A150" s="45"/>
      <c r="B150" s="45"/>
      <c r="C150" s="45"/>
      <c r="D150" s="45"/>
      <c r="E150" s="45"/>
      <c r="F150" s="45"/>
      <c r="G150" s="45"/>
      <c r="H150" s="47"/>
      <c r="I150" s="47"/>
      <c r="J150" s="47"/>
      <c r="K150" s="45"/>
      <c r="L150" s="45"/>
      <c r="M150" s="45"/>
      <c r="N150" s="45"/>
      <c r="O150" s="45"/>
      <c r="P150" s="45"/>
      <c r="Q150" s="45"/>
      <c r="R150" s="45"/>
      <c r="S150" s="45"/>
      <c r="T150" s="45"/>
      <c r="U150" s="45"/>
      <c r="V150" s="45"/>
      <c r="W150" s="45"/>
      <c r="X150" s="45"/>
      <c r="Y150" s="45"/>
      <c r="Z150" s="45"/>
    </row>
    <row r="151" spans="1:26" ht="15.5" x14ac:dyDescent="0.35">
      <c r="A151" s="45"/>
      <c r="B151" s="45"/>
      <c r="C151" s="45"/>
      <c r="D151" s="45"/>
      <c r="E151" s="45"/>
      <c r="F151" s="45"/>
      <c r="G151" s="45"/>
      <c r="H151" s="47"/>
      <c r="I151" s="47"/>
      <c r="J151" s="47"/>
      <c r="K151" s="45"/>
      <c r="L151" s="45"/>
      <c r="M151" s="45"/>
      <c r="N151" s="45"/>
      <c r="O151" s="45"/>
      <c r="P151" s="45"/>
      <c r="Q151" s="45"/>
      <c r="R151" s="45"/>
      <c r="S151" s="45"/>
      <c r="T151" s="45"/>
      <c r="U151" s="45"/>
      <c r="V151" s="45"/>
      <c r="W151" s="45"/>
      <c r="X151" s="45"/>
      <c r="Y151" s="45"/>
      <c r="Z151" s="45"/>
    </row>
    <row r="152" spans="1:26" ht="15.5" x14ac:dyDescent="0.35">
      <c r="A152" s="45"/>
      <c r="B152" s="45"/>
      <c r="C152" s="45"/>
      <c r="D152" s="45"/>
      <c r="E152" s="45"/>
      <c r="F152" s="45"/>
      <c r="G152" s="45"/>
      <c r="H152" s="47"/>
      <c r="I152" s="47"/>
      <c r="J152" s="47"/>
      <c r="K152" s="45"/>
      <c r="L152" s="45"/>
      <c r="M152" s="45"/>
      <c r="N152" s="45"/>
      <c r="O152" s="45"/>
      <c r="P152" s="45"/>
      <c r="Q152" s="45"/>
      <c r="R152" s="45"/>
      <c r="S152" s="45"/>
      <c r="T152" s="45"/>
      <c r="U152" s="45"/>
      <c r="V152" s="45"/>
      <c r="W152" s="45"/>
      <c r="X152" s="45"/>
      <c r="Y152" s="45"/>
      <c r="Z152" s="45"/>
    </row>
    <row r="153" spans="1:26" ht="15.5" x14ac:dyDescent="0.35">
      <c r="A153" s="45"/>
      <c r="B153" s="45"/>
      <c r="C153" s="45"/>
      <c r="D153" s="45"/>
      <c r="E153" s="45"/>
      <c r="F153" s="45"/>
      <c r="G153" s="45"/>
      <c r="H153" s="47"/>
      <c r="I153" s="47"/>
      <c r="J153" s="47"/>
      <c r="K153" s="45"/>
      <c r="L153" s="45"/>
      <c r="M153" s="45"/>
      <c r="N153" s="45"/>
      <c r="O153" s="45"/>
      <c r="P153" s="45"/>
      <c r="Q153" s="45"/>
      <c r="R153" s="45"/>
      <c r="S153" s="45"/>
      <c r="T153" s="45"/>
      <c r="U153" s="45"/>
      <c r="V153" s="45"/>
      <c r="W153" s="45"/>
      <c r="X153" s="45"/>
      <c r="Y153" s="45"/>
      <c r="Z153" s="45"/>
    </row>
    <row r="154" spans="1:26" ht="15.5" x14ac:dyDescent="0.35">
      <c r="A154" s="45"/>
      <c r="B154" s="45"/>
      <c r="C154" s="45"/>
      <c r="D154" s="45"/>
      <c r="E154" s="45"/>
      <c r="F154" s="45"/>
      <c r="G154" s="45"/>
      <c r="H154" s="47"/>
      <c r="I154" s="47"/>
      <c r="J154" s="47"/>
      <c r="K154" s="45"/>
      <c r="L154" s="45"/>
      <c r="M154" s="45"/>
      <c r="N154" s="45"/>
      <c r="O154" s="45"/>
      <c r="P154" s="45"/>
      <c r="Q154" s="45"/>
      <c r="R154" s="45"/>
      <c r="S154" s="45"/>
      <c r="T154" s="45"/>
      <c r="U154" s="45"/>
      <c r="V154" s="45"/>
      <c r="W154" s="45"/>
      <c r="X154" s="45"/>
      <c r="Y154" s="45"/>
      <c r="Z154" s="45"/>
    </row>
    <row r="155" spans="1:26" ht="15.5" x14ac:dyDescent="0.35">
      <c r="A155" s="45"/>
      <c r="B155" s="45"/>
      <c r="C155" s="45"/>
      <c r="D155" s="45"/>
      <c r="E155" s="45"/>
      <c r="F155" s="45"/>
      <c r="G155" s="45"/>
      <c r="H155" s="47"/>
      <c r="I155" s="47"/>
      <c r="J155" s="47"/>
      <c r="K155" s="45"/>
      <c r="L155" s="45"/>
      <c r="M155" s="45"/>
      <c r="N155" s="45"/>
      <c r="O155" s="45"/>
      <c r="P155" s="45"/>
      <c r="Q155" s="45"/>
      <c r="R155" s="45"/>
      <c r="S155" s="45"/>
      <c r="T155" s="45"/>
      <c r="U155" s="45"/>
      <c r="V155" s="45"/>
      <c r="W155" s="45"/>
      <c r="X155" s="45"/>
      <c r="Y155" s="45"/>
      <c r="Z155" s="45"/>
    </row>
    <row r="156" spans="1:26" ht="15.5" x14ac:dyDescent="0.35">
      <c r="A156" s="45"/>
      <c r="B156" s="45"/>
      <c r="C156" s="45"/>
      <c r="D156" s="45"/>
      <c r="E156" s="45"/>
      <c r="F156" s="45"/>
      <c r="G156" s="45"/>
      <c r="H156" s="47"/>
      <c r="I156" s="47"/>
      <c r="J156" s="47"/>
      <c r="K156" s="45"/>
      <c r="L156" s="45"/>
      <c r="M156" s="45"/>
      <c r="N156" s="45"/>
      <c r="O156" s="45"/>
      <c r="P156" s="45"/>
      <c r="Q156" s="45"/>
      <c r="R156" s="45"/>
      <c r="S156" s="45"/>
      <c r="T156" s="45"/>
      <c r="U156" s="45"/>
      <c r="V156" s="45"/>
      <c r="W156" s="45"/>
      <c r="X156" s="45"/>
      <c r="Y156" s="45"/>
      <c r="Z156" s="45"/>
    </row>
    <row r="157" spans="1:26" ht="15.5" x14ac:dyDescent="0.35">
      <c r="A157" s="45"/>
      <c r="B157" s="45"/>
      <c r="C157" s="45"/>
      <c r="D157" s="45"/>
      <c r="E157" s="45"/>
      <c r="F157" s="45"/>
      <c r="G157" s="45"/>
      <c r="H157" s="47"/>
      <c r="I157" s="47"/>
      <c r="J157" s="47"/>
      <c r="K157" s="45"/>
      <c r="L157" s="45"/>
      <c r="M157" s="45"/>
      <c r="N157" s="45"/>
      <c r="O157" s="45"/>
      <c r="P157" s="45"/>
      <c r="Q157" s="45"/>
      <c r="R157" s="45"/>
      <c r="S157" s="45"/>
      <c r="T157" s="45"/>
      <c r="U157" s="45"/>
      <c r="V157" s="45"/>
      <c r="W157" s="45"/>
      <c r="X157" s="45"/>
      <c r="Y157" s="45"/>
      <c r="Z157" s="45"/>
    </row>
    <row r="158" spans="1:26" ht="15.5" x14ac:dyDescent="0.35">
      <c r="A158" s="45"/>
      <c r="B158" s="45"/>
      <c r="C158" s="45"/>
      <c r="D158" s="45"/>
      <c r="E158" s="45"/>
      <c r="F158" s="45"/>
      <c r="G158" s="45"/>
      <c r="H158" s="47"/>
      <c r="I158" s="47"/>
      <c r="J158" s="47"/>
      <c r="K158" s="45"/>
      <c r="L158" s="45"/>
      <c r="M158" s="45"/>
      <c r="N158" s="45"/>
      <c r="O158" s="45"/>
      <c r="P158" s="45"/>
      <c r="Q158" s="45"/>
      <c r="R158" s="45"/>
      <c r="S158" s="45"/>
      <c r="T158" s="45"/>
      <c r="U158" s="45"/>
      <c r="V158" s="45"/>
      <c r="W158" s="45"/>
      <c r="X158" s="45"/>
      <c r="Y158" s="45"/>
      <c r="Z158" s="45"/>
    </row>
    <row r="159" spans="1:26" ht="15.5" x14ac:dyDescent="0.35">
      <c r="A159" s="45"/>
      <c r="B159" s="45"/>
      <c r="C159" s="45"/>
      <c r="D159" s="45"/>
      <c r="E159" s="45"/>
      <c r="F159" s="45"/>
      <c r="G159" s="45"/>
      <c r="H159" s="47"/>
      <c r="I159" s="47"/>
      <c r="J159" s="47"/>
      <c r="K159" s="45"/>
      <c r="L159" s="45"/>
      <c r="M159" s="45"/>
      <c r="N159" s="45"/>
      <c r="O159" s="45"/>
      <c r="P159" s="45"/>
      <c r="Q159" s="45"/>
      <c r="R159" s="45"/>
      <c r="S159" s="45"/>
      <c r="T159" s="45"/>
      <c r="U159" s="45"/>
      <c r="V159" s="45"/>
      <c r="W159" s="45"/>
      <c r="X159" s="45"/>
      <c r="Y159" s="45"/>
      <c r="Z159" s="45"/>
    </row>
    <row r="160" spans="1:26" ht="15.5" x14ac:dyDescent="0.35">
      <c r="A160" s="45"/>
      <c r="B160" s="45"/>
      <c r="C160" s="45"/>
      <c r="D160" s="45"/>
      <c r="E160" s="45"/>
      <c r="F160" s="45"/>
      <c r="G160" s="45"/>
      <c r="H160" s="47"/>
      <c r="I160" s="47"/>
      <c r="J160" s="47"/>
      <c r="K160" s="45"/>
      <c r="L160" s="45"/>
      <c r="M160" s="45"/>
      <c r="N160" s="45"/>
      <c r="O160" s="45"/>
      <c r="P160" s="45"/>
      <c r="Q160" s="45"/>
      <c r="R160" s="45"/>
      <c r="S160" s="45"/>
      <c r="T160" s="45"/>
      <c r="U160" s="45"/>
      <c r="V160" s="45"/>
      <c r="W160" s="45"/>
      <c r="X160" s="45"/>
      <c r="Y160" s="45"/>
      <c r="Z160" s="45"/>
    </row>
    <row r="161" spans="1:26" ht="15.5" x14ac:dyDescent="0.35">
      <c r="A161" s="45"/>
      <c r="B161" s="45"/>
      <c r="C161" s="45"/>
      <c r="D161" s="45"/>
      <c r="E161" s="45"/>
      <c r="F161" s="45"/>
      <c r="G161" s="45"/>
      <c r="H161" s="47"/>
      <c r="I161" s="47"/>
      <c r="J161" s="47"/>
      <c r="K161" s="45"/>
      <c r="L161" s="45"/>
      <c r="M161" s="45"/>
      <c r="N161" s="45"/>
      <c r="O161" s="45"/>
      <c r="P161" s="45"/>
      <c r="Q161" s="45"/>
      <c r="R161" s="45"/>
      <c r="S161" s="45"/>
      <c r="T161" s="45"/>
      <c r="U161" s="45"/>
      <c r="V161" s="45"/>
      <c r="W161" s="45"/>
      <c r="X161" s="45"/>
      <c r="Y161" s="45"/>
      <c r="Z161" s="45"/>
    </row>
    <row r="162" spans="1:26" ht="15.5" x14ac:dyDescent="0.35">
      <c r="A162" s="45"/>
      <c r="B162" s="45"/>
      <c r="C162" s="45"/>
      <c r="D162" s="45"/>
      <c r="E162" s="45"/>
      <c r="F162" s="45"/>
      <c r="G162" s="45"/>
      <c r="H162" s="47"/>
      <c r="I162" s="47"/>
      <c r="J162" s="47"/>
      <c r="K162" s="45"/>
      <c r="L162" s="45"/>
      <c r="M162" s="45"/>
      <c r="N162" s="45"/>
      <c r="O162" s="45"/>
      <c r="P162" s="45"/>
      <c r="Q162" s="45"/>
      <c r="R162" s="45"/>
      <c r="S162" s="45"/>
      <c r="T162" s="45"/>
      <c r="U162" s="45"/>
      <c r="V162" s="45"/>
      <c r="W162" s="45"/>
      <c r="X162" s="45"/>
      <c r="Y162" s="45"/>
      <c r="Z162" s="45"/>
    </row>
    <row r="163" spans="1:26" ht="15.5" x14ac:dyDescent="0.35">
      <c r="A163" s="45"/>
      <c r="B163" s="45"/>
      <c r="C163" s="45"/>
      <c r="D163" s="45"/>
      <c r="E163" s="45"/>
      <c r="F163" s="45"/>
      <c r="G163" s="45"/>
      <c r="H163" s="47"/>
      <c r="I163" s="47"/>
      <c r="J163" s="47"/>
      <c r="K163" s="45"/>
      <c r="L163" s="45"/>
      <c r="M163" s="45"/>
      <c r="N163" s="45"/>
      <c r="O163" s="45"/>
      <c r="P163" s="45"/>
      <c r="Q163" s="45"/>
      <c r="R163" s="45"/>
      <c r="S163" s="45"/>
      <c r="T163" s="45"/>
      <c r="U163" s="45"/>
      <c r="V163" s="45"/>
      <c r="W163" s="45"/>
      <c r="X163" s="45"/>
      <c r="Y163" s="45"/>
      <c r="Z163" s="45"/>
    </row>
    <row r="164" spans="1:26" ht="15.5" x14ac:dyDescent="0.35">
      <c r="A164" s="45"/>
      <c r="B164" s="45"/>
      <c r="C164" s="45"/>
      <c r="D164" s="45"/>
      <c r="E164" s="45"/>
      <c r="F164" s="45"/>
      <c r="G164" s="45"/>
      <c r="H164" s="47"/>
      <c r="I164" s="47"/>
      <c r="J164" s="47"/>
      <c r="K164" s="45"/>
      <c r="L164" s="45"/>
      <c r="M164" s="45"/>
      <c r="N164" s="45"/>
      <c r="O164" s="45"/>
      <c r="P164" s="45"/>
      <c r="Q164" s="45"/>
      <c r="R164" s="45"/>
      <c r="S164" s="45"/>
      <c r="T164" s="45"/>
      <c r="U164" s="45"/>
      <c r="V164" s="45"/>
      <c r="W164" s="45"/>
      <c r="X164" s="45"/>
      <c r="Y164" s="45"/>
      <c r="Z164" s="45"/>
    </row>
    <row r="165" spans="1:26" ht="15.5" x14ac:dyDescent="0.35">
      <c r="A165" s="45"/>
      <c r="B165" s="45"/>
      <c r="C165" s="45"/>
      <c r="D165" s="45"/>
      <c r="E165" s="45"/>
      <c r="F165" s="45"/>
      <c r="G165" s="45"/>
      <c r="H165" s="47"/>
      <c r="I165" s="47"/>
      <c r="J165" s="47"/>
      <c r="K165" s="45"/>
      <c r="L165" s="45"/>
      <c r="M165" s="45"/>
      <c r="N165" s="45"/>
      <c r="O165" s="45"/>
      <c r="P165" s="45"/>
      <c r="Q165" s="45"/>
      <c r="R165" s="45"/>
      <c r="S165" s="45"/>
      <c r="T165" s="45"/>
      <c r="U165" s="45"/>
      <c r="V165" s="45"/>
      <c r="W165" s="45"/>
      <c r="X165" s="45"/>
      <c r="Y165" s="45"/>
      <c r="Z165" s="45"/>
    </row>
    <row r="166" spans="1:26" ht="15.5" x14ac:dyDescent="0.35">
      <c r="A166" s="45"/>
      <c r="B166" s="45"/>
      <c r="C166" s="45"/>
      <c r="D166" s="45"/>
      <c r="E166" s="45"/>
      <c r="F166" s="45"/>
      <c r="G166" s="45"/>
      <c r="H166" s="47"/>
      <c r="I166" s="47"/>
      <c r="J166" s="47"/>
      <c r="K166" s="45"/>
      <c r="L166" s="45"/>
      <c r="M166" s="45"/>
      <c r="N166" s="45"/>
      <c r="O166" s="45"/>
      <c r="P166" s="45"/>
      <c r="Q166" s="45"/>
      <c r="R166" s="45"/>
      <c r="S166" s="45"/>
      <c r="T166" s="45"/>
      <c r="U166" s="45"/>
      <c r="V166" s="45"/>
      <c r="W166" s="45"/>
      <c r="X166" s="45"/>
      <c r="Y166" s="45"/>
      <c r="Z166" s="45"/>
    </row>
    <row r="167" spans="1:26" ht="15.5" x14ac:dyDescent="0.35">
      <c r="A167" s="45"/>
      <c r="B167" s="45"/>
      <c r="C167" s="45"/>
      <c r="D167" s="45"/>
      <c r="E167" s="45"/>
      <c r="F167" s="45"/>
      <c r="G167" s="45"/>
      <c r="H167" s="47"/>
      <c r="I167" s="47"/>
      <c r="J167" s="47"/>
      <c r="K167" s="45"/>
      <c r="L167" s="45"/>
      <c r="M167" s="45"/>
      <c r="N167" s="45"/>
      <c r="O167" s="45"/>
      <c r="P167" s="45"/>
      <c r="Q167" s="45"/>
      <c r="R167" s="45"/>
      <c r="S167" s="45"/>
      <c r="T167" s="45"/>
      <c r="U167" s="45"/>
      <c r="V167" s="45"/>
      <c r="W167" s="45"/>
      <c r="X167" s="45"/>
      <c r="Y167" s="45"/>
      <c r="Z167" s="45"/>
    </row>
    <row r="168" spans="1:26" ht="15.5" x14ac:dyDescent="0.35">
      <c r="A168" s="45"/>
      <c r="B168" s="45"/>
      <c r="C168" s="45"/>
      <c r="D168" s="45"/>
      <c r="E168" s="45"/>
      <c r="F168" s="45"/>
      <c r="G168" s="45"/>
      <c r="H168" s="47"/>
      <c r="I168" s="47"/>
      <c r="J168" s="47"/>
      <c r="K168" s="45"/>
      <c r="L168" s="45"/>
      <c r="M168" s="45"/>
      <c r="N168" s="45"/>
      <c r="O168" s="45"/>
      <c r="P168" s="45"/>
      <c r="Q168" s="45"/>
      <c r="R168" s="45"/>
      <c r="S168" s="45"/>
      <c r="T168" s="45"/>
      <c r="U168" s="45"/>
      <c r="V168" s="45"/>
      <c r="W168" s="45"/>
      <c r="X168" s="45"/>
      <c r="Y168" s="45"/>
      <c r="Z168" s="45"/>
    </row>
    <row r="169" spans="1:26" ht="15.5" x14ac:dyDescent="0.35">
      <c r="A169" s="45"/>
      <c r="B169" s="45"/>
      <c r="C169" s="45"/>
      <c r="D169" s="45"/>
      <c r="E169" s="45"/>
      <c r="F169" s="45"/>
      <c r="G169" s="45"/>
      <c r="H169" s="47"/>
      <c r="I169" s="47"/>
      <c r="J169" s="47"/>
      <c r="K169" s="45"/>
      <c r="L169" s="45"/>
      <c r="M169" s="45"/>
      <c r="N169" s="45"/>
      <c r="O169" s="45"/>
      <c r="P169" s="45"/>
      <c r="Q169" s="45"/>
      <c r="R169" s="45"/>
      <c r="S169" s="45"/>
      <c r="T169" s="45"/>
      <c r="U169" s="45"/>
      <c r="V169" s="45"/>
      <c r="W169" s="45"/>
      <c r="X169" s="45"/>
      <c r="Y169" s="45"/>
      <c r="Z169" s="45"/>
    </row>
    <row r="170" spans="1:26" ht="15.5" x14ac:dyDescent="0.35">
      <c r="A170" s="45"/>
      <c r="B170" s="45"/>
      <c r="C170" s="45"/>
      <c r="D170" s="45"/>
      <c r="E170" s="45"/>
      <c r="F170" s="45"/>
      <c r="G170" s="45"/>
      <c r="H170" s="47"/>
      <c r="I170" s="47"/>
      <c r="J170" s="47"/>
      <c r="K170" s="45"/>
      <c r="L170" s="45"/>
      <c r="M170" s="45"/>
      <c r="N170" s="45"/>
      <c r="O170" s="45"/>
      <c r="P170" s="45"/>
      <c r="Q170" s="45"/>
      <c r="R170" s="45"/>
      <c r="S170" s="45"/>
      <c r="T170" s="45"/>
      <c r="U170" s="45"/>
      <c r="V170" s="45"/>
      <c r="W170" s="45"/>
      <c r="X170" s="45"/>
      <c r="Y170" s="45"/>
      <c r="Z170" s="45"/>
    </row>
    <row r="171" spans="1:26" ht="15.5" x14ac:dyDescent="0.35">
      <c r="A171" s="45"/>
      <c r="B171" s="45"/>
      <c r="C171" s="45"/>
      <c r="D171" s="45"/>
      <c r="E171" s="45"/>
      <c r="F171" s="45"/>
      <c r="G171" s="45"/>
      <c r="H171" s="47"/>
      <c r="I171" s="47"/>
      <c r="J171" s="47"/>
      <c r="K171" s="45"/>
      <c r="L171" s="45"/>
      <c r="M171" s="45"/>
      <c r="N171" s="45"/>
      <c r="O171" s="45"/>
      <c r="P171" s="45"/>
      <c r="Q171" s="45"/>
      <c r="R171" s="45"/>
      <c r="S171" s="45"/>
      <c r="T171" s="45"/>
      <c r="U171" s="45"/>
      <c r="V171" s="45"/>
      <c r="W171" s="45"/>
      <c r="X171" s="45"/>
      <c r="Y171" s="45"/>
      <c r="Z171" s="45"/>
    </row>
    <row r="172" spans="1:26" ht="15.5" x14ac:dyDescent="0.35">
      <c r="A172" s="45"/>
      <c r="B172" s="45"/>
      <c r="C172" s="45"/>
      <c r="D172" s="45"/>
      <c r="E172" s="45"/>
      <c r="F172" s="45"/>
      <c r="G172" s="45"/>
      <c r="H172" s="47"/>
      <c r="I172" s="47"/>
      <c r="J172" s="47"/>
      <c r="K172" s="45"/>
      <c r="L172" s="45"/>
      <c r="M172" s="45"/>
      <c r="N172" s="45"/>
      <c r="O172" s="45"/>
      <c r="P172" s="45"/>
      <c r="Q172" s="45"/>
      <c r="R172" s="45"/>
      <c r="S172" s="45"/>
      <c r="T172" s="45"/>
      <c r="U172" s="45"/>
      <c r="V172" s="45"/>
      <c r="W172" s="45"/>
      <c r="X172" s="45"/>
      <c r="Y172" s="45"/>
      <c r="Z172" s="45"/>
    </row>
    <row r="173" spans="1:26" ht="15.5" x14ac:dyDescent="0.35">
      <c r="A173" s="45"/>
      <c r="B173" s="45"/>
      <c r="C173" s="45"/>
      <c r="D173" s="45"/>
      <c r="E173" s="45"/>
      <c r="F173" s="45"/>
      <c r="G173" s="45"/>
      <c r="H173" s="47"/>
      <c r="I173" s="47"/>
      <c r="J173" s="47"/>
      <c r="K173" s="45"/>
      <c r="L173" s="45"/>
      <c r="M173" s="45"/>
      <c r="N173" s="45"/>
      <c r="O173" s="45"/>
      <c r="P173" s="45"/>
      <c r="Q173" s="45"/>
      <c r="R173" s="45"/>
      <c r="S173" s="45"/>
      <c r="T173" s="45"/>
      <c r="U173" s="45"/>
      <c r="V173" s="45"/>
      <c r="W173" s="45"/>
      <c r="X173" s="45"/>
      <c r="Y173" s="45"/>
      <c r="Z173" s="45"/>
    </row>
    <row r="174" spans="1:26" ht="15.5" x14ac:dyDescent="0.35">
      <c r="A174" s="45"/>
      <c r="B174" s="45"/>
      <c r="C174" s="45"/>
      <c r="D174" s="45"/>
      <c r="E174" s="45"/>
      <c r="F174" s="45"/>
      <c r="G174" s="45"/>
      <c r="H174" s="47"/>
      <c r="I174" s="47"/>
      <c r="J174" s="47"/>
      <c r="K174" s="45"/>
      <c r="L174" s="45"/>
      <c r="M174" s="45"/>
      <c r="N174" s="45"/>
      <c r="O174" s="45"/>
      <c r="P174" s="45"/>
      <c r="Q174" s="45"/>
      <c r="R174" s="45"/>
      <c r="S174" s="45"/>
      <c r="T174" s="45"/>
      <c r="U174" s="45"/>
      <c r="V174" s="45"/>
      <c r="W174" s="45"/>
      <c r="X174" s="45"/>
      <c r="Y174" s="45"/>
      <c r="Z174" s="45"/>
    </row>
    <row r="175" spans="1:26" ht="15.5" x14ac:dyDescent="0.35">
      <c r="A175" s="45"/>
      <c r="B175" s="45"/>
      <c r="C175" s="45"/>
      <c r="D175" s="45"/>
      <c r="E175" s="45"/>
      <c r="F175" s="45"/>
      <c r="G175" s="45"/>
      <c r="H175" s="47"/>
      <c r="I175" s="47"/>
      <c r="J175" s="47"/>
      <c r="K175" s="45"/>
      <c r="L175" s="45"/>
      <c r="M175" s="45"/>
      <c r="N175" s="45"/>
      <c r="O175" s="45"/>
      <c r="P175" s="45"/>
      <c r="Q175" s="45"/>
      <c r="R175" s="45"/>
      <c r="S175" s="45"/>
      <c r="T175" s="45"/>
      <c r="U175" s="45"/>
      <c r="V175" s="45"/>
      <c r="W175" s="45"/>
      <c r="X175" s="45"/>
      <c r="Y175" s="45"/>
      <c r="Z175" s="45"/>
    </row>
    <row r="176" spans="1:26" ht="15.5" x14ac:dyDescent="0.35">
      <c r="A176" s="45"/>
      <c r="B176" s="45"/>
      <c r="C176" s="45"/>
      <c r="D176" s="45"/>
      <c r="E176" s="45"/>
      <c r="F176" s="45"/>
      <c r="G176" s="45"/>
      <c r="H176" s="47"/>
      <c r="I176" s="47"/>
      <c r="J176" s="47"/>
      <c r="K176" s="45"/>
      <c r="L176" s="45"/>
      <c r="M176" s="45"/>
      <c r="N176" s="45"/>
      <c r="O176" s="45"/>
      <c r="P176" s="45"/>
      <c r="Q176" s="45"/>
      <c r="R176" s="45"/>
      <c r="S176" s="45"/>
      <c r="T176" s="45"/>
      <c r="U176" s="45"/>
      <c r="V176" s="45"/>
      <c r="W176" s="45"/>
      <c r="X176" s="45"/>
      <c r="Y176" s="45"/>
      <c r="Z176" s="45"/>
    </row>
    <row r="177" spans="1:26" ht="15.5" x14ac:dyDescent="0.35">
      <c r="A177" s="45"/>
      <c r="B177" s="45"/>
      <c r="C177" s="45"/>
      <c r="D177" s="45"/>
      <c r="E177" s="45"/>
      <c r="F177" s="45"/>
      <c r="G177" s="45"/>
      <c r="H177" s="47"/>
      <c r="I177" s="47"/>
      <c r="J177" s="47"/>
      <c r="K177" s="45"/>
      <c r="L177" s="45"/>
      <c r="M177" s="45"/>
      <c r="N177" s="45"/>
      <c r="O177" s="45"/>
      <c r="P177" s="45"/>
      <c r="Q177" s="45"/>
      <c r="R177" s="45"/>
      <c r="S177" s="45"/>
      <c r="T177" s="45"/>
      <c r="U177" s="45"/>
      <c r="V177" s="45"/>
      <c r="W177" s="45"/>
      <c r="X177" s="45"/>
      <c r="Y177" s="45"/>
      <c r="Z177" s="45"/>
    </row>
    <row r="178" spans="1:26" ht="15.5" x14ac:dyDescent="0.35">
      <c r="A178" s="45"/>
      <c r="B178" s="45"/>
      <c r="C178" s="45"/>
      <c r="D178" s="45"/>
      <c r="E178" s="45"/>
      <c r="F178" s="45"/>
      <c r="G178" s="45"/>
      <c r="H178" s="47"/>
      <c r="I178" s="47"/>
      <c r="J178" s="47"/>
      <c r="K178" s="45"/>
      <c r="L178" s="45"/>
      <c r="M178" s="45"/>
      <c r="N178" s="45"/>
      <c r="O178" s="45"/>
      <c r="P178" s="45"/>
      <c r="Q178" s="45"/>
      <c r="R178" s="45"/>
      <c r="S178" s="45"/>
      <c r="T178" s="45"/>
      <c r="U178" s="45"/>
      <c r="V178" s="45"/>
      <c r="W178" s="45"/>
      <c r="X178" s="45"/>
      <c r="Y178" s="45"/>
      <c r="Z178" s="45"/>
    </row>
    <row r="179" spans="1:26" ht="15.5" x14ac:dyDescent="0.35">
      <c r="A179" s="45"/>
      <c r="B179" s="45"/>
      <c r="C179" s="45"/>
      <c r="D179" s="45"/>
      <c r="E179" s="45"/>
      <c r="F179" s="45"/>
      <c r="G179" s="45"/>
      <c r="H179" s="47"/>
      <c r="I179" s="47"/>
      <c r="J179" s="47"/>
      <c r="K179" s="45"/>
      <c r="L179" s="45"/>
      <c r="M179" s="45"/>
      <c r="N179" s="45"/>
      <c r="O179" s="45"/>
      <c r="P179" s="45"/>
      <c r="Q179" s="45"/>
      <c r="R179" s="45"/>
      <c r="S179" s="45"/>
      <c r="T179" s="45"/>
      <c r="U179" s="45"/>
      <c r="V179" s="45"/>
      <c r="W179" s="45"/>
      <c r="X179" s="45"/>
      <c r="Y179" s="45"/>
      <c r="Z179" s="45"/>
    </row>
    <row r="180" spans="1:26" ht="15.5" x14ac:dyDescent="0.35">
      <c r="A180" s="45"/>
      <c r="B180" s="45"/>
      <c r="C180" s="45"/>
      <c r="D180" s="45"/>
      <c r="E180" s="45"/>
      <c r="F180" s="45"/>
      <c r="G180" s="45"/>
      <c r="H180" s="47"/>
      <c r="I180" s="47"/>
      <c r="J180" s="47"/>
      <c r="K180" s="45"/>
      <c r="L180" s="45"/>
      <c r="M180" s="45"/>
      <c r="N180" s="45"/>
      <c r="O180" s="45"/>
      <c r="P180" s="45"/>
      <c r="Q180" s="45"/>
      <c r="R180" s="45"/>
      <c r="S180" s="45"/>
      <c r="T180" s="45"/>
      <c r="U180" s="45"/>
      <c r="V180" s="45"/>
      <c r="W180" s="45"/>
      <c r="X180" s="45"/>
      <c r="Y180" s="45"/>
      <c r="Z180" s="45"/>
    </row>
    <row r="181" spans="1:26" ht="15.5" x14ac:dyDescent="0.35">
      <c r="A181" s="45"/>
      <c r="B181" s="45"/>
      <c r="C181" s="45"/>
      <c r="D181" s="45"/>
      <c r="E181" s="45"/>
      <c r="F181" s="45"/>
      <c r="G181" s="45"/>
      <c r="H181" s="47"/>
      <c r="I181" s="47"/>
      <c r="J181" s="47"/>
      <c r="K181" s="45"/>
      <c r="L181" s="45"/>
      <c r="M181" s="45"/>
      <c r="N181" s="45"/>
      <c r="O181" s="45"/>
      <c r="P181" s="45"/>
      <c r="Q181" s="45"/>
      <c r="R181" s="45"/>
      <c r="S181" s="45"/>
      <c r="T181" s="45"/>
      <c r="U181" s="45"/>
      <c r="V181" s="45"/>
      <c r="W181" s="45"/>
      <c r="X181" s="45"/>
      <c r="Y181" s="45"/>
      <c r="Z181" s="45"/>
    </row>
    <row r="182" spans="1:26" ht="15.5" x14ac:dyDescent="0.35">
      <c r="A182" s="45"/>
      <c r="B182" s="45"/>
      <c r="C182" s="45"/>
      <c r="D182" s="45"/>
      <c r="E182" s="45"/>
      <c r="F182" s="45"/>
      <c r="G182" s="45"/>
      <c r="H182" s="47"/>
      <c r="I182" s="47"/>
      <c r="J182" s="47"/>
      <c r="K182" s="45"/>
      <c r="L182" s="45"/>
      <c r="M182" s="45"/>
      <c r="N182" s="45"/>
      <c r="O182" s="45"/>
      <c r="P182" s="45"/>
      <c r="Q182" s="45"/>
      <c r="R182" s="45"/>
      <c r="S182" s="45"/>
      <c r="T182" s="45"/>
      <c r="U182" s="45"/>
      <c r="V182" s="45"/>
      <c r="W182" s="45"/>
      <c r="X182" s="45"/>
      <c r="Y182" s="45"/>
      <c r="Z182" s="45"/>
    </row>
    <row r="183" spans="1:26" ht="15.5" x14ac:dyDescent="0.35">
      <c r="A183" s="45"/>
      <c r="B183" s="45"/>
      <c r="C183" s="45"/>
      <c r="D183" s="45"/>
      <c r="E183" s="45"/>
      <c r="F183" s="45"/>
      <c r="G183" s="45"/>
      <c r="H183" s="47"/>
      <c r="I183" s="47"/>
      <c r="J183" s="47"/>
      <c r="K183" s="45"/>
      <c r="L183" s="45"/>
      <c r="M183" s="45"/>
      <c r="N183" s="45"/>
      <c r="O183" s="45"/>
      <c r="P183" s="45"/>
      <c r="Q183" s="45"/>
      <c r="R183" s="45"/>
      <c r="S183" s="45"/>
      <c r="T183" s="45"/>
      <c r="U183" s="45"/>
      <c r="V183" s="45"/>
      <c r="W183" s="45"/>
      <c r="X183" s="45"/>
      <c r="Y183" s="45"/>
      <c r="Z183" s="45"/>
    </row>
    <row r="184" spans="1:26" ht="15.5" x14ac:dyDescent="0.35">
      <c r="A184" s="45"/>
      <c r="B184" s="45"/>
      <c r="C184" s="45"/>
      <c r="D184" s="45"/>
      <c r="E184" s="45"/>
      <c r="F184" s="45"/>
      <c r="G184" s="45"/>
      <c r="H184" s="47"/>
      <c r="I184" s="47"/>
      <c r="J184" s="47"/>
      <c r="K184" s="45"/>
      <c r="L184" s="45"/>
      <c r="M184" s="45"/>
      <c r="N184" s="45"/>
      <c r="O184" s="45"/>
      <c r="P184" s="45"/>
      <c r="Q184" s="45"/>
      <c r="R184" s="45"/>
      <c r="S184" s="45"/>
      <c r="T184" s="45"/>
      <c r="U184" s="45"/>
      <c r="V184" s="45"/>
      <c r="W184" s="45"/>
      <c r="X184" s="45"/>
      <c r="Y184" s="45"/>
      <c r="Z184" s="45"/>
    </row>
    <row r="185" spans="1:26" ht="15.5" x14ac:dyDescent="0.35">
      <c r="A185" s="45"/>
      <c r="B185" s="45"/>
      <c r="C185" s="45"/>
      <c r="D185" s="45"/>
      <c r="E185" s="45"/>
      <c r="F185" s="45"/>
      <c r="G185" s="45"/>
      <c r="H185" s="47"/>
      <c r="I185" s="47"/>
      <c r="J185" s="47"/>
      <c r="K185" s="45"/>
      <c r="L185" s="45"/>
      <c r="M185" s="45"/>
      <c r="N185" s="45"/>
      <c r="O185" s="45"/>
      <c r="P185" s="45"/>
      <c r="Q185" s="45"/>
      <c r="R185" s="45"/>
      <c r="S185" s="45"/>
      <c r="T185" s="45"/>
      <c r="U185" s="45"/>
      <c r="V185" s="45"/>
      <c r="W185" s="45"/>
      <c r="X185" s="45"/>
      <c r="Y185" s="45"/>
      <c r="Z185" s="45"/>
    </row>
    <row r="186" spans="1:26" ht="15.5" x14ac:dyDescent="0.35">
      <c r="A186" s="45"/>
      <c r="B186" s="45"/>
      <c r="C186" s="45"/>
      <c r="D186" s="45"/>
      <c r="E186" s="45"/>
      <c r="F186" s="45"/>
      <c r="G186" s="45"/>
      <c r="H186" s="47"/>
      <c r="I186" s="47"/>
      <c r="J186" s="47"/>
      <c r="K186" s="45"/>
      <c r="L186" s="45"/>
      <c r="M186" s="45"/>
      <c r="N186" s="45"/>
      <c r="O186" s="45"/>
      <c r="P186" s="45"/>
      <c r="Q186" s="45"/>
      <c r="R186" s="45"/>
      <c r="S186" s="45"/>
      <c r="T186" s="45"/>
      <c r="U186" s="45"/>
      <c r="V186" s="45"/>
      <c r="W186" s="45"/>
      <c r="X186" s="45"/>
      <c r="Y186" s="45"/>
      <c r="Z186" s="45"/>
    </row>
    <row r="187" spans="1:26" ht="15.5" x14ac:dyDescent="0.35">
      <c r="A187" s="45"/>
      <c r="B187" s="45"/>
      <c r="C187" s="45"/>
      <c r="D187" s="45"/>
      <c r="E187" s="45"/>
      <c r="F187" s="45"/>
      <c r="G187" s="45"/>
      <c r="H187" s="47"/>
      <c r="I187" s="47"/>
      <c r="J187" s="47"/>
      <c r="K187" s="45"/>
      <c r="L187" s="45"/>
      <c r="M187" s="45"/>
      <c r="N187" s="45"/>
      <c r="O187" s="45"/>
      <c r="P187" s="45"/>
      <c r="Q187" s="45"/>
      <c r="R187" s="45"/>
      <c r="S187" s="45"/>
      <c r="T187" s="45"/>
      <c r="U187" s="45"/>
      <c r="V187" s="45"/>
      <c r="W187" s="45"/>
      <c r="X187" s="45"/>
      <c r="Y187" s="45"/>
      <c r="Z187" s="45"/>
    </row>
    <row r="188" spans="1:26" ht="15.5" x14ac:dyDescent="0.35">
      <c r="A188" s="45"/>
      <c r="B188" s="45"/>
      <c r="C188" s="45"/>
      <c r="D188" s="45"/>
      <c r="E188" s="45"/>
      <c r="F188" s="45"/>
      <c r="G188" s="45"/>
      <c r="H188" s="47"/>
      <c r="I188" s="47"/>
      <c r="J188" s="47"/>
      <c r="K188" s="45"/>
      <c r="L188" s="45"/>
      <c r="M188" s="45"/>
      <c r="N188" s="45"/>
      <c r="O188" s="45"/>
      <c r="P188" s="45"/>
      <c r="Q188" s="45"/>
      <c r="R188" s="45"/>
      <c r="S188" s="45"/>
      <c r="T188" s="45"/>
      <c r="U188" s="45"/>
      <c r="V188" s="45"/>
      <c r="W188" s="45"/>
      <c r="X188" s="45"/>
      <c r="Y188" s="45"/>
      <c r="Z188" s="45"/>
    </row>
    <row r="189" spans="1:26" ht="15.5" x14ac:dyDescent="0.35">
      <c r="A189" s="45"/>
      <c r="B189" s="45"/>
      <c r="C189" s="45"/>
      <c r="D189" s="45"/>
      <c r="E189" s="45"/>
      <c r="F189" s="45"/>
      <c r="G189" s="45"/>
      <c r="H189" s="47"/>
      <c r="I189" s="47"/>
      <c r="J189" s="47"/>
      <c r="K189" s="45"/>
      <c r="L189" s="45"/>
      <c r="M189" s="45"/>
      <c r="N189" s="45"/>
      <c r="O189" s="45"/>
      <c r="P189" s="45"/>
      <c r="Q189" s="45"/>
      <c r="R189" s="45"/>
      <c r="S189" s="45"/>
      <c r="T189" s="45"/>
      <c r="U189" s="45"/>
      <c r="V189" s="45"/>
      <c r="W189" s="45"/>
      <c r="X189" s="45"/>
      <c r="Y189" s="45"/>
      <c r="Z189" s="45"/>
    </row>
    <row r="190" spans="1:26" ht="15.5" x14ac:dyDescent="0.35">
      <c r="A190" s="45"/>
      <c r="B190" s="45"/>
      <c r="C190" s="45"/>
      <c r="D190" s="45"/>
      <c r="E190" s="45"/>
      <c r="F190" s="45"/>
      <c r="G190" s="45"/>
      <c r="H190" s="47"/>
      <c r="I190" s="47"/>
      <c r="J190" s="47"/>
      <c r="K190" s="45"/>
      <c r="L190" s="45"/>
      <c r="M190" s="45"/>
      <c r="N190" s="45"/>
      <c r="O190" s="45"/>
      <c r="P190" s="45"/>
      <c r="Q190" s="45"/>
      <c r="R190" s="45"/>
      <c r="S190" s="45"/>
      <c r="T190" s="45"/>
      <c r="U190" s="45"/>
      <c r="V190" s="45"/>
      <c r="W190" s="45"/>
      <c r="X190" s="45"/>
      <c r="Y190" s="45"/>
      <c r="Z190" s="45"/>
    </row>
    <row r="191" spans="1:26" ht="15.5" x14ac:dyDescent="0.35">
      <c r="A191" s="45"/>
      <c r="B191" s="45"/>
      <c r="C191" s="45"/>
      <c r="D191" s="45"/>
      <c r="E191" s="45"/>
      <c r="F191" s="45"/>
      <c r="G191" s="45"/>
      <c r="H191" s="47"/>
      <c r="I191" s="47"/>
      <c r="J191" s="47"/>
      <c r="K191" s="45"/>
      <c r="L191" s="45"/>
      <c r="M191" s="45"/>
      <c r="N191" s="45"/>
      <c r="O191" s="45"/>
      <c r="P191" s="45"/>
      <c r="Q191" s="45"/>
      <c r="R191" s="45"/>
      <c r="S191" s="45"/>
      <c r="T191" s="45"/>
      <c r="U191" s="45"/>
      <c r="V191" s="45"/>
      <c r="W191" s="45"/>
      <c r="X191" s="45"/>
      <c r="Y191" s="45"/>
      <c r="Z191" s="45"/>
    </row>
    <row r="192" spans="1:26" ht="15.5" x14ac:dyDescent="0.35">
      <c r="A192" s="45"/>
      <c r="B192" s="45"/>
      <c r="C192" s="45"/>
      <c r="D192" s="45"/>
      <c r="E192" s="45"/>
      <c r="F192" s="45"/>
      <c r="G192" s="45"/>
      <c r="H192" s="47"/>
      <c r="I192" s="47"/>
      <c r="J192" s="47"/>
      <c r="K192" s="45"/>
      <c r="L192" s="45"/>
      <c r="M192" s="45"/>
      <c r="N192" s="45"/>
      <c r="O192" s="45"/>
      <c r="P192" s="45"/>
      <c r="Q192" s="45"/>
      <c r="R192" s="45"/>
      <c r="S192" s="45"/>
      <c r="T192" s="45"/>
      <c r="U192" s="45"/>
      <c r="V192" s="45"/>
      <c r="W192" s="45"/>
      <c r="X192" s="45"/>
      <c r="Y192" s="45"/>
      <c r="Z192" s="45"/>
    </row>
    <row r="193" spans="1:26" ht="15.5" x14ac:dyDescent="0.35">
      <c r="A193" s="45"/>
      <c r="B193" s="45"/>
      <c r="C193" s="45"/>
      <c r="D193" s="45"/>
      <c r="E193" s="45"/>
      <c r="F193" s="45"/>
      <c r="G193" s="45"/>
      <c r="H193" s="47"/>
      <c r="I193" s="47"/>
      <c r="J193" s="47"/>
      <c r="K193" s="45"/>
      <c r="L193" s="45"/>
      <c r="M193" s="45"/>
      <c r="N193" s="45"/>
      <c r="O193" s="45"/>
      <c r="P193" s="45"/>
      <c r="Q193" s="45"/>
      <c r="R193" s="45"/>
      <c r="S193" s="45"/>
      <c r="T193" s="45"/>
      <c r="U193" s="45"/>
      <c r="V193" s="45"/>
      <c r="W193" s="45"/>
      <c r="X193" s="45"/>
      <c r="Y193" s="45"/>
      <c r="Z193" s="45"/>
    </row>
    <row r="194" spans="1:26" ht="15.5" x14ac:dyDescent="0.35">
      <c r="A194" s="45"/>
      <c r="B194" s="45"/>
      <c r="C194" s="45"/>
      <c r="D194" s="45"/>
      <c r="E194" s="45"/>
      <c r="F194" s="45"/>
      <c r="G194" s="45"/>
      <c r="H194" s="47"/>
      <c r="I194" s="47"/>
      <c r="J194" s="47"/>
      <c r="K194" s="45"/>
      <c r="L194" s="45"/>
      <c r="M194" s="45"/>
      <c r="N194" s="45"/>
      <c r="O194" s="45"/>
      <c r="P194" s="45"/>
      <c r="Q194" s="45"/>
      <c r="R194" s="45"/>
      <c r="S194" s="45"/>
      <c r="T194" s="45"/>
      <c r="U194" s="45"/>
      <c r="V194" s="45"/>
      <c r="W194" s="45"/>
      <c r="X194" s="45"/>
      <c r="Y194" s="45"/>
      <c r="Z194" s="45"/>
    </row>
    <row r="195" spans="1:26" ht="15.5" x14ac:dyDescent="0.35">
      <c r="A195" s="45"/>
      <c r="B195" s="45"/>
      <c r="C195" s="45"/>
      <c r="D195" s="45"/>
      <c r="E195" s="45"/>
      <c r="F195" s="45"/>
      <c r="G195" s="45"/>
      <c r="H195" s="47"/>
      <c r="I195" s="47"/>
      <c r="J195" s="47"/>
      <c r="K195" s="45"/>
      <c r="L195" s="45"/>
      <c r="M195" s="45"/>
      <c r="N195" s="45"/>
      <c r="O195" s="45"/>
      <c r="P195" s="45"/>
      <c r="Q195" s="45"/>
      <c r="R195" s="45"/>
      <c r="S195" s="45"/>
      <c r="T195" s="45"/>
      <c r="U195" s="45"/>
      <c r="V195" s="45"/>
      <c r="W195" s="45"/>
      <c r="X195" s="45"/>
      <c r="Y195" s="45"/>
      <c r="Z195" s="45"/>
    </row>
    <row r="196" spans="1:26" ht="15.5" x14ac:dyDescent="0.35">
      <c r="A196" s="45"/>
      <c r="B196" s="45"/>
      <c r="C196" s="45"/>
      <c r="D196" s="45"/>
      <c r="E196" s="45"/>
      <c r="F196" s="45"/>
      <c r="G196" s="45"/>
      <c r="H196" s="47"/>
      <c r="I196" s="47"/>
      <c r="J196" s="47"/>
      <c r="K196" s="45"/>
      <c r="L196" s="45"/>
      <c r="M196" s="45"/>
      <c r="N196" s="45"/>
      <c r="O196" s="45"/>
      <c r="P196" s="45"/>
      <c r="Q196" s="45"/>
      <c r="R196" s="45"/>
      <c r="S196" s="45"/>
      <c r="T196" s="45"/>
      <c r="U196" s="45"/>
      <c r="V196" s="45"/>
      <c r="W196" s="45"/>
      <c r="X196" s="45"/>
      <c r="Y196" s="45"/>
      <c r="Z196" s="45"/>
    </row>
    <row r="197" spans="1:26" ht="15.5" x14ac:dyDescent="0.35">
      <c r="A197" s="45"/>
      <c r="B197" s="45"/>
      <c r="C197" s="45"/>
      <c r="D197" s="45"/>
      <c r="E197" s="45"/>
      <c r="F197" s="45"/>
      <c r="G197" s="45"/>
      <c r="H197" s="47"/>
      <c r="I197" s="47"/>
      <c r="J197" s="47"/>
      <c r="K197" s="45"/>
      <c r="L197" s="45"/>
      <c r="M197" s="45"/>
      <c r="N197" s="45"/>
      <c r="O197" s="45"/>
      <c r="P197" s="45"/>
      <c r="Q197" s="45"/>
      <c r="R197" s="45"/>
      <c r="S197" s="45"/>
      <c r="T197" s="45"/>
      <c r="U197" s="45"/>
      <c r="V197" s="45"/>
      <c r="W197" s="45"/>
      <c r="X197" s="45"/>
      <c r="Y197" s="45"/>
      <c r="Z197" s="45"/>
    </row>
    <row r="198" spans="1:26" ht="15.5" x14ac:dyDescent="0.35">
      <c r="A198" s="45"/>
      <c r="B198" s="45"/>
      <c r="C198" s="45"/>
      <c r="D198" s="45"/>
      <c r="E198" s="45"/>
      <c r="F198" s="45"/>
      <c r="G198" s="45"/>
      <c r="H198" s="47"/>
      <c r="I198" s="47"/>
      <c r="J198" s="47"/>
      <c r="K198" s="45"/>
      <c r="L198" s="45"/>
      <c r="M198" s="45"/>
      <c r="N198" s="45"/>
      <c r="O198" s="45"/>
      <c r="P198" s="45"/>
      <c r="Q198" s="45"/>
      <c r="R198" s="45"/>
      <c r="S198" s="45"/>
      <c r="T198" s="45"/>
      <c r="U198" s="45"/>
      <c r="V198" s="45"/>
      <c r="W198" s="45"/>
      <c r="X198" s="45"/>
      <c r="Y198" s="45"/>
      <c r="Z198" s="45"/>
    </row>
    <row r="199" spans="1:26" ht="15.5" x14ac:dyDescent="0.35">
      <c r="A199" s="45"/>
      <c r="B199" s="45"/>
      <c r="C199" s="45"/>
      <c r="D199" s="45"/>
      <c r="E199" s="45"/>
      <c r="F199" s="45"/>
      <c r="G199" s="45"/>
      <c r="H199" s="47"/>
      <c r="I199" s="47"/>
      <c r="J199" s="47"/>
      <c r="K199" s="45"/>
      <c r="L199" s="45"/>
      <c r="M199" s="45"/>
      <c r="N199" s="45"/>
      <c r="O199" s="45"/>
      <c r="P199" s="45"/>
      <c r="Q199" s="45"/>
      <c r="R199" s="45"/>
      <c r="S199" s="45"/>
      <c r="T199" s="45"/>
      <c r="U199" s="45"/>
      <c r="V199" s="45"/>
      <c r="W199" s="45"/>
      <c r="X199" s="45"/>
      <c r="Y199" s="45"/>
      <c r="Z199" s="45"/>
    </row>
    <row r="200" spans="1:26" ht="15.5" x14ac:dyDescent="0.35">
      <c r="A200" s="45"/>
      <c r="B200" s="45"/>
      <c r="C200" s="45"/>
      <c r="D200" s="45"/>
      <c r="E200" s="45"/>
      <c r="F200" s="45"/>
      <c r="G200" s="45"/>
      <c r="H200" s="47"/>
      <c r="I200" s="47"/>
      <c r="J200" s="47"/>
      <c r="K200" s="45"/>
      <c r="L200" s="45"/>
      <c r="M200" s="45"/>
      <c r="N200" s="45"/>
      <c r="O200" s="45"/>
      <c r="P200" s="45"/>
      <c r="Q200" s="45"/>
      <c r="R200" s="45"/>
      <c r="S200" s="45"/>
      <c r="T200" s="45"/>
      <c r="U200" s="45"/>
      <c r="V200" s="45"/>
      <c r="W200" s="45"/>
      <c r="X200" s="45"/>
      <c r="Y200" s="45"/>
      <c r="Z200" s="45"/>
    </row>
    <row r="201" spans="1:26" ht="15.5" x14ac:dyDescent="0.35">
      <c r="A201" s="45"/>
      <c r="B201" s="45"/>
      <c r="C201" s="45"/>
      <c r="D201" s="45"/>
      <c r="E201" s="45"/>
      <c r="F201" s="45"/>
      <c r="G201" s="45"/>
      <c r="H201" s="47"/>
      <c r="I201" s="47"/>
      <c r="J201" s="47"/>
      <c r="K201" s="45"/>
      <c r="L201" s="45"/>
      <c r="M201" s="45"/>
      <c r="N201" s="45"/>
      <c r="O201" s="45"/>
      <c r="P201" s="45"/>
      <c r="Q201" s="45"/>
      <c r="R201" s="45"/>
      <c r="S201" s="45"/>
      <c r="T201" s="45"/>
      <c r="U201" s="45"/>
      <c r="V201" s="45"/>
      <c r="W201" s="45"/>
      <c r="X201" s="45"/>
      <c r="Y201" s="45"/>
      <c r="Z201" s="45"/>
    </row>
    <row r="202" spans="1:26" ht="15.5" x14ac:dyDescent="0.35">
      <c r="A202" s="45"/>
      <c r="B202" s="45"/>
      <c r="C202" s="45"/>
      <c r="D202" s="45"/>
      <c r="E202" s="45"/>
      <c r="F202" s="45"/>
      <c r="G202" s="45"/>
      <c r="H202" s="47"/>
      <c r="I202" s="47"/>
      <c r="J202" s="47"/>
      <c r="K202" s="45"/>
      <c r="L202" s="45"/>
      <c r="M202" s="45"/>
      <c r="N202" s="45"/>
      <c r="O202" s="45"/>
      <c r="P202" s="45"/>
      <c r="Q202" s="45"/>
      <c r="R202" s="45"/>
      <c r="S202" s="45"/>
      <c r="T202" s="45"/>
      <c r="U202" s="45"/>
      <c r="V202" s="45"/>
      <c r="W202" s="45"/>
      <c r="X202" s="45"/>
      <c r="Y202" s="45"/>
      <c r="Z202" s="45"/>
    </row>
    <row r="203" spans="1:26" ht="15.5" x14ac:dyDescent="0.35">
      <c r="A203" s="45"/>
      <c r="B203" s="45"/>
      <c r="C203" s="45"/>
      <c r="D203" s="45"/>
      <c r="E203" s="45"/>
      <c r="F203" s="45"/>
      <c r="G203" s="45"/>
      <c r="H203" s="47"/>
      <c r="I203" s="47"/>
      <c r="J203" s="47"/>
      <c r="K203" s="45"/>
      <c r="L203" s="45"/>
      <c r="M203" s="45"/>
      <c r="N203" s="45"/>
      <c r="O203" s="45"/>
      <c r="P203" s="45"/>
      <c r="Q203" s="45"/>
      <c r="R203" s="45"/>
      <c r="S203" s="45"/>
      <c r="T203" s="45"/>
      <c r="U203" s="45"/>
      <c r="V203" s="45"/>
      <c r="W203" s="45"/>
      <c r="X203" s="45"/>
      <c r="Y203" s="45"/>
      <c r="Z203" s="45"/>
    </row>
    <row r="204" spans="1:26" ht="15.5" x14ac:dyDescent="0.35">
      <c r="A204" s="45"/>
      <c r="B204" s="45"/>
      <c r="C204" s="45"/>
      <c r="D204" s="45"/>
      <c r="E204" s="45"/>
      <c r="F204" s="45"/>
      <c r="G204" s="45"/>
      <c r="H204" s="47"/>
      <c r="I204" s="47"/>
      <c r="J204" s="47"/>
      <c r="K204" s="45"/>
      <c r="L204" s="45"/>
      <c r="M204" s="45"/>
      <c r="N204" s="45"/>
      <c r="O204" s="45"/>
      <c r="P204" s="45"/>
      <c r="Q204" s="45"/>
      <c r="R204" s="45"/>
      <c r="S204" s="45"/>
      <c r="T204" s="45"/>
      <c r="U204" s="45"/>
      <c r="V204" s="45"/>
      <c r="W204" s="45"/>
      <c r="X204" s="45"/>
      <c r="Y204" s="45"/>
      <c r="Z204" s="45"/>
    </row>
    <row r="205" spans="1:26" ht="15.5" x14ac:dyDescent="0.35">
      <c r="A205" s="45"/>
      <c r="B205" s="45"/>
      <c r="C205" s="45"/>
      <c r="D205" s="45"/>
      <c r="E205" s="45"/>
      <c r="F205" s="45"/>
      <c r="G205" s="45"/>
      <c r="H205" s="47"/>
      <c r="I205" s="47"/>
      <c r="J205" s="47"/>
      <c r="K205" s="45"/>
      <c r="L205" s="45"/>
      <c r="M205" s="45"/>
      <c r="N205" s="45"/>
      <c r="O205" s="45"/>
      <c r="P205" s="45"/>
      <c r="Q205" s="45"/>
      <c r="R205" s="45"/>
      <c r="S205" s="45"/>
      <c r="T205" s="45"/>
      <c r="U205" s="45"/>
      <c r="V205" s="45"/>
      <c r="W205" s="45"/>
      <c r="X205" s="45"/>
      <c r="Y205" s="45"/>
      <c r="Z205" s="45"/>
    </row>
    <row r="206" spans="1:26" ht="15.5" x14ac:dyDescent="0.35">
      <c r="A206" s="45"/>
      <c r="B206" s="45"/>
      <c r="C206" s="45"/>
      <c r="D206" s="45"/>
      <c r="E206" s="45"/>
      <c r="F206" s="45"/>
      <c r="G206" s="45"/>
      <c r="H206" s="47"/>
      <c r="I206" s="47"/>
      <c r="J206" s="47"/>
      <c r="K206" s="45"/>
      <c r="L206" s="45"/>
      <c r="M206" s="45"/>
      <c r="N206" s="45"/>
      <c r="O206" s="45"/>
      <c r="P206" s="45"/>
      <c r="Q206" s="45"/>
      <c r="R206" s="45"/>
      <c r="S206" s="45"/>
      <c r="T206" s="45"/>
      <c r="U206" s="45"/>
      <c r="V206" s="45"/>
      <c r="W206" s="45"/>
      <c r="X206" s="45"/>
      <c r="Y206" s="45"/>
      <c r="Z206" s="45"/>
    </row>
    <row r="207" spans="1:26" ht="15.5" x14ac:dyDescent="0.35">
      <c r="A207" s="45"/>
      <c r="B207" s="45"/>
      <c r="C207" s="45"/>
      <c r="D207" s="45"/>
      <c r="E207" s="45"/>
      <c r="F207" s="45"/>
      <c r="G207" s="45"/>
      <c r="H207" s="47"/>
      <c r="I207" s="47"/>
      <c r="J207" s="47"/>
      <c r="K207" s="45"/>
      <c r="L207" s="45"/>
      <c r="M207" s="45"/>
      <c r="N207" s="45"/>
      <c r="O207" s="45"/>
      <c r="P207" s="45"/>
      <c r="Q207" s="45"/>
      <c r="R207" s="45"/>
      <c r="S207" s="45"/>
      <c r="T207" s="45"/>
      <c r="U207" s="45"/>
      <c r="V207" s="45"/>
      <c r="W207" s="45"/>
      <c r="X207" s="45"/>
      <c r="Y207" s="45"/>
      <c r="Z207" s="45"/>
    </row>
    <row r="208" spans="1:26" ht="15.5" x14ac:dyDescent="0.35">
      <c r="A208" s="45"/>
      <c r="B208" s="45"/>
      <c r="C208" s="45"/>
      <c r="D208" s="45"/>
      <c r="E208" s="45"/>
      <c r="F208" s="45"/>
      <c r="G208" s="45"/>
      <c r="H208" s="47"/>
      <c r="I208" s="47"/>
      <c r="J208" s="47"/>
      <c r="K208" s="45"/>
      <c r="L208" s="45"/>
      <c r="M208" s="45"/>
      <c r="N208" s="45"/>
      <c r="O208" s="45"/>
      <c r="P208" s="45"/>
      <c r="Q208" s="45"/>
      <c r="R208" s="45"/>
      <c r="S208" s="45"/>
      <c r="T208" s="45"/>
      <c r="U208" s="45"/>
      <c r="V208" s="45"/>
      <c r="W208" s="45"/>
      <c r="X208" s="45"/>
      <c r="Y208" s="45"/>
      <c r="Z208" s="45"/>
    </row>
    <row r="209" spans="1:26" ht="15.5" x14ac:dyDescent="0.35">
      <c r="A209" s="45"/>
      <c r="B209" s="45"/>
      <c r="C209" s="45"/>
      <c r="D209" s="45"/>
      <c r="E209" s="45"/>
      <c r="F209" s="45"/>
      <c r="G209" s="45"/>
      <c r="H209" s="47"/>
      <c r="I209" s="47"/>
      <c r="J209" s="47"/>
      <c r="K209" s="45"/>
      <c r="L209" s="45"/>
      <c r="M209" s="45"/>
      <c r="N209" s="45"/>
      <c r="O209" s="45"/>
      <c r="P209" s="45"/>
      <c r="Q209" s="45"/>
      <c r="R209" s="45"/>
      <c r="S209" s="45"/>
      <c r="T209" s="45"/>
      <c r="U209" s="45"/>
      <c r="V209" s="45"/>
      <c r="W209" s="45"/>
      <c r="X209" s="45"/>
      <c r="Y209" s="45"/>
      <c r="Z209" s="45"/>
    </row>
    <row r="210" spans="1:26" ht="15.5" x14ac:dyDescent="0.35">
      <c r="A210" s="45"/>
      <c r="B210" s="45"/>
      <c r="C210" s="45"/>
      <c r="D210" s="45"/>
      <c r="E210" s="45"/>
      <c r="F210" s="45"/>
      <c r="G210" s="45"/>
      <c r="H210" s="47"/>
      <c r="I210" s="47"/>
      <c r="J210" s="47"/>
      <c r="K210" s="45"/>
      <c r="L210" s="45"/>
      <c r="M210" s="45"/>
      <c r="N210" s="45"/>
      <c r="O210" s="45"/>
      <c r="P210" s="45"/>
      <c r="Q210" s="45"/>
      <c r="R210" s="45"/>
      <c r="S210" s="45"/>
      <c r="T210" s="45"/>
      <c r="U210" s="45"/>
      <c r="V210" s="45"/>
      <c r="W210" s="45"/>
      <c r="X210" s="45"/>
      <c r="Y210" s="45"/>
      <c r="Z210" s="45"/>
    </row>
    <row r="211" spans="1:26" ht="15.5" x14ac:dyDescent="0.35">
      <c r="A211" s="45"/>
      <c r="B211" s="45"/>
      <c r="C211" s="45"/>
      <c r="D211" s="45"/>
      <c r="E211" s="45"/>
      <c r="F211" s="45"/>
      <c r="G211" s="45"/>
      <c r="H211" s="47"/>
      <c r="I211" s="47"/>
      <c r="J211" s="47"/>
      <c r="K211" s="45"/>
      <c r="L211" s="45"/>
      <c r="M211" s="45"/>
      <c r="N211" s="45"/>
      <c r="O211" s="45"/>
      <c r="P211" s="45"/>
      <c r="Q211" s="45"/>
      <c r="R211" s="45"/>
      <c r="S211" s="45"/>
      <c r="T211" s="45"/>
      <c r="U211" s="45"/>
      <c r="V211" s="45"/>
      <c r="W211" s="45"/>
      <c r="X211" s="45"/>
      <c r="Y211" s="45"/>
      <c r="Z211" s="45"/>
    </row>
    <row r="212" spans="1:26" ht="15.5" x14ac:dyDescent="0.35">
      <c r="A212" s="45"/>
      <c r="B212" s="45"/>
      <c r="C212" s="45"/>
      <c r="D212" s="45"/>
      <c r="E212" s="45"/>
      <c r="F212" s="45"/>
      <c r="G212" s="45"/>
      <c r="H212" s="47"/>
      <c r="I212" s="47"/>
      <c r="J212" s="47"/>
      <c r="K212" s="45"/>
      <c r="L212" s="45"/>
      <c r="M212" s="45"/>
      <c r="N212" s="45"/>
      <c r="O212" s="45"/>
      <c r="P212" s="45"/>
      <c r="Q212" s="45"/>
      <c r="R212" s="45"/>
      <c r="S212" s="45"/>
      <c r="T212" s="45"/>
      <c r="U212" s="45"/>
      <c r="V212" s="45"/>
      <c r="W212" s="45"/>
      <c r="X212" s="45"/>
      <c r="Y212" s="45"/>
      <c r="Z212" s="45"/>
    </row>
    <row r="213" spans="1:26" ht="15.5" x14ac:dyDescent="0.35">
      <c r="A213" s="45"/>
      <c r="B213" s="45"/>
      <c r="C213" s="45"/>
      <c r="D213" s="45"/>
      <c r="E213" s="45"/>
      <c r="F213" s="45"/>
      <c r="G213" s="45"/>
      <c r="H213" s="47"/>
      <c r="I213" s="47"/>
      <c r="J213" s="47"/>
      <c r="K213" s="45"/>
      <c r="L213" s="45"/>
      <c r="M213" s="45"/>
      <c r="N213" s="45"/>
      <c r="O213" s="45"/>
      <c r="P213" s="45"/>
      <c r="Q213" s="45"/>
      <c r="R213" s="45"/>
      <c r="S213" s="45"/>
      <c r="T213" s="45"/>
      <c r="U213" s="45"/>
      <c r="V213" s="45"/>
      <c r="W213" s="45"/>
      <c r="X213" s="45"/>
      <c r="Y213" s="45"/>
      <c r="Z213" s="45"/>
    </row>
    <row r="214" spans="1:26" ht="15.5" x14ac:dyDescent="0.35">
      <c r="A214" s="45"/>
      <c r="B214" s="45"/>
      <c r="C214" s="45"/>
      <c r="D214" s="45"/>
      <c r="E214" s="45"/>
      <c r="F214" s="45"/>
      <c r="G214" s="45"/>
      <c r="H214" s="47"/>
      <c r="I214" s="47"/>
      <c r="J214" s="47"/>
      <c r="K214" s="45"/>
      <c r="L214" s="45"/>
      <c r="M214" s="45"/>
      <c r="N214" s="45"/>
      <c r="O214" s="45"/>
      <c r="P214" s="45"/>
      <c r="Q214" s="45"/>
      <c r="R214" s="45"/>
      <c r="S214" s="45"/>
      <c r="T214" s="45"/>
      <c r="U214" s="45"/>
      <c r="V214" s="45"/>
      <c r="W214" s="45"/>
      <c r="X214" s="45"/>
      <c r="Y214" s="45"/>
      <c r="Z214" s="45"/>
    </row>
    <row r="215" spans="1:26" ht="15.5" x14ac:dyDescent="0.35">
      <c r="A215" s="45"/>
      <c r="B215" s="45"/>
      <c r="C215" s="45"/>
      <c r="D215" s="45"/>
      <c r="E215" s="45"/>
      <c r="F215" s="45"/>
      <c r="G215" s="45"/>
      <c r="H215" s="47"/>
      <c r="I215" s="47"/>
      <c r="J215" s="47"/>
      <c r="K215" s="45"/>
      <c r="L215" s="45"/>
      <c r="M215" s="45"/>
      <c r="N215" s="45"/>
      <c r="O215" s="45"/>
      <c r="P215" s="45"/>
      <c r="Q215" s="45"/>
      <c r="R215" s="45"/>
      <c r="S215" s="45"/>
      <c r="T215" s="45"/>
      <c r="U215" s="45"/>
      <c r="V215" s="45"/>
      <c r="W215" s="45"/>
      <c r="X215" s="45"/>
      <c r="Y215" s="45"/>
      <c r="Z215" s="45"/>
    </row>
    <row r="216" spans="1:26" ht="15.5" x14ac:dyDescent="0.35">
      <c r="A216" s="45"/>
      <c r="B216" s="45"/>
      <c r="C216" s="45"/>
      <c r="D216" s="45"/>
      <c r="E216" s="45"/>
      <c r="F216" s="45"/>
      <c r="G216" s="45"/>
      <c r="H216" s="47"/>
      <c r="I216" s="47"/>
      <c r="J216" s="47"/>
      <c r="K216" s="45"/>
      <c r="L216" s="45"/>
      <c r="M216" s="45"/>
      <c r="N216" s="45"/>
      <c r="O216" s="45"/>
      <c r="P216" s="45"/>
      <c r="Q216" s="45"/>
      <c r="R216" s="45"/>
      <c r="S216" s="45"/>
      <c r="T216" s="45"/>
      <c r="U216" s="45"/>
      <c r="V216" s="45"/>
      <c r="W216" s="45"/>
      <c r="X216" s="45"/>
      <c r="Y216" s="45"/>
      <c r="Z216" s="45"/>
    </row>
    <row r="217" spans="1:26" ht="15.5" x14ac:dyDescent="0.35">
      <c r="A217" s="45"/>
      <c r="B217" s="45"/>
      <c r="C217" s="45"/>
      <c r="D217" s="45"/>
      <c r="E217" s="45"/>
      <c r="F217" s="45"/>
      <c r="G217" s="45"/>
      <c r="H217" s="47"/>
      <c r="I217" s="47"/>
      <c r="J217" s="47"/>
      <c r="K217" s="45"/>
      <c r="L217" s="45"/>
      <c r="M217" s="45"/>
      <c r="N217" s="45"/>
      <c r="O217" s="45"/>
      <c r="P217" s="45"/>
      <c r="Q217" s="45"/>
      <c r="R217" s="45"/>
      <c r="S217" s="45"/>
      <c r="T217" s="45"/>
      <c r="U217" s="45"/>
      <c r="V217" s="45"/>
      <c r="W217" s="45"/>
      <c r="X217" s="45"/>
      <c r="Y217" s="45"/>
      <c r="Z217" s="45"/>
    </row>
    <row r="218" spans="1:26" ht="15.5" x14ac:dyDescent="0.35">
      <c r="A218" s="45"/>
      <c r="B218" s="45"/>
      <c r="C218" s="45"/>
      <c r="D218" s="45"/>
      <c r="E218" s="45"/>
      <c r="F218" s="45"/>
      <c r="G218" s="45"/>
      <c r="H218" s="47"/>
      <c r="I218" s="47"/>
      <c r="J218" s="47"/>
      <c r="K218" s="45"/>
      <c r="L218" s="45"/>
      <c r="M218" s="45"/>
      <c r="N218" s="45"/>
      <c r="O218" s="45"/>
      <c r="P218" s="45"/>
      <c r="Q218" s="45"/>
      <c r="R218" s="45"/>
      <c r="S218" s="45"/>
      <c r="T218" s="45"/>
      <c r="U218" s="45"/>
      <c r="V218" s="45"/>
      <c r="W218" s="45"/>
      <c r="X218" s="45"/>
      <c r="Y218" s="45"/>
      <c r="Z218" s="45"/>
    </row>
    <row r="219" spans="1:26" ht="15.5" x14ac:dyDescent="0.35">
      <c r="A219" s="45"/>
      <c r="B219" s="45"/>
      <c r="C219" s="45"/>
      <c r="D219" s="45"/>
      <c r="E219" s="45"/>
      <c r="F219" s="45"/>
      <c r="G219" s="45"/>
      <c r="H219" s="47"/>
      <c r="I219" s="47"/>
      <c r="J219" s="47"/>
      <c r="K219" s="45"/>
      <c r="L219" s="45"/>
      <c r="M219" s="45"/>
      <c r="N219" s="45"/>
      <c r="O219" s="45"/>
      <c r="P219" s="45"/>
      <c r="Q219" s="45"/>
      <c r="R219" s="45"/>
      <c r="S219" s="45"/>
      <c r="T219" s="45"/>
      <c r="U219" s="45"/>
      <c r="V219" s="45"/>
      <c r="W219" s="45"/>
      <c r="X219" s="45"/>
      <c r="Y219" s="45"/>
      <c r="Z219" s="45"/>
    </row>
    <row r="220" spans="1:26" ht="15.5" x14ac:dyDescent="0.35">
      <c r="A220" s="45"/>
      <c r="B220" s="45"/>
      <c r="C220" s="45"/>
      <c r="D220" s="45"/>
      <c r="E220" s="45"/>
      <c r="F220" s="45"/>
      <c r="G220" s="45"/>
      <c r="H220" s="47"/>
      <c r="I220" s="47"/>
      <c r="J220" s="47"/>
      <c r="K220" s="45"/>
      <c r="L220" s="45"/>
      <c r="M220" s="45"/>
      <c r="N220" s="45"/>
      <c r="O220" s="45"/>
      <c r="P220" s="45"/>
      <c r="Q220" s="45"/>
      <c r="R220" s="45"/>
      <c r="S220" s="45"/>
      <c r="T220" s="45"/>
      <c r="U220" s="45"/>
      <c r="V220" s="45"/>
      <c r="W220" s="45"/>
      <c r="X220" s="45"/>
      <c r="Y220" s="45"/>
      <c r="Z220" s="45"/>
    </row>
    <row r="221" spans="1:26" ht="15.5" x14ac:dyDescent="0.35">
      <c r="A221" s="45"/>
      <c r="B221" s="45"/>
      <c r="C221" s="45"/>
      <c r="D221" s="45"/>
      <c r="E221" s="45"/>
      <c r="F221" s="45"/>
      <c r="G221" s="45"/>
      <c r="H221" s="47"/>
      <c r="I221" s="47"/>
      <c r="J221" s="47"/>
      <c r="K221" s="45"/>
      <c r="L221" s="45"/>
      <c r="M221" s="45"/>
      <c r="N221" s="45"/>
      <c r="O221" s="45"/>
      <c r="P221" s="45"/>
      <c r="Q221" s="45"/>
      <c r="R221" s="45"/>
      <c r="S221" s="45"/>
      <c r="T221" s="45"/>
      <c r="U221" s="45"/>
      <c r="V221" s="45"/>
      <c r="W221" s="45"/>
      <c r="X221" s="45"/>
      <c r="Y221" s="45"/>
      <c r="Z221" s="45"/>
    </row>
    <row r="222" spans="1:26" ht="15.5" x14ac:dyDescent="0.35">
      <c r="A222" s="45"/>
      <c r="B222" s="45"/>
      <c r="C222" s="45"/>
      <c r="D222" s="45"/>
      <c r="E222" s="45"/>
      <c r="F222" s="45"/>
      <c r="G222" s="45"/>
      <c r="H222" s="47"/>
      <c r="I222" s="47"/>
      <c r="J222" s="47"/>
      <c r="K222" s="45"/>
      <c r="L222" s="45"/>
      <c r="M222" s="45"/>
      <c r="N222" s="45"/>
      <c r="O222" s="45"/>
      <c r="P222" s="45"/>
      <c r="Q222" s="45"/>
      <c r="R222" s="45"/>
      <c r="S222" s="45"/>
      <c r="T222" s="45"/>
      <c r="U222" s="45"/>
      <c r="V222" s="45"/>
      <c r="W222" s="45"/>
      <c r="X222" s="45"/>
      <c r="Y222" s="45"/>
      <c r="Z222" s="45"/>
    </row>
    <row r="223" spans="1:26" ht="15.5" x14ac:dyDescent="0.35">
      <c r="A223" s="45"/>
      <c r="B223" s="45"/>
      <c r="C223" s="45"/>
      <c r="D223" s="45"/>
      <c r="E223" s="45"/>
      <c r="F223" s="45"/>
      <c r="G223" s="45"/>
      <c r="H223" s="47"/>
      <c r="I223" s="47"/>
      <c r="J223" s="47"/>
      <c r="K223" s="45"/>
      <c r="L223" s="45"/>
      <c r="M223" s="45"/>
      <c r="N223" s="45"/>
      <c r="O223" s="45"/>
      <c r="P223" s="45"/>
      <c r="Q223" s="45"/>
      <c r="R223" s="45"/>
      <c r="S223" s="45"/>
      <c r="T223" s="45"/>
      <c r="U223" s="45"/>
      <c r="V223" s="45"/>
      <c r="W223" s="45"/>
      <c r="X223" s="45"/>
      <c r="Y223" s="45"/>
      <c r="Z223" s="45"/>
    </row>
    <row r="224" spans="1:26" ht="15.5" x14ac:dyDescent="0.35">
      <c r="A224" s="45"/>
      <c r="B224" s="45"/>
      <c r="C224" s="45"/>
      <c r="D224" s="45"/>
      <c r="E224" s="45"/>
      <c r="F224" s="45"/>
      <c r="G224" s="45"/>
      <c r="H224" s="47"/>
      <c r="I224" s="47"/>
      <c r="J224" s="47"/>
      <c r="K224" s="45"/>
      <c r="L224" s="45"/>
      <c r="M224" s="45"/>
      <c r="N224" s="45"/>
      <c r="O224" s="45"/>
      <c r="P224" s="45"/>
      <c r="Q224" s="45"/>
      <c r="R224" s="45"/>
      <c r="S224" s="45"/>
      <c r="T224" s="45"/>
      <c r="U224" s="45"/>
      <c r="V224" s="45"/>
      <c r="W224" s="45"/>
      <c r="X224" s="45"/>
      <c r="Y224" s="45"/>
      <c r="Z224" s="45"/>
    </row>
    <row r="225" spans="1:26" ht="15.5" x14ac:dyDescent="0.35">
      <c r="A225" s="45"/>
      <c r="B225" s="45"/>
      <c r="C225" s="45"/>
      <c r="D225" s="45"/>
      <c r="E225" s="45"/>
      <c r="F225" s="45"/>
      <c r="G225" s="45"/>
      <c r="H225" s="47"/>
      <c r="I225" s="47"/>
      <c r="J225" s="47"/>
      <c r="K225" s="45"/>
      <c r="L225" s="45"/>
      <c r="M225" s="45"/>
      <c r="N225" s="45"/>
      <c r="O225" s="45"/>
      <c r="P225" s="45"/>
      <c r="Q225" s="45"/>
      <c r="R225" s="45"/>
      <c r="S225" s="45"/>
      <c r="T225" s="45"/>
      <c r="U225" s="45"/>
      <c r="V225" s="45"/>
      <c r="W225" s="45"/>
      <c r="X225" s="45"/>
      <c r="Y225" s="45"/>
      <c r="Z225" s="45"/>
    </row>
    <row r="226" spans="1:26" ht="15.5" x14ac:dyDescent="0.35">
      <c r="A226" s="45"/>
      <c r="B226" s="45"/>
      <c r="C226" s="45"/>
      <c r="D226" s="45"/>
      <c r="E226" s="45"/>
      <c r="F226" s="45"/>
      <c r="G226" s="45"/>
      <c r="H226" s="47"/>
      <c r="I226" s="47"/>
      <c r="J226" s="47"/>
      <c r="K226" s="45"/>
      <c r="L226" s="45"/>
      <c r="M226" s="45"/>
      <c r="N226" s="45"/>
      <c r="O226" s="45"/>
      <c r="P226" s="45"/>
      <c r="Q226" s="45"/>
      <c r="R226" s="45"/>
      <c r="S226" s="45"/>
      <c r="T226" s="45"/>
      <c r="U226" s="45"/>
      <c r="V226" s="45"/>
      <c r="W226" s="45"/>
      <c r="X226" s="45"/>
      <c r="Y226" s="45"/>
      <c r="Z226" s="45"/>
    </row>
    <row r="227" spans="1:26" ht="15.5" x14ac:dyDescent="0.35">
      <c r="A227" s="45"/>
      <c r="B227" s="45"/>
      <c r="C227" s="45"/>
      <c r="D227" s="45"/>
      <c r="E227" s="45"/>
      <c r="F227" s="45"/>
      <c r="G227" s="45"/>
      <c r="H227" s="47"/>
      <c r="I227" s="47"/>
      <c r="J227" s="47"/>
      <c r="K227" s="45"/>
      <c r="L227" s="45"/>
      <c r="M227" s="45"/>
      <c r="N227" s="45"/>
      <c r="O227" s="45"/>
      <c r="P227" s="45"/>
      <c r="Q227" s="45"/>
      <c r="R227" s="45"/>
      <c r="S227" s="45"/>
      <c r="T227" s="45"/>
      <c r="U227" s="45"/>
      <c r="V227" s="45"/>
      <c r="W227" s="45"/>
      <c r="X227" s="45"/>
      <c r="Y227" s="45"/>
      <c r="Z227" s="45"/>
    </row>
    <row r="228" spans="1:26" ht="15.5" x14ac:dyDescent="0.35">
      <c r="A228" s="45"/>
      <c r="B228" s="45"/>
      <c r="C228" s="45"/>
      <c r="D228" s="45"/>
      <c r="E228" s="45"/>
      <c r="F228" s="45"/>
      <c r="G228" s="45"/>
      <c r="H228" s="47"/>
      <c r="I228" s="47"/>
      <c r="J228" s="47"/>
      <c r="K228" s="45"/>
      <c r="L228" s="45"/>
      <c r="M228" s="45"/>
      <c r="N228" s="45"/>
      <c r="O228" s="45"/>
      <c r="P228" s="45"/>
      <c r="Q228" s="45"/>
      <c r="R228" s="45"/>
      <c r="S228" s="45"/>
      <c r="T228" s="45"/>
      <c r="U228" s="45"/>
      <c r="V228" s="45"/>
      <c r="W228" s="45"/>
      <c r="X228" s="45"/>
      <c r="Y228" s="45"/>
      <c r="Z228" s="45"/>
    </row>
    <row r="229" spans="1:26" ht="15.5" x14ac:dyDescent="0.35">
      <c r="A229" s="45"/>
      <c r="B229" s="45"/>
      <c r="C229" s="45"/>
      <c r="D229" s="45"/>
      <c r="E229" s="45"/>
      <c r="F229" s="45"/>
      <c r="G229" s="45"/>
      <c r="H229" s="47"/>
      <c r="I229" s="47"/>
      <c r="J229" s="47"/>
      <c r="K229" s="45"/>
      <c r="L229" s="45"/>
      <c r="M229" s="45"/>
      <c r="N229" s="45"/>
      <c r="O229" s="45"/>
      <c r="P229" s="45"/>
      <c r="Q229" s="45"/>
      <c r="R229" s="45"/>
      <c r="S229" s="45"/>
      <c r="T229" s="45"/>
      <c r="U229" s="45"/>
      <c r="V229" s="45"/>
      <c r="W229" s="45"/>
      <c r="X229" s="45"/>
      <c r="Y229" s="45"/>
      <c r="Z229" s="45"/>
    </row>
    <row r="230" spans="1:26" ht="15.5" x14ac:dyDescent="0.35">
      <c r="A230" s="45"/>
      <c r="B230" s="45"/>
      <c r="C230" s="45"/>
      <c r="D230" s="45"/>
      <c r="E230" s="45"/>
      <c r="F230" s="45"/>
      <c r="G230" s="45"/>
      <c r="H230" s="47"/>
      <c r="I230" s="47"/>
      <c r="J230" s="47"/>
      <c r="K230" s="45"/>
      <c r="L230" s="45"/>
      <c r="M230" s="45"/>
      <c r="N230" s="45"/>
      <c r="O230" s="45"/>
      <c r="P230" s="45"/>
      <c r="Q230" s="45"/>
      <c r="R230" s="45"/>
      <c r="S230" s="45"/>
      <c r="T230" s="45"/>
      <c r="U230" s="45"/>
      <c r="V230" s="45"/>
      <c r="W230" s="45"/>
      <c r="X230" s="45"/>
      <c r="Y230" s="45"/>
      <c r="Z230" s="45"/>
    </row>
    <row r="231" spans="1:26" ht="15.5" x14ac:dyDescent="0.35">
      <c r="A231" s="45"/>
      <c r="B231" s="45"/>
      <c r="C231" s="45"/>
      <c r="D231" s="45"/>
      <c r="E231" s="45"/>
      <c r="F231" s="45"/>
      <c r="G231" s="45"/>
      <c r="H231" s="47"/>
      <c r="I231" s="47"/>
      <c r="J231" s="47"/>
      <c r="K231" s="45"/>
      <c r="L231" s="45"/>
      <c r="M231" s="45"/>
      <c r="N231" s="45"/>
      <c r="O231" s="45"/>
      <c r="P231" s="45"/>
      <c r="Q231" s="45"/>
      <c r="R231" s="45"/>
      <c r="S231" s="45"/>
      <c r="T231" s="45"/>
      <c r="U231" s="45"/>
      <c r="V231" s="45"/>
      <c r="W231" s="45"/>
      <c r="X231" s="45"/>
      <c r="Y231" s="45"/>
      <c r="Z231" s="45"/>
    </row>
    <row r="232" spans="1:26" ht="15.5" x14ac:dyDescent="0.35">
      <c r="A232" s="45"/>
      <c r="B232" s="45"/>
      <c r="C232" s="45"/>
      <c r="D232" s="45"/>
      <c r="E232" s="45"/>
      <c r="F232" s="45"/>
      <c r="G232" s="45"/>
      <c r="H232" s="47"/>
      <c r="I232" s="47"/>
      <c r="J232" s="47"/>
      <c r="K232" s="45"/>
      <c r="L232" s="45"/>
      <c r="M232" s="45"/>
      <c r="N232" s="45"/>
      <c r="O232" s="45"/>
      <c r="P232" s="45"/>
      <c r="Q232" s="45"/>
      <c r="R232" s="45"/>
      <c r="S232" s="45"/>
      <c r="T232" s="45"/>
      <c r="U232" s="45"/>
      <c r="V232" s="45"/>
      <c r="W232" s="45"/>
      <c r="X232" s="45"/>
      <c r="Y232" s="45"/>
      <c r="Z232" s="45"/>
    </row>
    <row r="233" spans="1:26" ht="15.5" x14ac:dyDescent="0.35">
      <c r="A233" s="45"/>
      <c r="B233" s="45"/>
      <c r="C233" s="45"/>
      <c r="D233" s="45"/>
      <c r="E233" s="45"/>
      <c r="F233" s="45"/>
      <c r="G233" s="45"/>
      <c r="H233" s="47"/>
      <c r="I233" s="47"/>
      <c r="J233" s="47"/>
      <c r="K233" s="45"/>
      <c r="L233" s="45"/>
      <c r="M233" s="45"/>
      <c r="N233" s="45"/>
      <c r="O233" s="45"/>
      <c r="P233" s="45"/>
      <c r="Q233" s="45"/>
      <c r="R233" s="45"/>
      <c r="S233" s="45"/>
      <c r="T233" s="45"/>
      <c r="U233" s="45"/>
      <c r="V233" s="45"/>
      <c r="W233" s="45"/>
      <c r="X233" s="45"/>
      <c r="Y233" s="45"/>
      <c r="Z233" s="45"/>
    </row>
    <row r="234" spans="1:26" ht="15.5" x14ac:dyDescent="0.35">
      <c r="A234" s="45"/>
      <c r="B234" s="45"/>
      <c r="C234" s="45"/>
      <c r="D234" s="45"/>
      <c r="E234" s="45"/>
      <c r="F234" s="45"/>
      <c r="G234" s="45"/>
      <c r="H234" s="47"/>
      <c r="I234" s="47"/>
      <c r="J234" s="47"/>
      <c r="K234" s="45"/>
      <c r="L234" s="45"/>
      <c r="M234" s="45"/>
      <c r="N234" s="45"/>
      <c r="O234" s="45"/>
      <c r="P234" s="45"/>
      <c r="Q234" s="45"/>
      <c r="R234" s="45"/>
      <c r="S234" s="45"/>
      <c r="T234" s="45"/>
      <c r="U234" s="45"/>
      <c r="V234" s="45"/>
      <c r="W234" s="45"/>
      <c r="X234" s="45"/>
      <c r="Y234" s="45"/>
      <c r="Z234" s="45"/>
    </row>
    <row r="235" spans="1:26" ht="15.5" x14ac:dyDescent="0.35">
      <c r="A235" s="45"/>
      <c r="B235" s="45"/>
      <c r="C235" s="45"/>
      <c r="D235" s="45"/>
      <c r="E235" s="45"/>
      <c r="F235" s="45"/>
      <c r="G235" s="45"/>
      <c r="H235" s="47"/>
      <c r="I235" s="47"/>
      <c r="J235" s="47"/>
      <c r="K235" s="45"/>
      <c r="L235" s="45"/>
      <c r="M235" s="45"/>
      <c r="N235" s="45"/>
      <c r="O235" s="45"/>
      <c r="P235" s="45"/>
      <c r="Q235" s="45"/>
      <c r="R235" s="45"/>
      <c r="S235" s="45"/>
      <c r="T235" s="45"/>
      <c r="U235" s="45"/>
      <c r="V235" s="45"/>
      <c r="W235" s="45"/>
      <c r="X235" s="45"/>
      <c r="Y235" s="45"/>
      <c r="Z235" s="45"/>
    </row>
    <row r="236" spans="1:26" ht="15.5" x14ac:dyDescent="0.35">
      <c r="A236" s="45"/>
      <c r="B236" s="45"/>
      <c r="C236" s="45"/>
      <c r="D236" s="45"/>
      <c r="E236" s="45"/>
      <c r="F236" s="45"/>
      <c r="G236" s="45"/>
      <c r="H236" s="47"/>
      <c r="I236" s="47"/>
      <c r="J236" s="47"/>
      <c r="K236" s="45"/>
      <c r="L236" s="45"/>
      <c r="M236" s="45"/>
      <c r="N236" s="45"/>
      <c r="O236" s="45"/>
      <c r="P236" s="45"/>
      <c r="Q236" s="45"/>
      <c r="R236" s="45"/>
      <c r="S236" s="45"/>
      <c r="T236" s="45"/>
      <c r="U236" s="45"/>
      <c r="V236" s="45"/>
      <c r="W236" s="45"/>
      <c r="X236" s="45"/>
      <c r="Y236" s="45"/>
      <c r="Z236" s="45"/>
    </row>
    <row r="237" spans="1:26" ht="15.5" x14ac:dyDescent="0.35">
      <c r="A237" s="45"/>
      <c r="B237" s="45"/>
      <c r="C237" s="45"/>
      <c r="D237" s="45"/>
      <c r="E237" s="45"/>
      <c r="F237" s="45"/>
      <c r="G237" s="45"/>
      <c r="H237" s="47"/>
      <c r="I237" s="47"/>
      <c r="J237" s="47"/>
      <c r="K237" s="45"/>
      <c r="L237" s="45"/>
      <c r="M237" s="45"/>
      <c r="N237" s="45"/>
      <c r="O237" s="45"/>
      <c r="P237" s="45"/>
      <c r="Q237" s="45"/>
      <c r="R237" s="45"/>
      <c r="S237" s="45"/>
      <c r="T237" s="45"/>
      <c r="U237" s="45"/>
      <c r="V237" s="45"/>
      <c r="W237" s="45"/>
      <c r="X237" s="45"/>
      <c r="Y237" s="45"/>
      <c r="Z237" s="45"/>
    </row>
    <row r="238" spans="1:26" ht="15.5" x14ac:dyDescent="0.35">
      <c r="A238" s="45"/>
      <c r="B238" s="45"/>
      <c r="C238" s="45"/>
      <c r="D238" s="45"/>
      <c r="E238" s="45"/>
      <c r="F238" s="45"/>
      <c r="G238" s="45"/>
      <c r="H238" s="47"/>
      <c r="I238" s="47"/>
      <c r="J238" s="47"/>
      <c r="K238" s="45"/>
      <c r="L238" s="45"/>
      <c r="M238" s="45"/>
      <c r="N238" s="45"/>
      <c r="O238" s="45"/>
      <c r="P238" s="45"/>
      <c r="Q238" s="45"/>
      <c r="R238" s="45"/>
      <c r="S238" s="45"/>
      <c r="T238" s="45"/>
      <c r="U238" s="45"/>
      <c r="V238" s="45"/>
      <c r="W238" s="45"/>
      <c r="X238" s="45"/>
      <c r="Y238" s="45"/>
      <c r="Z238" s="45"/>
    </row>
    <row r="239" spans="1:26" ht="15.5" x14ac:dyDescent="0.35">
      <c r="A239" s="45"/>
      <c r="B239" s="45"/>
      <c r="C239" s="45"/>
      <c r="D239" s="45"/>
      <c r="E239" s="45"/>
      <c r="F239" s="45"/>
      <c r="G239" s="45"/>
      <c r="H239" s="47"/>
      <c r="I239" s="47"/>
      <c r="J239" s="47"/>
      <c r="K239" s="45"/>
      <c r="L239" s="45"/>
      <c r="M239" s="45"/>
      <c r="N239" s="45"/>
      <c r="O239" s="45"/>
      <c r="P239" s="45"/>
      <c r="Q239" s="45"/>
      <c r="R239" s="45"/>
      <c r="S239" s="45"/>
      <c r="T239" s="45"/>
      <c r="U239" s="45"/>
      <c r="V239" s="45"/>
      <c r="W239" s="45"/>
      <c r="X239" s="45"/>
      <c r="Y239" s="45"/>
      <c r="Z239" s="45"/>
    </row>
    <row r="240" spans="1:26" ht="15.5" x14ac:dyDescent="0.35">
      <c r="A240" s="45"/>
      <c r="B240" s="45"/>
      <c r="C240" s="45"/>
      <c r="D240" s="45"/>
      <c r="E240" s="45"/>
      <c r="F240" s="45"/>
      <c r="G240" s="45"/>
      <c r="H240" s="47"/>
      <c r="I240" s="47"/>
      <c r="J240" s="47"/>
      <c r="K240" s="45"/>
      <c r="L240" s="45"/>
      <c r="M240" s="45"/>
      <c r="N240" s="45"/>
      <c r="O240" s="45"/>
      <c r="P240" s="45"/>
      <c r="Q240" s="45"/>
      <c r="R240" s="45"/>
      <c r="S240" s="45"/>
      <c r="T240" s="45"/>
      <c r="U240" s="45"/>
      <c r="V240" s="45"/>
      <c r="W240" s="45"/>
      <c r="X240" s="45"/>
      <c r="Y240" s="45"/>
      <c r="Z240" s="45"/>
    </row>
    <row r="241" spans="1:26" ht="15.5" x14ac:dyDescent="0.35">
      <c r="A241" s="45"/>
      <c r="B241" s="45"/>
      <c r="C241" s="45"/>
      <c r="D241" s="45"/>
      <c r="E241" s="45"/>
      <c r="F241" s="45"/>
      <c r="G241" s="45"/>
      <c r="H241" s="47"/>
      <c r="I241" s="47"/>
      <c r="J241" s="47"/>
      <c r="K241" s="45"/>
      <c r="L241" s="45"/>
      <c r="M241" s="45"/>
      <c r="N241" s="45"/>
      <c r="O241" s="45"/>
      <c r="P241" s="45"/>
      <c r="Q241" s="45"/>
      <c r="R241" s="45"/>
      <c r="S241" s="45"/>
      <c r="T241" s="45"/>
      <c r="U241" s="45"/>
      <c r="V241" s="45"/>
      <c r="W241" s="45"/>
      <c r="X241" s="45"/>
      <c r="Y241" s="45"/>
      <c r="Z241" s="45"/>
    </row>
    <row r="242" spans="1:26" ht="15.5" x14ac:dyDescent="0.35">
      <c r="A242" s="45"/>
      <c r="B242" s="45"/>
      <c r="C242" s="45"/>
      <c r="D242" s="45"/>
      <c r="E242" s="45"/>
      <c r="F242" s="45"/>
      <c r="G242" s="45"/>
      <c r="H242" s="47"/>
      <c r="I242" s="47"/>
      <c r="J242" s="47"/>
      <c r="K242" s="45"/>
      <c r="L242" s="45"/>
      <c r="M242" s="45"/>
      <c r="N242" s="45"/>
      <c r="O242" s="45"/>
      <c r="P242" s="45"/>
      <c r="Q242" s="45"/>
      <c r="R242" s="45"/>
      <c r="S242" s="45"/>
      <c r="T242" s="45"/>
      <c r="U242" s="45"/>
      <c r="V242" s="45"/>
      <c r="W242" s="45"/>
      <c r="X242" s="45"/>
      <c r="Y242" s="45"/>
      <c r="Z242" s="45"/>
    </row>
    <row r="243" spans="1:26" ht="15.5" x14ac:dyDescent="0.35">
      <c r="A243" s="45"/>
      <c r="B243" s="45"/>
      <c r="C243" s="45"/>
      <c r="D243" s="45"/>
      <c r="E243" s="45"/>
      <c r="F243" s="45"/>
      <c r="G243" s="45"/>
      <c r="H243" s="47"/>
      <c r="I243" s="47"/>
      <c r="J243" s="47"/>
      <c r="K243" s="45"/>
      <c r="L243" s="45"/>
      <c r="M243" s="45"/>
      <c r="N243" s="45"/>
      <c r="O243" s="45"/>
      <c r="P243" s="45"/>
      <c r="Q243" s="45"/>
      <c r="R243" s="45"/>
      <c r="S243" s="45"/>
      <c r="T243" s="45"/>
      <c r="U243" s="45"/>
      <c r="V243" s="45"/>
      <c r="W243" s="45"/>
      <c r="X243" s="45"/>
      <c r="Y243" s="45"/>
      <c r="Z243" s="45"/>
    </row>
    <row r="244" spans="1:26" ht="15.5" x14ac:dyDescent="0.35">
      <c r="A244" s="45"/>
      <c r="B244" s="45"/>
      <c r="C244" s="45"/>
      <c r="D244" s="45"/>
      <c r="E244" s="45"/>
      <c r="F244" s="45"/>
      <c r="G244" s="45"/>
      <c r="H244" s="47"/>
      <c r="I244" s="47"/>
      <c r="J244" s="47"/>
      <c r="K244" s="45"/>
      <c r="L244" s="45"/>
      <c r="M244" s="45"/>
      <c r="N244" s="45"/>
      <c r="O244" s="45"/>
      <c r="P244" s="45"/>
      <c r="Q244" s="45"/>
      <c r="R244" s="45"/>
      <c r="S244" s="45"/>
      <c r="T244" s="45"/>
      <c r="U244" s="45"/>
      <c r="V244" s="45"/>
      <c r="W244" s="45"/>
      <c r="X244" s="45"/>
      <c r="Y244" s="45"/>
      <c r="Z244" s="45"/>
    </row>
    <row r="245" spans="1:26" ht="15.5" x14ac:dyDescent="0.35">
      <c r="A245" s="45"/>
      <c r="B245" s="45"/>
      <c r="C245" s="45"/>
      <c r="D245" s="45"/>
      <c r="E245" s="45"/>
      <c r="F245" s="45"/>
      <c r="G245" s="45"/>
      <c r="H245" s="47"/>
      <c r="I245" s="47"/>
      <c r="J245" s="47"/>
      <c r="K245" s="45"/>
      <c r="L245" s="45"/>
      <c r="M245" s="45"/>
      <c r="N245" s="45"/>
      <c r="O245" s="45"/>
      <c r="P245" s="45"/>
      <c r="Q245" s="45"/>
      <c r="R245" s="45"/>
      <c r="S245" s="45"/>
      <c r="T245" s="45"/>
      <c r="U245" s="45"/>
      <c r="V245" s="45"/>
      <c r="W245" s="45"/>
      <c r="X245" s="45"/>
      <c r="Y245" s="45"/>
      <c r="Z245" s="45"/>
    </row>
    <row r="246" spans="1:26" ht="15.5" x14ac:dyDescent="0.35">
      <c r="A246" s="45"/>
      <c r="B246" s="45"/>
      <c r="C246" s="45"/>
      <c r="D246" s="45"/>
      <c r="E246" s="45"/>
      <c r="F246" s="45"/>
      <c r="G246" s="45"/>
      <c r="H246" s="47"/>
      <c r="I246" s="47"/>
      <c r="J246" s="47"/>
      <c r="K246" s="45"/>
      <c r="L246" s="45"/>
      <c r="M246" s="45"/>
      <c r="N246" s="45"/>
      <c r="O246" s="45"/>
      <c r="P246" s="45"/>
      <c r="Q246" s="45"/>
      <c r="R246" s="45"/>
      <c r="S246" s="45"/>
      <c r="T246" s="45"/>
      <c r="U246" s="45"/>
      <c r="V246" s="45"/>
      <c r="W246" s="45"/>
      <c r="X246" s="45"/>
      <c r="Y246" s="45"/>
      <c r="Z246" s="45"/>
    </row>
    <row r="247" spans="1:26" ht="15.5" x14ac:dyDescent="0.35">
      <c r="A247" s="45"/>
      <c r="B247" s="45"/>
      <c r="C247" s="45"/>
      <c r="D247" s="45"/>
      <c r="E247" s="45"/>
      <c r="F247" s="45"/>
      <c r="G247" s="45"/>
      <c r="H247" s="47"/>
      <c r="I247" s="47"/>
      <c r="J247" s="47"/>
      <c r="K247" s="45"/>
      <c r="L247" s="45"/>
      <c r="M247" s="45"/>
      <c r="N247" s="45"/>
      <c r="O247" s="45"/>
      <c r="P247" s="45"/>
      <c r="Q247" s="45"/>
      <c r="R247" s="45"/>
      <c r="S247" s="45"/>
      <c r="T247" s="45"/>
      <c r="U247" s="45"/>
      <c r="V247" s="45"/>
      <c r="W247" s="45"/>
      <c r="X247" s="45"/>
      <c r="Y247" s="45"/>
      <c r="Z247" s="45"/>
    </row>
    <row r="248" spans="1:26" ht="15.5" x14ac:dyDescent="0.35">
      <c r="A248" s="45"/>
      <c r="B248" s="45"/>
      <c r="C248" s="45"/>
      <c r="D248" s="45"/>
      <c r="E248" s="45"/>
      <c r="F248" s="45"/>
      <c r="G248" s="45"/>
      <c r="H248" s="47"/>
      <c r="I248" s="47"/>
      <c r="J248" s="47"/>
      <c r="K248" s="45"/>
      <c r="L248" s="45"/>
      <c r="M248" s="45"/>
      <c r="N248" s="45"/>
      <c r="O248" s="45"/>
      <c r="P248" s="45"/>
      <c r="Q248" s="45"/>
      <c r="R248" s="45"/>
      <c r="S248" s="45"/>
      <c r="T248" s="45"/>
      <c r="U248" s="45"/>
      <c r="V248" s="45"/>
      <c r="W248" s="45"/>
      <c r="X248" s="45"/>
      <c r="Y248" s="45"/>
      <c r="Z248" s="45"/>
    </row>
    <row r="249" spans="1:26" ht="15.5" x14ac:dyDescent="0.35">
      <c r="A249" s="45"/>
      <c r="B249" s="45"/>
      <c r="C249" s="45"/>
      <c r="D249" s="45"/>
      <c r="E249" s="45"/>
      <c r="F249" s="45"/>
      <c r="G249" s="45"/>
      <c r="H249" s="47"/>
      <c r="I249" s="47"/>
      <c r="J249" s="47"/>
      <c r="K249" s="45"/>
      <c r="L249" s="45"/>
      <c r="M249" s="45"/>
      <c r="N249" s="45"/>
      <c r="O249" s="45"/>
      <c r="P249" s="45"/>
      <c r="Q249" s="45"/>
      <c r="R249" s="45"/>
      <c r="S249" s="45"/>
      <c r="T249" s="45"/>
      <c r="U249" s="45"/>
      <c r="V249" s="45"/>
      <c r="W249" s="45"/>
      <c r="X249" s="45"/>
      <c r="Y249" s="45"/>
      <c r="Z249" s="45"/>
    </row>
    <row r="250" spans="1:26" ht="15.5" x14ac:dyDescent="0.35">
      <c r="A250" s="45"/>
      <c r="B250" s="45"/>
      <c r="C250" s="45"/>
      <c r="D250" s="45"/>
      <c r="E250" s="45"/>
      <c r="F250" s="45"/>
      <c r="G250" s="45"/>
      <c r="H250" s="47"/>
      <c r="I250" s="47"/>
      <c r="J250" s="47"/>
      <c r="K250" s="45"/>
      <c r="L250" s="45"/>
      <c r="M250" s="45"/>
      <c r="N250" s="45"/>
      <c r="O250" s="45"/>
      <c r="P250" s="45"/>
      <c r="Q250" s="45"/>
      <c r="R250" s="45"/>
      <c r="S250" s="45"/>
      <c r="T250" s="45"/>
      <c r="U250" s="45"/>
      <c r="V250" s="45"/>
      <c r="W250" s="45"/>
      <c r="X250" s="45"/>
      <c r="Y250" s="45"/>
      <c r="Z250" s="45"/>
    </row>
    <row r="251" spans="1:26" ht="15.5" x14ac:dyDescent="0.35">
      <c r="A251" s="45"/>
      <c r="B251" s="45"/>
      <c r="C251" s="45"/>
      <c r="D251" s="45"/>
      <c r="E251" s="45"/>
      <c r="F251" s="45"/>
      <c r="G251" s="45"/>
      <c r="H251" s="47"/>
      <c r="I251" s="47"/>
      <c r="J251" s="47"/>
      <c r="K251" s="45"/>
      <c r="L251" s="45"/>
      <c r="M251" s="45"/>
      <c r="N251" s="45"/>
      <c r="O251" s="45"/>
      <c r="P251" s="45"/>
      <c r="Q251" s="45"/>
      <c r="R251" s="45"/>
      <c r="S251" s="45"/>
      <c r="T251" s="45"/>
      <c r="U251" s="45"/>
      <c r="V251" s="45"/>
      <c r="W251" s="45"/>
      <c r="X251" s="45"/>
      <c r="Y251" s="45"/>
      <c r="Z251" s="45"/>
    </row>
    <row r="252" spans="1:26" ht="15.5" x14ac:dyDescent="0.35">
      <c r="A252" s="45"/>
      <c r="B252" s="45"/>
      <c r="C252" s="45"/>
      <c r="D252" s="45"/>
      <c r="E252" s="45"/>
      <c r="F252" s="45"/>
      <c r="G252" s="45"/>
      <c r="H252" s="47"/>
      <c r="I252" s="47"/>
      <c r="J252" s="47"/>
      <c r="K252" s="45"/>
      <c r="L252" s="45"/>
      <c r="M252" s="45"/>
      <c r="N252" s="45"/>
      <c r="O252" s="45"/>
      <c r="P252" s="45"/>
      <c r="Q252" s="45"/>
      <c r="R252" s="45"/>
      <c r="S252" s="45"/>
      <c r="T252" s="45"/>
      <c r="U252" s="45"/>
      <c r="V252" s="45"/>
      <c r="W252" s="45"/>
      <c r="X252" s="45"/>
      <c r="Y252" s="45"/>
      <c r="Z252" s="45"/>
    </row>
    <row r="253" spans="1:26" ht="15.5" x14ac:dyDescent="0.35">
      <c r="A253" s="45"/>
      <c r="B253" s="45"/>
      <c r="C253" s="45"/>
      <c r="D253" s="45"/>
      <c r="E253" s="45"/>
      <c r="F253" s="45"/>
      <c r="G253" s="45"/>
      <c r="H253" s="47"/>
      <c r="I253" s="47"/>
      <c r="J253" s="47"/>
      <c r="K253" s="45"/>
      <c r="L253" s="45"/>
      <c r="M253" s="45"/>
      <c r="N253" s="45"/>
      <c r="O253" s="45"/>
      <c r="P253" s="45"/>
      <c r="Q253" s="45"/>
      <c r="R253" s="45"/>
      <c r="S253" s="45"/>
      <c r="T253" s="45"/>
      <c r="U253" s="45"/>
      <c r="V253" s="45"/>
      <c r="W253" s="45"/>
      <c r="X253" s="45"/>
      <c r="Y253" s="45"/>
      <c r="Z253" s="45"/>
    </row>
    <row r="254" spans="1:26" ht="15.5" x14ac:dyDescent="0.35">
      <c r="A254" s="45"/>
      <c r="B254" s="45"/>
      <c r="C254" s="45"/>
      <c r="D254" s="45"/>
      <c r="E254" s="45"/>
      <c r="F254" s="45"/>
      <c r="G254" s="45"/>
      <c r="H254" s="47"/>
      <c r="I254" s="47"/>
      <c r="J254" s="47"/>
      <c r="K254" s="45"/>
      <c r="L254" s="45"/>
      <c r="M254" s="45"/>
      <c r="N254" s="45"/>
      <c r="O254" s="45"/>
      <c r="P254" s="45"/>
      <c r="Q254" s="45"/>
      <c r="R254" s="45"/>
      <c r="S254" s="45"/>
      <c r="T254" s="45"/>
      <c r="U254" s="45"/>
      <c r="V254" s="45"/>
      <c r="W254" s="45"/>
      <c r="X254" s="45"/>
      <c r="Y254" s="45"/>
      <c r="Z254" s="45"/>
    </row>
    <row r="255" spans="1:26" ht="15.5" x14ac:dyDescent="0.35">
      <c r="A255" s="45"/>
      <c r="B255" s="45"/>
      <c r="C255" s="45"/>
      <c r="D255" s="45"/>
      <c r="E255" s="45"/>
      <c r="F255" s="45"/>
      <c r="G255" s="45"/>
      <c r="H255" s="47"/>
      <c r="I255" s="47"/>
      <c r="J255" s="47"/>
      <c r="K255" s="45"/>
      <c r="L255" s="45"/>
      <c r="M255" s="45"/>
      <c r="N255" s="45"/>
      <c r="O255" s="45"/>
      <c r="P255" s="45"/>
      <c r="Q255" s="45"/>
      <c r="R255" s="45"/>
      <c r="S255" s="45"/>
      <c r="T255" s="45"/>
      <c r="U255" s="45"/>
      <c r="V255" s="45"/>
      <c r="W255" s="45"/>
      <c r="X255" s="45"/>
      <c r="Y255" s="45"/>
      <c r="Z255" s="45"/>
    </row>
    <row r="256" spans="1:26" ht="15.5" x14ac:dyDescent="0.35">
      <c r="A256" s="45"/>
      <c r="B256" s="45"/>
      <c r="C256" s="45"/>
      <c r="D256" s="45"/>
      <c r="E256" s="45"/>
      <c r="F256" s="45"/>
      <c r="G256" s="45"/>
      <c r="H256" s="47"/>
      <c r="I256" s="47"/>
      <c r="J256" s="47"/>
      <c r="K256" s="45"/>
      <c r="L256" s="45"/>
      <c r="M256" s="45"/>
      <c r="N256" s="45"/>
      <c r="O256" s="45"/>
      <c r="P256" s="45"/>
      <c r="Q256" s="45"/>
      <c r="R256" s="45"/>
      <c r="S256" s="45"/>
      <c r="T256" s="45"/>
      <c r="U256" s="45"/>
      <c r="V256" s="45"/>
      <c r="W256" s="45"/>
      <c r="X256" s="45"/>
      <c r="Y256" s="45"/>
      <c r="Z256" s="45"/>
    </row>
    <row r="257" spans="1:26" ht="15.5" x14ac:dyDescent="0.35">
      <c r="A257" s="45"/>
      <c r="B257" s="45"/>
      <c r="C257" s="45"/>
      <c r="D257" s="45"/>
      <c r="E257" s="45"/>
      <c r="F257" s="45"/>
      <c r="G257" s="45"/>
      <c r="H257" s="47"/>
      <c r="I257" s="47"/>
      <c r="J257" s="47"/>
      <c r="K257" s="45"/>
      <c r="L257" s="45"/>
      <c r="M257" s="45"/>
      <c r="N257" s="45"/>
      <c r="O257" s="45"/>
      <c r="P257" s="45"/>
      <c r="Q257" s="45"/>
      <c r="R257" s="45"/>
      <c r="S257" s="45"/>
      <c r="T257" s="45"/>
      <c r="U257" s="45"/>
      <c r="V257" s="45"/>
      <c r="W257" s="45"/>
      <c r="X257" s="45"/>
      <c r="Y257" s="45"/>
      <c r="Z257" s="45"/>
    </row>
    <row r="258" spans="1:26" ht="15.5" x14ac:dyDescent="0.35">
      <c r="A258" s="45"/>
      <c r="B258" s="45"/>
      <c r="C258" s="45"/>
      <c r="D258" s="45"/>
      <c r="E258" s="45"/>
      <c r="F258" s="45"/>
      <c r="G258" s="45"/>
      <c r="H258" s="47"/>
      <c r="I258" s="47"/>
      <c r="J258" s="47"/>
      <c r="K258" s="45"/>
      <c r="L258" s="45"/>
      <c r="M258" s="45"/>
      <c r="N258" s="45"/>
      <c r="O258" s="45"/>
      <c r="P258" s="45"/>
      <c r="Q258" s="45"/>
      <c r="R258" s="45"/>
      <c r="S258" s="45"/>
      <c r="T258" s="45"/>
      <c r="U258" s="45"/>
      <c r="V258" s="45"/>
      <c r="W258" s="45"/>
      <c r="X258" s="45"/>
      <c r="Y258" s="45"/>
      <c r="Z258" s="45"/>
    </row>
    <row r="259" spans="1:26" ht="15.5" x14ac:dyDescent="0.35">
      <c r="A259" s="45"/>
      <c r="B259" s="45"/>
      <c r="C259" s="45"/>
      <c r="D259" s="45"/>
      <c r="E259" s="45"/>
      <c r="F259" s="45"/>
      <c r="G259" s="45"/>
      <c r="H259" s="47"/>
      <c r="I259" s="47"/>
      <c r="J259" s="47"/>
      <c r="K259" s="45"/>
      <c r="L259" s="45"/>
      <c r="M259" s="45"/>
      <c r="N259" s="45"/>
      <c r="O259" s="45"/>
      <c r="P259" s="45"/>
      <c r="Q259" s="45"/>
      <c r="R259" s="45"/>
      <c r="S259" s="45"/>
      <c r="T259" s="45"/>
      <c r="U259" s="45"/>
      <c r="V259" s="45"/>
      <c r="W259" s="45"/>
      <c r="X259" s="45"/>
      <c r="Y259" s="45"/>
      <c r="Z259" s="45"/>
    </row>
    <row r="260" spans="1:26" ht="15.5" x14ac:dyDescent="0.35">
      <c r="A260" s="45"/>
      <c r="B260" s="45"/>
      <c r="C260" s="45"/>
      <c r="D260" s="45"/>
      <c r="E260" s="45"/>
      <c r="F260" s="45"/>
      <c r="G260" s="45"/>
      <c r="H260" s="47"/>
      <c r="I260" s="47"/>
      <c r="J260" s="47"/>
      <c r="K260" s="45"/>
      <c r="L260" s="45"/>
      <c r="M260" s="45"/>
      <c r="N260" s="45"/>
      <c r="O260" s="45"/>
      <c r="P260" s="45"/>
      <c r="Q260" s="45"/>
      <c r="R260" s="45"/>
      <c r="S260" s="45"/>
      <c r="T260" s="45"/>
      <c r="U260" s="45"/>
      <c r="V260" s="45"/>
      <c r="W260" s="45"/>
      <c r="X260" s="45"/>
      <c r="Y260" s="45"/>
      <c r="Z260" s="45"/>
    </row>
    <row r="261" spans="1:26" ht="15.5" x14ac:dyDescent="0.35">
      <c r="A261" s="45"/>
      <c r="B261" s="45"/>
      <c r="C261" s="45"/>
      <c r="D261" s="45"/>
      <c r="E261" s="45"/>
      <c r="F261" s="45"/>
      <c r="G261" s="45"/>
      <c r="H261" s="47"/>
      <c r="I261" s="47"/>
      <c r="J261" s="47"/>
      <c r="K261" s="45"/>
      <c r="L261" s="45"/>
      <c r="M261" s="45"/>
      <c r="N261" s="45"/>
      <c r="O261" s="45"/>
      <c r="P261" s="45"/>
      <c r="Q261" s="45"/>
      <c r="R261" s="45"/>
      <c r="S261" s="45"/>
      <c r="T261" s="45"/>
      <c r="U261" s="45"/>
      <c r="V261" s="45"/>
      <c r="W261" s="45"/>
      <c r="X261" s="45"/>
      <c r="Y261" s="45"/>
      <c r="Z261" s="45"/>
    </row>
    <row r="262" spans="1:26" ht="15.5" x14ac:dyDescent="0.35">
      <c r="A262" s="45"/>
      <c r="B262" s="45"/>
      <c r="C262" s="45"/>
      <c r="D262" s="45"/>
      <c r="E262" s="45"/>
      <c r="F262" s="45"/>
      <c r="G262" s="45"/>
      <c r="H262" s="47"/>
      <c r="I262" s="47"/>
      <c r="J262" s="47"/>
      <c r="K262" s="45"/>
      <c r="L262" s="45"/>
      <c r="M262" s="45"/>
      <c r="N262" s="45"/>
      <c r="O262" s="45"/>
      <c r="P262" s="45"/>
      <c r="Q262" s="45"/>
      <c r="R262" s="45"/>
      <c r="S262" s="45"/>
      <c r="T262" s="45"/>
      <c r="U262" s="45"/>
      <c r="V262" s="45"/>
      <c r="W262" s="45"/>
      <c r="X262" s="45"/>
      <c r="Y262" s="45"/>
      <c r="Z262" s="45"/>
    </row>
    <row r="263" spans="1:26" ht="15.5" x14ac:dyDescent="0.35">
      <c r="A263" s="45"/>
      <c r="B263" s="45"/>
      <c r="C263" s="45"/>
      <c r="D263" s="45"/>
      <c r="E263" s="45"/>
      <c r="F263" s="45"/>
      <c r="G263" s="45"/>
      <c r="H263" s="47"/>
      <c r="I263" s="47"/>
      <c r="J263" s="47"/>
      <c r="K263" s="45"/>
      <c r="L263" s="45"/>
      <c r="M263" s="45"/>
      <c r="N263" s="45"/>
      <c r="O263" s="45"/>
      <c r="P263" s="45"/>
      <c r="Q263" s="45"/>
      <c r="R263" s="45"/>
      <c r="S263" s="45"/>
      <c r="T263" s="45"/>
      <c r="U263" s="45"/>
      <c r="V263" s="45"/>
      <c r="W263" s="45"/>
      <c r="X263" s="45"/>
      <c r="Y263" s="45"/>
      <c r="Z263" s="45"/>
    </row>
    <row r="264" spans="1:26" ht="15.5" x14ac:dyDescent="0.35">
      <c r="A264" s="45"/>
      <c r="B264" s="45"/>
      <c r="C264" s="45"/>
      <c r="D264" s="45"/>
      <c r="E264" s="45"/>
      <c r="F264" s="45"/>
      <c r="G264" s="45"/>
      <c r="H264" s="47"/>
      <c r="I264" s="47"/>
      <c r="J264" s="47"/>
      <c r="K264" s="45"/>
      <c r="L264" s="45"/>
      <c r="M264" s="45"/>
      <c r="N264" s="45"/>
      <c r="O264" s="45"/>
      <c r="P264" s="45"/>
      <c r="Q264" s="45"/>
      <c r="R264" s="45"/>
      <c r="S264" s="45"/>
      <c r="T264" s="45"/>
      <c r="U264" s="45"/>
      <c r="V264" s="45"/>
      <c r="W264" s="45"/>
      <c r="X264" s="45"/>
      <c r="Y264" s="45"/>
      <c r="Z264" s="45"/>
    </row>
    <row r="265" spans="1:26" ht="15.5" x14ac:dyDescent="0.35">
      <c r="A265" s="45"/>
      <c r="B265" s="45"/>
      <c r="C265" s="45"/>
      <c r="D265" s="45"/>
      <c r="E265" s="45"/>
      <c r="F265" s="45"/>
      <c r="G265" s="45"/>
      <c r="H265" s="47"/>
      <c r="I265" s="47"/>
      <c r="J265" s="47"/>
      <c r="K265" s="45"/>
      <c r="L265" s="45"/>
      <c r="M265" s="45"/>
      <c r="N265" s="45"/>
      <c r="O265" s="45"/>
      <c r="P265" s="45"/>
      <c r="Q265" s="45"/>
      <c r="R265" s="45"/>
      <c r="S265" s="45"/>
      <c r="T265" s="45"/>
      <c r="U265" s="45"/>
      <c r="V265" s="45"/>
      <c r="W265" s="45"/>
      <c r="X265" s="45"/>
      <c r="Y265" s="45"/>
      <c r="Z265" s="45"/>
    </row>
    <row r="266" spans="1:26" ht="15.5" x14ac:dyDescent="0.35">
      <c r="A266" s="45"/>
      <c r="B266" s="45"/>
      <c r="C266" s="45"/>
      <c r="D266" s="45"/>
      <c r="E266" s="45"/>
      <c r="F266" s="45"/>
      <c r="G266" s="45"/>
      <c r="H266" s="47"/>
      <c r="I266" s="47"/>
      <c r="J266" s="47"/>
      <c r="K266" s="45"/>
      <c r="L266" s="45"/>
      <c r="M266" s="45"/>
      <c r="N266" s="45"/>
      <c r="O266" s="45"/>
      <c r="P266" s="45"/>
      <c r="Q266" s="45"/>
      <c r="R266" s="45"/>
      <c r="S266" s="45"/>
      <c r="T266" s="45"/>
      <c r="U266" s="45"/>
      <c r="V266" s="45"/>
      <c r="W266" s="45"/>
      <c r="X266" s="45"/>
      <c r="Y266" s="45"/>
      <c r="Z266" s="45"/>
    </row>
    <row r="267" spans="1:26" ht="15.5" x14ac:dyDescent="0.35">
      <c r="A267" s="45"/>
      <c r="B267" s="45"/>
      <c r="C267" s="45"/>
      <c r="D267" s="45"/>
      <c r="E267" s="45"/>
      <c r="F267" s="45"/>
      <c r="G267" s="45"/>
      <c r="H267" s="47"/>
      <c r="I267" s="47"/>
      <c r="J267" s="47"/>
      <c r="K267" s="45"/>
      <c r="L267" s="45"/>
      <c r="M267" s="45"/>
      <c r="N267" s="45"/>
      <c r="O267" s="45"/>
      <c r="P267" s="45"/>
      <c r="Q267" s="45"/>
      <c r="R267" s="45"/>
      <c r="S267" s="45"/>
      <c r="T267" s="45"/>
      <c r="U267" s="45"/>
      <c r="V267" s="45"/>
      <c r="W267" s="45"/>
      <c r="X267" s="45"/>
      <c r="Y267" s="45"/>
      <c r="Z267" s="45"/>
    </row>
    <row r="268" spans="1:26" ht="15.5" x14ac:dyDescent="0.35">
      <c r="A268" s="45"/>
      <c r="B268" s="45"/>
      <c r="C268" s="45"/>
      <c r="D268" s="45"/>
      <c r="E268" s="45"/>
      <c r="F268" s="45"/>
      <c r="G268" s="45"/>
      <c r="H268" s="47"/>
      <c r="I268" s="47"/>
      <c r="J268" s="47"/>
      <c r="K268" s="45"/>
      <c r="L268" s="45"/>
      <c r="M268" s="45"/>
      <c r="N268" s="45"/>
      <c r="O268" s="45"/>
      <c r="P268" s="45"/>
      <c r="Q268" s="45"/>
      <c r="R268" s="45"/>
      <c r="S268" s="45"/>
      <c r="T268" s="45"/>
      <c r="U268" s="45"/>
      <c r="V268" s="45"/>
      <c r="W268" s="45"/>
      <c r="X268" s="45"/>
      <c r="Y268" s="45"/>
      <c r="Z268" s="45"/>
    </row>
    <row r="269" spans="1:26" ht="15.5" x14ac:dyDescent="0.35">
      <c r="A269" s="45"/>
      <c r="B269" s="45"/>
      <c r="C269" s="45"/>
      <c r="D269" s="45"/>
      <c r="E269" s="45"/>
      <c r="F269" s="45"/>
      <c r="G269" s="45"/>
      <c r="H269" s="47"/>
      <c r="I269" s="47"/>
      <c r="J269" s="47"/>
      <c r="K269" s="45"/>
      <c r="L269" s="45"/>
      <c r="M269" s="45"/>
      <c r="N269" s="45"/>
      <c r="O269" s="45"/>
      <c r="P269" s="45"/>
      <c r="Q269" s="45"/>
      <c r="R269" s="45"/>
      <c r="S269" s="45"/>
      <c r="T269" s="45"/>
      <c r="U269" s="45"/>
      <c r="V269" s="45"/>
      <c r="W269" s="45"/>
      <c r="X269" s="45"/>
      <c r="Y269" s="45"/>
      <c r="Z269" s="45"/>
    </row>
    <row r="270" spans="1:26" ht="15.5" x14ac:dyDescent="0.35">
      <c r="A270" s="45"/>
      <c r="B270" s="45"/>
      <c r="C270" s="45"/>
      <c r="D270" s="45"/>
      <c r="E270" s="45"/>
      <c r="F270" s="45"/>
      <c r="G270" s="45"/>
      <c r="H270" s="47"/>
      <c r="I270" s="47"/>
      <c r="J270" s="47"/>
      <c r="K270" s="45"/>
      <c r="L270" s="45"/>
      <c r="M270" s="45"/>
      <c r="N270" s="45"/>
      <c r="O270" s="45"/>
      <c r="P270" s="45"/>
      <c r="Q270" s="45"/>
      <c r="R270" s="45"/>
      <c r="S270" s="45"/>
      <c r="T270" s="45"/>
      <c r="U270" s="45"/>
      <c r="V270" s="45"/>
      <c r="W270" s="45"/>
      <c r="X270" s="45"/>
      <c r="Y270" s="45"/>
      <c r="Z270" s="45"/>
    </row>
    <row r="271" spans="1:26" ht="15.5" x14ac:dyDescent="0.35">
      <c r="A271" s="45"/>
      <c r="B271" s="45"/>
      <c r="C271" s="45"/>
      <c r="D271" s="45"/>
      <c r="E271" s="45"/>
      <c r="F271" s="45"/>
      <c r="G271" s="45"/>
      <c r="H271" s="47"/>
      <c r="I271" s="47"/>
      <c r="J271" s="47"/>
      <c r="K271" s="45"/>
      <c r="L271" s="45"/>
      <c r="M271" s="45"/>
      <c r="N271" s="45"/>
      <c r="O271" s="45"/>
      <c r="P271" s="45"/>
      <c r="Q271" s="45"/>
      <c r="R271" s="45"/>
      <c r="S271" s="45"/>
      <c r="T271" s="45"/>
      <c r="U271" s="45"/>
      <c r="V271" s="45"/>
      <c r="W271" s="45"/>
      <c r="X271" s="45"/>
      <c r="Y271" s="45"/>
      <c r="Z271" s="45"/>
    </row>
    <row r="272" spans="1:26" ht="15.5" x14ac:dyDescent="0.35">
      <c r="A272" s="45"/>
      <c r="B272" s="45"/>
      <c r="C272" s="45"/>
      <c r="D272" s="45"/>
      <c r="E272" s="45"/>
      <c r="F272" s="45"/>
      <c r="G272" s="45"/>
      <c r="H272" s="47"/>
      <c r="I272" s="47"/>
      <c r="J272" s="47"/>
      <c r="K272" s="45"/>
      <c r="L272" s="45"/>
      <c r="M272" s="45"/>
      <c r="N272" s="45"/>
      <c r="O272" s="45"/>
      <c r="P272" s="45"/>
      <c r="Q272" s="45"/>
      <c r="R272" s="45"/>
      <c r="S272" s="45"/>
      <c r="T272" s="45"/>
      <c r="U272" s="45"/>
      <c r="V272" s="45"/>
      <c r="W272" s="45"/>
      <c r="X272" s="45"/>
      <c r="Y272" s="45"/>
      <c r="Z272" s="45"/>
    </row>
    <row r="273" spans="1:26" ht="15.5" x14ac:dyDescent="0.35">
      <c r="A273" s="45"/>
      <c r="B273" s="45"/>
      <c r="C273" s="45"/>
      <c r="D273" s="45"/>
      <c r="E273" s="45"/>
      <c r="F273" s="45"/>
      <c r="G273" s="45"/>
      <c r="H273" s="47"/>
      <c r="I273" s="47"/>
      <c r="J273" s="47"/>
      <c r="K273" s="45"/>
      <c r="L273" s="45"/>
      <c r="M273" s="45"/>
      <c r="N273" s="45"/>
      <c r="O273" s="45"/>
      <c r="P273" s="45"/>
      <c r="Q273" s="45"/>
      <c r="R273" s="45"/>
      <c r="S273" s="45"/>
      <c r="T273" s="45"/>
      <c r="U273" s="45"/>
      <c r="V273" s="45"/>
      <c r="W273" s="45"/>
      <c r="X273" s="45"/>
      <c r="Y273" s="45"/>
      <c r="Z273" s="45"/>
    </row>
    <row r="274" spans="1:26" ht="15.5" x14ac:dyDescent="0.35">
      <c r="A274" s="45"/>
      <c r="B274" s="45"/>
      <c r="C274" s="45"/>
      <c r="D274" s="45"/>
      <c r="E274" s="45"/>
      <c r="F274" s="45"/>
      <c r="G274" s="45"/>
      <c r="H274" s="47"/>
      <c r="I274" s="47"/>
      <c r="J274" s="47"/>
      <c r="K274" s="45"/>
      <c r="L274" s="45"/>
      <c r="M274" s="45"/>
      <c r="N274" s="45"/>
      <c r="O274" s="45"/>
      <c r="P274" s="45"/>
      <c r="Q274" s="45"/>
      <c r="R274" s="45"/>
      <c r="S274" s="45"/>
      <c r="T274" s="45"/>
      <c r="U274" s="45"/>
      <c r="V274" s="45"/>
      <c r="W274" s="45"/>
      <c r="X274" s="45"/>
      <c r="Y274" s="45"/>
      <c r="Z274" s="45"/>
    </row>
    <row r="275" spans="1:26" ht="15.5" x14ac:dyDescent="0.35">
      <c r="A275" s="45"/>
      <c r="B275" s="45"/>
      <c r="C275" s="45"/>
      <c r="D275" s="45"/>
      <c r="E275" s="45"/>
      <c r="F275" s="45"/>
      <c r="G275" s="45"/>
      <c r="H275" s="47"/>
      <c r="I275" s="47"/>
      <c r="J275" s="47"/>
      <c r="K275" s="45"/>
      <c r="L275" s="45"/>
      <c r="M275" s="45"/>
      <c r="N275" s="45"/>
      <c r="O275" s="45"/>
      <c r="P275" s="45"/>
      <c r="Q275" s="45"/>
      <c r="R275" s="45"/>
      <c r="S275" s="45"/>
      <c r="T275" s="45"/>
      <c r="U275" s="45"/>
      <c r="V275" s="45"/>
      <c r="W275" s="45"/>
      <c r="X275" s="45"/>
      <c r="Y275" s="45"/>
      <c r="Z275" s="45"/>
    </row>
    <row r="276" spans="1:26" ht="15.5" x14ac:dyDescent="0.35">
      <c r="A276" s="45"/>
      <c r="B276" s="45"/>
      <c r="C276" s="45"/>
      <c r="D276" s="45"/>
      <c r="E276" s="45"/>
      <c r="F276" s="45"/>
      <c r="G276" s="45"/>
      <c r="H276" s="47"/>
      <c r="I276" s="47"/>
      <c r="J276" s="47"/>
      <c r="K276" s="45"/>
      <c r="L276" s="45"/>
      <c r="M276" s="45"/>
      <c r="N276" s="45"/>
      <c r="O276" s="45"/>
      <c r="P276" s="45"/>
      <c r="Q276" s="45"/>
      <c r="R276" s="45"/>
      <c r="S276" s="45"/>
      <c r="T276" s="45"/>
      <c r="U276" s="45"/>
      <c r="V276" s="45"/>
      <c r="W276" s="45"/>
      <c r="X276" s="45"/>
      <c r="Y276" s="45"/>
      <c r="Z276" s="45"/>
    </row>
    <row r="277" spans="1:26" ht="15.5" x14ac:dyDescent="0.35">
      <c r="A277" s="45"/>
      <c r="B277" s="45"/>
      <c r="C277" s="45"/>
      <c r="D277" s="45"/>
      <c r="E277" s="45"/>
      <c r="F277" s="45"/>
      <c r="G277" s="45"/>
      <c r="H277" s="47"/>
      <c r="I277" s="47"/>
      <c r="J277" s="47"/>
      <c r="K277" s="45"/>
      <c r="L277" s="45"/>
      <c r="M277" s="45"/>
      <c r="N277" s="45"/>
      <c r="O277" s="45"/>
      <c r="P277" s="45"/>
      <c r="Q277" s="45"/>
      <c r="R277" s="45"/>
      <c r="S277" s="45"/>
      <c r="T277" s="45"/>
      <c r="U277" s="45"/>
      <c r="V277" s="45"/>
      <c r="W277" s="45"/>
      <c r="X277" s="45"/>
      <c r="Y277" s="45"/>
      <c r="Z277" s="45"/>
    </row>
    <row r="278" spans="1:26" ht="15.5" x14ac:dyDescent="0.35">
      <c r="A278" s="45"/>
      <c r="B278" s="45"/>
      <c r="C278" s="45"/>
      <c r="D278" s="45"/>
      <c r="E278" s="45"/>
      <c r="F278" s="45"/>
      <c r="G278" s="45"/>
      <c r="H278" s="47"/>
      <c r="I278" s="47"/>
      <c r="J278" s="47"/>
      <c r="K278" s="45"/>
      <c r="L278" s="45"/>
      <c r="M278" s="45"/>
      <c r="N278" s="45"/>
      <c r="O278" s="45"/>
      <c r="P278" s="45"/>
      <c r="Q278" s="45"/>
      <c r="R278" s="45"/>
      <c r="S278" s="45"/>
      <c r="T278" s="45"/>
      <c r="U278" s="45"/>
      <c r="V278" s="45"/>
      <c r="W278" s="45"/>
      <c r="X278" s="45"/>
      <c r="Y278" s="45"/>
      <c r="Z278" s="45"/>
    </row>
    <row r="279" spans="1:26" ht="15.5" x14ac:dyDescent="0.35">
      <c r="A279" s="45"/>
      <c r="B279" s="45"/>
      <c r="C279" s="45"/>
      <c r="D279" s="45"/>
      <c r="E279" s="45"/>
      <c r="F279" s="45"/>
      <c r="G279" s="45"/>
      <c r="H279" s="47"/>
      <c r="I279" s="47"/>
      <c r="J279" s="47"/>
      <c r="K279" s="45"/>
      <c r="L279" s="45"/>
      <c r="M279" s="45"/>
      <c r="N279" s="45"/>
      <c r="O279" s="45"/>
      <c r="P279" s="45"/>
      <c r="Q279" s="45"/>
      <c r="R279" s="45"/>
      <c r="S279" s="45"/>
      <c r="T279" s="45"/>
      <c r="U279" s="45"/>
      <c r="V279" s="45"/>
      <c r="W279" s="45"/>
      <c r="X279" s="45"/>
      <c r="Y279" s="45"/>
      <c r="Z279" s="45"/>
    </row>
    <row r="280" spans="1:26" ht="15.5" x14ac:dyDescent="0.35">
      <c r="A280" s="45"/>
      <c r="B280" s="45"/>
      <c r="C280" s="45"/>
      <c r="D280" s="45"/>
      <c r="E280" s="45"/>
      <c r="F280" s="45"/>
      <c r="G280" s="45"/>
      <c r="H280" s="47"/>
      <c r="I280" s="47"/>
      <c r="J280" s="47"/>
      <c r="K280" s="45"/>
      <c r="L280" s="45"/>
      <c r="M280" s="45"/>
      <c r="N280" s="45"/>
      <c r="O280" s="45"/>
      <c r="P280" s="45"/>
      <c r="Q280" s="45"/>
      <c r="R280" s="45"/>
      <c r="S280" s="45"/>
      <c r="T280" s="45"/>
      <c r="U280" s="45"/>
      <c r="V280" s="45"/>
      <c r="W280" s="45"/>
      <c r="X280" s="45"/>
      <c r="Y280" s="45"/>
      <c r="Z280" s="45"/>
    </row>
    <row r="281" spans="1:26" ht="15.5" x14ac:dyDescent="0.35">
      <c r="A281" s="45"/>
      <c r="B281" s="45"/>
      <c r="C281" s="45"/>
      <c r="D281" s="45"/>
      <c r="E281" s="45"/>
      <c r="F281" s="45"/>
      <c r="G281" s="45"/>
      <c r="H281" s="47"/>
      <c r="I281" s="47"/>
      <c r="J281" s="47"/>
      <c r="K281" s="45"/>
      <c r="L281" s="45"/>
      <c r="M281" s="45"/>
      <c r="N281" s="45"/>
      <c r="O281" s="45"/>
      <c r="P281" s="45"/>
      <c r="Q281" s="45"/>
      <c r="R281" s="45"/>
      <c r="S281" s="45"/>
      <c r="T281" s="45"/>
      <c r="U281" s="45"/>
      <c r="V281" s="45"/>
      <c r="W281" s="45"/>
      <c r="X281" s="45"/>
      <c r="Y281" s="45"/>
      <c r="Z281" s="45"/>
    </row>
    <row r="282" spans="1:26" ht="15.5" x14ac:dyDescent="0.35">
      <c r="A282" s="45"/>
      <c r="B282" s="45"/>
      <c r="C282" s="45"/>
      <c r="D282" s="45"/>
      <c r="E282" s="45"/>
      <c r="F282" s="45"/>
      <c r="G282" s="45"/>
      <c r="H282" s="47"/>
      <c r="I282" s="47"/>
      <c r="J282" s="47"/>
      <c r="K282" s="45"/>
      <c r="L282" s="45"/>
      <c r="M282" s="45"/>
      <c r="N282" s="45"/>
      <c r="O282" s="45"/>
      <c r="P282" s="45"/>
      <c r="Q282" s="45"/>
      <c r="R282" s="45"/>
      <c r="S282" s="45"/>
      <c r="T282" s="45"/>
      <c r="U282" s="45"/>
      <c r="V282" s="45"/>
      <c r="W282" s="45"/>
      <c r="X282" s="45"/>
      <c r="Y282" s="45"/>
      <c r="Z282" s="45"/>
    </row>
    <row r="283" spans="1:26" ht="15.5" x14ac:dyDescent="0.35">
      <c r="A283" s="45"/>
      <c r="B283" s="45"/>
      <c r="C283" s="45"/>
      <c r="D283" s="45"/>
      <c r="E283" s="45"/>
      <c r="F283" s="45"/>
      <c r="G283" s="45"/>
      <c r="H283" s="47"/>
      <c r="I283" s="47"/>
      <c r="J283" s="47"/>
      <c r="K283" s="45"/>
      <c r="L283" s="45"/>
      <c r="M283" s="45"/>
      <c r="N283" s="45"/>
      <c r="O283" s="45"/>
      <c r="P283" s="45"/>
      <c r="Q283" s="45"/>
      <c r="R283" s="45"/>
      <c r="S283" s="45"/>
      <c r="T283" s="45"/>
      <c r="U283" s="45"/>
      <c r="V283" s="45"/>
      <c r="W283" s="45"/>
      <c r="X283" s="45"/>
      <c r="Y283" s="45"/>
      <c r="Z283" s="45"/>
    </row>
    <row r="284" spans="1:26" ht="15.5" x14ac:dyDescent="0.35">
      <c r="A284" s="45"/>
      <c r="B284" s="45"/>
      <c r="C284" s="45"/>
      <c r="D284" s="45"/>
      <c r="E284" s="45"/>
      <c r="F284" s="45"/>
      <c r="G284" s="45"/>
      <c r="H284" s="47"/>
      <c r="I284" s="47"/>
      <c r="J284" s="47"/>
      <c r="K284" s="45"/>
      <c r="L284" s="45"/>
      <c r="M284" s="45"/>
      <c r="N284" s="45"/>
      <c r="O284" s="45"/>
      <c r="P284" s="45"/>
      <c r="Q284" s="45"/>
      <c r="R284" s="45"/>
      <c r="S284" s="45"/>
      <c r="T284" s="45"/>
      <c r="U284" s="45"/>
      <c r="V284" s="45"/>
      <c r="W284" s="45"/>
      <c r="X284" s="45"/>
      <c r="Y284" s="45"/>
      <c r="Z284" s="45"/>
    </row>
    <row r="285" spans="1:26" ht="15.5" x14ac:dyDescent="0.35">
      <c r="A285" s="45"/>
      <c r="B285" s="45"/>
      <c r="C285" s="45"/>
      <c r="D285" s="45"/>
      <c r="E285" s="45"/>
      <c r="F285" s="45"/>
      <c r="G285" s="45"/>
      <c r="H285" s="47"/>
      <c r="I285" s="47"/>
      <c r="J285" s="47"/>
      <c r="K285" s="45"/>
      <c r="L285" s="45"/>
      <c r="M285" s="45"/>
      <c r="N285" s="45"/>
      <c r="O285" s="45"/>
      <c r="P285" s="45"/>
      <c r="Q285" s="45"/>
      <c r="R285" s="45"/>
      <c r="S285" s="45"/>
      <c r="T285" s="45"/>
      <c r="U285" s="45"/>
      <c r="V285" s="45"/>
      <c r="W285" s="45"/>
      <c r="X285" s="45"/>
      <c r="Y285" s="45"/>
      <c r="Z285" s="45"/>
    </row>
    <row r="286" spans="1:26" ht="15.5" x14ac:dyDescent="0.35">
      <c r="A286" s="45"/>
      <c r="B286" s="45"/>
      <c r="C286" s="45"/>
      <c r="D286" s="45"/>
      <c r="E286" s="45"/>
      <c r="F286" s="45"/>
      <c r="G286" s="45"/>
      <c r="H286" s="47"/>
      <c r="I286" s="47"/>
      <c r="J286" s="47"/>
      <c r="K286" s="45"/>
      <c r="L286" s="45"/>
      <c r="M286" s="45"/>
      <c r="N286" s="45"/>
      <c r="O286" s="45"/>
      <c r="P286" s="45"/>
      <c r="Q286" s="45"/>
      <c r="R286" s="45"/>
      <c r="S286" s="45"/>
      <c r="T286" s="45"/>
      <c r="U286" s="45"/>
      <c r="V286" s="45"/>
      <c r="W286" s="45"/>
      <c r="X286" s="45"/>
      <c r="Y286" s="45"/>
      <c r="Z286" s="45"/>
    </row>
    <row r="287" spans="1:26" ht="15.5" x14ac:dyDescent="0.35">
      <c r="A287" s="45"/>
      <c r="B287" s="45"/>
      <c r="C287" s="45"/>
      <c r="D287" s="45"/>
      <c r="E287" s="45"/>
      <c r="F287" s="45"/>
      <c r="G287" s="45"/>
      <c r="H287" s="47"/>
      <c r="I287" s="47"/>
      <c r="J287" s="47"/>
      <c r="K287" s="45"/>
      <c r="L287" s="45"/>
      <c r="M287" s="45"/>
      <c r="N287" s="45"/>
      <c r="O287" s="45"/>
      <c r="P287" s="45"/>
      <c r="Q287" s="45"/>
      <c r="R287" s="45"/>
      <c r="S287" s="45"/>
      <c r="T287" s="45"/>
      <c r="U287" s="45"/>
      <c r="V287" s="45"/>
      <c r="W287" s="45"/>
      <c r="X287" s="45"/>
      <c r="Y287" s="45"/>
      <c r="Z287" s="45"/>
    </row>
    <row r="288" spans="1:26" ht="15.5" x14ac:dyDescent="0.35">
      <c r="A288" s="45"/>
      <c r="B288" s="45"/>
      <c r="C288" s="45"/>
      <c r="D288" s="45"/>
      <c r="E288" s="45"/>
      <c r="F288" s="45"/>
      <c r="G288" s="45"/>
      <c r="H288" s="47"/>
      <c r="I288" s="47"/>
      <c r="J288" s="47"/>
      <c r="K288" s="45"/>
      <c r="L288" s="45"/>
      <c r="M288" s="45"/>
      <c r="N288" s="45"/>
      <c r="O288" s="45"/>
      <c r="P288" s="45"/>
      <c r="Q288" s="45"/>
      <c r="R288" s="45"/>
      <c r="S288" s="45"/>
      <c r="T288" s="45"/>
      <c r="U288" s="45"/>
      <c r="V288" s="45"/>
      <c r="W288" s="45"/>
      <c r="X288" s="45"/>
      <c r="Y288" s="45"/>
      <c r="Z288" s="45"/>
    </row>
    <row r="289" spans="1:26" ht="15.5" x14ac:dyDescent="0.35">
      <c r="A289" s="45"/>
      <c r="B289" s="45"/>
      <c r="C289" s="45"/>
      <c r="D289" s="45"/>
      <c r="E289" s="45"/>
      <c r="F289" s="45"/>
      <c r="G289" s="45"/>
      <c r="H289" s="47"/>
      <c r="I289" s="47"/>
      <c r="J289" s="47"/>
      <c r="K289" s="45"/>
      <c r="L289" s="45"/>
      <c r="M289" s="45"/>
      <c r="N289" s="45"/>
      <c r="O289" s="45"/>
      <c r="P289" s="45"/>
      <c r="Q289" s="45"/>
      <c r="R289" s="45"/>
      <c r="S289" s="45"/>
      <c r="T289" s="45"/>
      <c r="U289" s="45"/>
      <c r="V289" s="45"/>
      <c r="W289" s="45"/>
      <c r="X289" s="45"/>
      <c r="Y289" s="45"/>
      <c r="Z289" s="45"/>
    </row>
    <row r="290" spans="1:26" ht="15.5" x14ac:dyDescent="0.35">
      <c r="A290" s="45"/>
      <c r="B290" s="45"/>
      <c r="C290" s="45"/>
      <c r="D290" s="45"/>
      <c r="E290" s="45"/>
      <c r="F290" s="45"/>
      <c r="G290" s="45"/>
      <c r="H290" s="47"/>
      <c r="I290" s="47"/>
      <c r="J290" s="47"/>
      <c r="K290" s="45"/>
      <c r="L290" s="45"/>
      <c r="M290" s="45"/>
      <c r="N290" s="45"/>
      <c r="O290" s="45"/>
      <c r="P290" s="45"/>
      <c r="Q290" s="45"/>
      <c r="R290" s="45"/>
      <c r="S290" s="45"/>
      <c r="T290" s="45"/>
      <c r="U290" s="45"/>
      <c r="V290" s="45"/>
      <c r="W290" s="45"/>
      <c r="X290" s="45"/>
      <c r="Y290" s="45"/>
      <c r="Z290" s="45"/>
    </row>
    <row r="291" spans="1:26" ht="15.5" x14ac:dyDescent="0.35">
      <c r="A291" s="45"/>
      <c r="B291" s="45"/>
      <c r="C291" s="45"/>
      <c r="D291" s="45"/>
      <c r="E291" s="45"/>
      <c r="F291" s="45"/>
      <c r="G291" s="45"/>
      <c r="H291" s="47"/>
      <c r="I291" s="47"/>
      <c r="J291" s="47"/>
      <c r="K291" s="45"/>
      <c r="L291" s="45"/>
      <c r="M291" s="45"/>
      <c r="N291" s="45"/>
      <c r="O291" s="45"/>
      <c r="P291" s="45"/>
      <c r="Q291" s="45"/>
      <c r="R291" s="45"/>
      <c r="S291" s="45"/>
      <c r="T291" s="45"/>
      <c r="U291" s="45"/>
      <c r="V291" s="45"/>
      <c r="W291" s="45"/>
      <c r="X291" s="45"/>
      <c r="Y291" s="45"/>
      <c r="Z291" s="45"/>
    </row>
    <row r="292" spans="1:26" ht="15.5" x14ac:dyDescent="0.35">
      <c r="A292" s="45"/>
      <c r="B292" s="45"/>
      <c r="C292" s="45"/>
      <c r="D292" s="45"/>
      <c r="E292" s="45"/>
      <c r="F292" s="45"/>
      <c r="G292" s="45"/>
      <c r="H292" s="47"/>
      <c r="I292" s="47"/>
      <c r="J292" s="47"/>
      <c r="K292" s="45"/>
      <c r="L292" s="45"/>
      <c r="M292" s="45"/>
      <c r="N292" s="45"/>
      <c r="O292" s="45"/>
      <c r="P292" s="45"/>
      <c r="Q292" s="45"/>
      <c r="R292" s="45"/>
      <c r="S292" s="45"/>
      <c r="T292" s="45"/>
      <c r="U292" s="45"/>
      <c r="V292" s="45"/>
      <c r="W292" s="45"/>
      <c r="X292" s="45"/>
      <c r="Y292" s="45"/>
      <c r="Z292" s="45"/>
    </row>
    <row r="293" spans="1:26" ht="15.5" x14ac:dyDescent="0.35">
      <c r="A293" s="45"/>
      <c r="B293" s="45"/>
      <c r="C293" s="45"/>
      <c r="D293" s="45"/>
      <c r="E293" s="45"/>
      <c r="F293" s="45"/>
      <c r="G293" s="45"/>
      <c r="H293" s="47"/>
      <c r="I293" s="47"/>
      <c r="J293" s="47"/>
      <c r="K293" s="45"/>
      <c r="L293" s="45"/>
      <c r="M293" s="45"/>
      <c r="N293" s="45"/>
      <c r="O293" s="45"/>
      <c r="P293" s="45"/>
      <c r="Q293" s="45"/>
      <c r="R293" s="45"/>
      <c r="S293" s="45"/>
      <c r="T293" s="45"/>
      <c r="U293" s="45"/>
      <c r="V293" s="45"/>
      <c r="W293" s="45"/>
      <c r="X293" s="45"/>
      <c r="Y293" s="45"/>
      <c r="Z293" s="45"/>
    </row>
    <row r="294" spans="1:26" ht="15.5" x14ac:dyDescent="0.35">
      <c r="A294" s="45"/>
      <c r="B294" s="45"/>
      <c r="C294" s="45"/>
      <c r="D294" s="45"/>
      <c r="E294" s="45"/>
      <c r="F294" s="45"/>
      <c r="G294" s="45"/>
      <c r="H294" s="47"/>
      <c r="I294" s="47"/>
      <c r="J294" s="47"/>
      <c r="K294" s="45"/>
      <c r="L294" s="45"/>
      <c r="M294" s="45"/>
      <c r="N294" s="45"/>
      <c r="O294" s="45"/>
      <c r="P294" s="45"/>
      <c r="Q294" s="45"/>
      <c r="R294" s="45"/>
      <c r="S294" s="45"/>
      <c r="T294" s="45"/>
      <c r="U294" s="45"/>
      <c r="V294" s="45"/>
      <c r="W294" s="45"/>
      <c r="X294" s="45"/>
      <c r="Y294" s="45"/>
      <c r="Z294" s="45"/>
    </row>
    <row r="295" spans="1:26" ht="15.5" x14ac:dyDescent="0.35">
      <c r="A295" s="45"/>
      <c r="B295" s="45"/>
      <c r="C295" s="45"/>
      <c r="D295" s="45"/>
      <c r="E295" s="45"/>
      <c r="F295" s="45"/>
      <c r="G295" s="45"/>
      <c r="H295" s="47"/>
      <c r="I295" s="47"/>
      <c r="J295" s="47"/>
      <c r="K295" s="45"/>
      <c r="L295" s="45"/>
      <c r="M295" s="45"/>
      <c r="N295" s="45"/>
      <c r="O295" s="45"/>
      <c r="P295" s="45"/>
      <c r="Q295" s="45"/>
      <c r="R295" s="45"/>
      <c r="S295" s="45"/>
      <c r="T295" s="45"/>
      <c r="U295" s="45"/>
      <c r="V295" s="45"/>
      <c r="W295" s="45"/>
      <c r="X295" s="45"/>
      <c r="Y295" s="45"/>
      <c r="Z295" s="45"/>
    </row>
    <row r="296" spans="1:26" ht="15.5" x14ac:dyDescent="0.35">
      <c r="A296" s="45"/>
      <c r="B296" s="45"/>
      <c r="C296" s="45"/>
      <c r="D296" s="45"/>
      <c r="E296" s="45"/>
      <c r="F296" s="45"/>
      <c r="G296" s="45"/>
      <c r="H296" s="47"/>
      <c r="I296" s="47"/>
      <c r="J296" s="47"/>
      <c r="K296" s="45"/>
      <c r="L296" s="45"/>
      <c r="M296" s="45"/>
      <c r="N296" s="45"/>
      <c r="O296" s="45"/>
      <c r="P296" s="45"/>
      <c r="Q296" s="45"/>
      <c r="R296" s="45"/>
      <c r="S296" s="45"/>
      <c r="T296" s="45"/>
      <c r="U296" s="45"/>
      <c r="V296" s="45"/>
      <c r="W296" s="45"/>
      <c r="X296" s="45"/>
      <c r="Y296" s="45"/>
      <c r="Z296" s="45"/>
    </row>
    <row r="297" spans="1:26" ht="15.5" x14ac:dyDescent="0.35">
      <c r="A297" s="45"/>
      <c r="B297" s="45"/>
      <c r="C297" s="45"/>
      <c r="D297" s="45"/>
      <c r="E297" s="45"/>
      <c r="F297" s="45"/>
      <c r="G297" s="45"/>
      <c r="H297" s="47"/>
      <c r="I297" s="47"/>
      <c r="J297" s="47"/>
      <c r="K297" s="45"/>
      <c r="L297" s="45"/>
      <c r="M297" s="45"/>
      <c r="N297" s="45"/>
      <c r="O297" s="45"/>
      <c r="P297" s="45"/>
      <c r="Q297" s="45"/>
      <c r="R297" s="45"/>
      <c r="S297" s="45"/>
      <c r="T297" s="45"/>
      <c r="U297" s="45"/>
      <c r="V297" s="45"/>
      <c r="W297" s="45"/>
      <c r="X297" s="45"/>
      <c r="Y297" s="45"/>
      <c r="Z297" s="45"/>
    </row>
    <row r="298" spans="1:26" ht="15.5" x14ac:dyDescent="0.35">
      <c r="A298" s="45"/>
      <c r="B298" s="45"/>
      <c r="C298" s="45"/>
      <c r="D298" s="45"/>
      <c r="E298" s="45"/>
      <c r="F298" s="45"/>
      <c r="G298" s="45"/>
      <c r="H298" s="47"/>
      <c r="I298" s="47"/>
      <c r="J298" s="47"/>
      <c r="K298" s="45"/>
      <c r="L298" s="45"/>
      <c r="M298" s="45"/>
      <c r="N298" s="45"/>
      <c r="O298" s="45"/>
      <c r="P298" s="45"/>
      <c r="Q298" s="45"/>
      <c r="R298" s="45"/>
      <c r="S298" s="45"/>
      <c r="T298" s="45"/>
      <c r="U298" s="45"/>
      <c r="V298" s="45"/>
      <c r="W298" s="45"/>
      <c r="X298" s="45"/>
      <c r="Y298" s="45"/>
      <c r="Z298" s="45"/>
    </row>
    <row r="299" spans="1:26" ht="15.5" x14ac:dyDescent="0.35">
      <c r="A299" s="45"/>
      <c r="B299" s="45"/>
      <c r="C299" s="45"/>
      <c r="D299" s="45"/>
      <c r="E299" s="45"/>
      <c r="F299" s="45"/>
      <c r="G299" s="45"/>
      <c r="H299" s="47"/>
      <c r="I299" s="47"/>
      <c r="J299" s="47"/>
      <c r="K299" s="45"/>
      <c r="L299" s="45"/>
      <c r="M299" s="45"/>
      <c r="N299" s="45"/>
      <c r="O299" s="45"/>
      <c r="P299" s="45"/>
      <c r="Q299" s="45"/>
      <c r="R299" s="45"/>
      <c r="S299" s="45"/>
      <c r="T299" s="45"/>
      <c r="U299" s="45"/>
      <c r="V299" s="45"/>
      <c r="W299" s="45"/>
      <c r="X299" s="45"/>
      <c r="Y299" s="45"/>
      <c r="Z299" s="45"/>
    </row>
    <row r="300" spans="1:26" ht="15.5" x14ac:dyDescent="0.35">
      <c r="A300" s="45"/>
      <c r="B300" s="45"/>
      <c r="C300" s="45"/>
      <c r="D300" s="45"/>
      <c r="E300" s="45"/>
      <c r="F300" s="45"/>
      <c r="G300" s="45"/>
      <c r="H300" s="47"/>
      <c r="I300" s="47"/>
      <c r="J300" s="47"/>
      <c r="K300" s="45"/>
      <c r="L300" s="45"/>
      <c r="M300" s="45"/>
      <c r="N300" s="45"/>
      <c r="O300" s="45"/>
      <c r="P300" s="45"/>
      <c r="Q300" s="45"/>
      <c r="R300" s="45"/>
      <c r="S300" s="45"/>
      <c r="T300" s="45"/>
      <c r="U300" s="45"/>
      <c r="V300" s="45"/>
      <c r="W300" s="45"/>
      <c r="X300" s="45"/>
      <c r="Y300" s="45"/>
      <c r="Z300" s="45"/>
    </row>
    <row r="301" spans="1:26" ht="15.5" x14ac:dyDescent="0.35">
      <c r="A301" s="45"/>
      <c r="B301" s="45"/>
      <c r="C301" s="45"/>
      <c r="D301" s="45"/>
      <c r="E301" s="45"/>
      <c r="F301" s="45"/>
      <c r="G301" s="45"/>
      <c r="H301" s="47"/>
      <c r="I301" s="47"/>
      <c r="J301" s="47"/>
      <c r="K301" s="45"/>
      <c r="L301" s="45"/>
      <c r="M301" s="45"/>
      <c r="N301" s="45"/>
      <c r="O301" s="45"/>
      <c r="P301" s="45"/>
      <c r="Q301" s="45"/>
      <c r="R301" s="45"/>
      <c r="S301" s="45"/>
      <c r="T301" s="45"/>
      <c r="U301" s="45"/>
      <c r="V301" s="45"/>
      <c r="W301" s="45"/>
      <c r="X301" s="45"/>
      <c r="Y301" s="45"/>
      <c r="Z301" s="45"/>
    </row>
    <row r="302" spans="1:26" ht="15.5" x14ac:dyDescent="0.35">
      <c r="A302" s="45"/>
      <c r="B302" s="45"/>
      <c r="C302" s="45"/>
      <c r="D302" s="45"/>
      <c r="E302" s="45"/>
      <c r="F302" s="45"/>
      <c r="G302" s="45"/>
      <c r="H302" s="47"/>
      <c r="I302" s="47"/>
      <c r="J302" s="47"/>
      <c r="K302" s="45"/>
      <c r="L302" s="45"/>
      <c r="M302" s="45"/>
      <c r="N302" s="45"/>
      <c r="O302" s="45"/>
      <c r="P302" s="45"/>
      <c r="Q302" s="45"/>
      <c r="R302" s="45"/>
      <c r="S302" s="45"/>
      <c r="T302" s="45"/>
      <c r="U302" s="45"/>
      <c r="V302" s="45"/>
      <c r="W302" s="45"/>
      <c r="X302" s="45"/>
      <c r="Y302" s="45"/>
      <c r="Z302" s="45"/>
    </row>
    <row r="303" spans="1:26" ht="15.5" x14ac:dyDescent="0.35">
      <c r="A303" s="45"/>
      <c r="B303" s="45"/>
      <c r="C303" s="45"/>
      <c r="D303" s="45"/>
      <c r="E303" s="45"/>
      <c r="F303" s="45"/>
      <c r="G303" s="45"/>
      <c r="H303" s="47"/>
      <c r="I303" s="47"/>
      <c r="J303" s="47"/>
      <c r="K303" s="45"/>
      <c r="L303" s="45"/>
      <c r="M303" s="45"/>
      <c r="N303" s="45"/>
      <c r="O303" s="45"/>
      <c r="P303" s="45"/>
      <c r="Q303" s="45"/>
      <c r="R303" s="45"/>
      <c r="S303" s="45"/>
      <c r="T303" s="45"/>
      <c r="U303" s="45"/>
      <c r="V303" s="45"/>
      <c r="W303" s="45"/>
      <c r="X303" s="45"/>
      <c r="Y303" s="45"/>
      <c r="Z303" s="45"/>
    </row>
    <row r="304" spans="1:26" ht="15.5" x14ac:dyDescent="0.35">
      <c r="A304" s="45"/>
      <c r="B304" s="45"/>
      <c r="C304" s="45"/>
      <c r="D304" s="45"/>
      <c r="E304" s="45"/>
      <c r="F304" s="45"/>
      <c r="G304" s="45"/>
      <c r="H304" s="47"/>
      <c r="I304" s="47"/>
      <c r="J304" s="47"/>
      <c r="K304" s="45"/>
      <c r="L304" s="45"/>
      <c r="M304" s="45"/>
      <c r="N304" s="45"/>
      <c r="O304" s="45"/>
      <c r="P304" s="45"/>
      <c r="Q304" s="45"/>
      <c r="R304" s="45"/>
      <c r="S304" s="45"/>
      <c r="T304" s="45"/>
      <c r="U304" s="45"/>
      <c r="V304" s="45"/>
      <c r="W304" s="45"/>
      <c r="X304" s="45"/>
      <c r="Y304" s="45"/>
      <c r="Z304" s="45"/>
    </row>
    <row r="305" spans="1:26" ht="15.5" x14ac:dyDescent="0.35">
      <c r="A305" s="45"/>
      <c r="B305" s="45"/>
      <c r="C305" s="45"/>
      <c r="D305" s="45"/>
      <c r="E305" s="45"/>
      <c r="F305" s="45"/>
      <c r="G305" s="45"/>
      <c r="H305" s="47"/>
      <c r="I305" s="47"/>
      <c r="J305" s="47"/>
      <c r="K305" s="45"/>
      <c r="L305" s="45"/>
      <c r="M305" s="45"/>
      <c r="N305" s="45"/>
      <c r="O305" s="45"/>
      <c r="P305" s="45"/>
      <c r="Q305" s="45"/>
      <c r="R305" s="45"/>
      <c r="S305" s="45"/>
      <c r="T305" s="45"/>
      <c r="U305" s="45"/>
      <c r="V305" s="45"/>
      <c r="W305" s="45"/>
      <c r="X305" s="45"/>
      <c r="Y305" s="45"/>
      <c r="Z305" s="45"/>
    </row>
    <row r="306" spans="1:26" ht="15.5" x14ac:dyDescent="0.35">
      <c r="A306" s="45"/>
      <c r="B306" s="45"/>
      <c r="C306" s="45"/>
      <c r="D306" s="45"/>
      <c r="E306" s="45"/>
      <c r="F306" s="45"/>
      <c r="G306" s="45"/>
      <c r="H306" s="47"/>
      <c r="I306" s="47"/>
      <c r="J306" s="47"/>
      <c r="K306" s="45"/>
      <c r="L306" s="45"/>
      <c r="M306" s="45"/>
      <c r="N306" s="45"/>
      <c r="O306" s="45"/>
      <c r="P306" s="45"/>
      <c r="Q306" s="45"/>
      <c r="R306" s="45"/>
      <c r="S306" s="45"/>
      <c r="T306" s="45"/>
      <c r="U306" s="45"/>
      <c r="V306" s="45"/>
      <c r="W306" s="45"/>
      <c r="X306" s="45"/>
      <c r="Y306" s="45"/>
      <c r="Z306" s="45"/>
    </row>
    <row r="307" spans="1:26" ht="15.5" x14ac:dyDescent="0.35">
      <c r="A307" s="45"/>
      <c r="B307" s="45"/>
      <c r="C307" s="45"/>
      <c r="D307" s="45"/>
      <c r="E307" s="45"/>
      <c r="F307" s="45"/>
      <c r="G307" s="45"/>
      <c r="H307" s="47"/>
      <c r="I307" s="47"/>
      <c r="J307" s="47"/>
      <c r="K307" s="45"/>
      <c r="L307" s="45"/>
      <c r="M307" s="45"/>
      <c r="N307" s="45"/>
      <c r="O307" s="45"/>
      <c r="P307" s="45"/>
      <c r="Q307" s="45"/>
      <c r="R307" s="45"/>
      <c r="S307" s="45"/>
      <c r="T307" s="45"/>
      <c r="U307" s="45"/>
      <c r="V307" s="45"/>
      <c r="W307" s="45"/>
      <c r="X307" s="45"/>
      <c r="Y307" s="45"/>
      <c r="Z307" s="45"/>
    </row>
    <row r="308" spans="1:26" ht="15.5" x14ac:dyDescent="0.35">
      <c r="A308" s="45"/>
      <c r="B308" s="45"/>
      <c r="C308" s="45"/>
      <c r="D308" s="45"/>
      <c r="E308" s="45"/>
      <c r="F308" s="45"/>
      <c r="G308" s="45"/>
      <c r="H308" s="47"/>
      <c r="I308" s="47"/>
      <c r="J308" s="47"/>
      <c r="K308" s="45"/>
      <c r="L308" s="45"/>
      <c r="M308" s="45"/>
      <c r="N308" s="45"/>
      <c r="O308" s="45"/>
      <c r="P308" s="45"/>
      <c r="Q308" s="45"/>
      <c r="R308" s="45"/>
      <c r="S308" s="45"/>
      <c r="T308" s="45"/>
      <c r="U308" s="45"/>
      <c r="V308" s="45"/>
      <c r="W308" s="45"/>
      <c r="X308" s="45"/>
      <c r="Y308" s="45"/>
      <c r="Z308" s="45"/>
    </row>
    <row r="309" spans="1:26" ht="15.5" x14ac:dyDescent="0.35">
      <c r="A309" s="45"/>
      <c r="B309" s="45"/>
      <c r="C309" s="45"/>
      <c r="D309" s="45"/>
      <c r="E309" s="45"/>
      <c r="F309" s="45"/>
      <c r="G309" s="45"/>
      <c r="H309" s="47"/>
      <c r="I309" s="47"/>
      <c r="J309" s="47"/>
      <c r="K309" s="45"/>
      <c r="L309" s="45"/>
      <c r="M309" s="45"/>
      <c r="N309" s="45"/>
      <c r="O309" s="45"/>
      <c r="P309" s="45"/>
      <c r="Q309" s="45"/>
      <c r="R309" s="45"/>
      <c r="S309" s="45"/>
      <c r="T309" s="45"/>
      <c r="U309" s="45"/>
      <c r="V309" s="45"/>
      <c r="W309" s="45"/>
      <c r="X309" s="45"/>
      <c r="Y309" s="45"/>
      <c r="Z309" s="45"/>
    </row>
    <row r="310" spans="1:26" ht="15.5" x14ac:dyDescent="0.35">
      <c r="A310" s="45"/>
      <c r="B310" s="45"/>
      <c r="C310" s="45"/>
      <c r="D310" s="45"/>
      <c r="E310" s="45"/>
      <c r="F310" s="45"/>
      <c r="G310" s="45"/>
      <c r="H310" s="47"/>
      <c r="I310" s="47"/>
      <c r="J310" s="47"/>
      <c r="K310" s="45"/>
      <c r="L310" s="45"/>
      <c r="M310" s="45"/>
      <c r="N310" s="45"/>
      <c r="O310" s="45"/>
      <c r="P310" s="45"/>
      <c r="Q310" s="45"/>
      <c r="R310" s="45"/>
      <c r="S310" s="45"/>
      <c r="T310" s="45"/>
      <c r="U310" s="45"/>
      <c r="V310" s="45"/>
      <c r="W310" s="45"/>
      <c r="X310" s="45"/>
      <c r="Y310" s="45"/>
      <c r="Z310" s="45"/>
    </row>
    <row r="311" spans="1:26" ht="15.5" x14ac:dyDescent="0.35">
      <c r="A311" s="45"/>
      <c r="B311" s="45"/>
      <c r="C311" s="45"/>
      <c r="D311" s="45"/>
      <c r="E311" s="45"/>
      <c r="F311" s="45"/>
      <c r="G311" s="45"/>
      <c r="H311" s="47"/>
      <c r="I311" s="47"/>
      <c r="J311" s="47"/>
      <c r="K311" s="45"/>
      <c r="L311" s="45"/>
      <c r="M311" s="45"/>
      <c r="N311" s="45"/>
      <c r="O311" s="45"/>
      <c r="P311" s="45"/>
      <c r="Q311" s="45"/>
      <c r="R311" s="45"/>
      <c r="S311" s="45"/>
      <c r="T311" s="45"/>
      <c r="U311" s="45"/>
      <c r="V311" s="45"/>
      <c r="W311" s="45"/>
      <c r="X311" s="45"/>
      <c r="Y311" s="45"/>
      <c r="Z311" s="45"/>
    </row>
    <row r="312" spans="1:26" ht="15.5" x14ac:dyDescent="0.35">
      <c r="A312" s="45"/>
      <c r="B312" s="45"/>
      <c r="C312" s="45"/>
      <c r="D312" s="45"/>
      <c r="E312" s="45"/>
      <c r="F312" s="45"/>
      <c r="G312" s="45"/>
      <c r="H312" s="47"/>
      <c r="I312" s="47"/>
      <c r="J312" s="47"/>
      <c r="K312" s="45"/>
      <c r="L312" s="45"/>
      <c r="M312" s="45"/>
      <c r="N312" s="45"/>
      <c r="O312" s="45"/>
      <c r="P312" s="45"/>
      <c r="Q312" s="45"/>
      <c r="R312" s="45"/>
      <c r="S312" s="45"/>
      <c r="T312" s="45"/>
      <c r="U312" s="45"/>
      <c r="V312" s="45"/>
      <c r="W312" s="45"/>
      <c r="X312" s="45"/>
      <c r="Y312" s="45"/>
      <c r="Z312" s="45"/>
    </row>
    <row r="313" spans="1:26" ht="15.5" x14ac:dyDescent="0.35">
      <c r="A313" s="45"/>
      <c r="B313" s="45"/>
      <c r="C313" s="45"/>
      <c r="D313" s="45"/>
      <c r="E313" s="45"/>
      <c r="F313" s="45"/>
      <c r="G313" s="45"/>
      <c r="H313" s="47"/>
      <c r="I313" s="47"/>
      <c r="J313" s="47"/>
      <c r="K313" s="45"/>
      <c r="L313" s="45"/>
      <c r="M313" s="45"/>
      <c r="N313" s="45"/>
      <c r="O313" s="45"/>
      <c r="P313" s="45"/>
      <c r="Q313" s="45"/>
      <c r="R313" s="45"/>
      <c r="S313" s="45"/>
      <c r="T313" s="45"/>
      <c r="U313" s="45"/>
      <c r="V313" s="45"/>
      <c r="W313" s="45"/>
      <c r="X313" s="45"/>
      <c r="Y313" s="45"/>
      <c r="Z313" s="45"/>
    </row>
    <row r="314" spans="1:26" ht="15.5" x14ac:dyDescent="0.35">
      <c r="A314" s="45"/>
      <c r="B314" s="45"/>
      <c r="C314" s="45"/>
      <c r="D314" s="45"/>
      <c r="E314" s="45"/>
      <c r="F314" s="45"/>
      <c r="G314" s="45"/>
      <c r="H314" s="47"/>
      <c r="I314" s="47"/>
      <c r="J314" s="47"/>
      <c r="K314" s="45"/>
      <c r="L314" s="45"/>
      <c r="M314" s="45"/>
      <c r="N314" s="45"/>
      <c r="O314" s="45"/>
      <c r="P314" s="45"/>
      <c r="Q314" s="45"/>
      <c r="R314" s="45"/>
      <c r="S314" s="45"/>
      <c r="T314" s="45"/>
      <c r="U314" s="45"/>
      <c r="V314" s="45"/>
      <c r="W314" s="45"/>
      <c r="X314" s="45"/>
      <c r="Y314" s="45"/>
      <c r="Z314" s="45"/>
    </row>
    <row r="315" spans="1:26" ht="15.5" x14ac:dyDescent="0.35">
      <c r="A315" s="45"/>
      <c r="B315" s="45"/>
      <c r="C315" s="45"/>
      <c r="D315" s="45"/>
      <c r="E315" s="45"/>
      <c r="F315" s="45"/>
      <c r="G315" s="45"/>
      <c r="H315" s="47"/>
      <c r="I315" s="47"/>
      <c r="J315" s="47"/>
      <c r="K315" s="45"/>
      <c r="L315" s="45"/>
      <c r="M315" s="45"/>
      <c r="N315" s="45"/>
      <c r="O315" s="45"/>
      <c r="P315" s="45"/>
      <c r="Q315" s="45"/>
      <c r="R315" s="45"/>
      <c r="S315" s="45"/>
      <c r="T315" s="45"/>
      <c r="U315" s="45"/>
      <c r="V315" s="45"/>
      <c r="W315" s="45"/>
      <c r="X315" s="45"/>
      <c r="Y315" s="45"/>
      <c r="Z315" s="45"/>
    </row>
    <row r="316" spans="1:26" ht="15.5" x14ac:dyDescent="0.35">
      <c r="A316" s="45"/>
      <c r="B316" s="45"/>
      <c r="C316" s="45"/>
      <c r="D316" s="45"/>
      <c r="E316" s="45"/>
      <c r="F316" s="45"/>
      <c r="G316" s="45"/>
      <c r="H316" s="47"/>
      <c r="I316" s="47"/>
      <c r="J316" s="47"/>
      <c r="K316" s="45"/>
      <c r="L316" s="45"/>
      <c r="M316" s="45"/>
      <c r="N316" s="45"/>
      <c r="O316" s="45"/>
      <c r="P316" s="45"/>
      <c r="Q316" s="45"/>
      <c r="R316" s="45"/>
      <c r="S316" s="45"/>
      <c r="T316" s="45"/>
      <c r="U316" s="45"/>
      <c r="V316" s="45"/>
      <c r="W316" s="45"/>
      <c r="X316" s="45"/>
      <c r="Y316" s="45"/>
      <c r="Z316" s="45"/>
    </row>
    <row r="317" spans="1:26" ht="15.5" x14ac:dyDescent="0.35">
      <c r="A317" s="45"/>
      <c r="B317" s="45"/>
      <c r="C317" s="45"/>
      <c r="D317" s="45"/>
      <c r="E317" s="45"/>
      <c r="F317" s="45"/>
      <c r="G317" s="45"/>
      <c r="H317" s="47"/>
      <c r="I317" s="47"/>
      <c r="J317" s="47"/>
      <c r="K317" s="45"/>
      <c r="L317" s="45"/>
      <c r="M317" s="45"/>
      <c r="N317" s="45"/>
      <c r="O317" s="45"/>
      <c r="P317" s="45"/>
      <c r="Q317" s="45"/>
      <c r="R317" s="45"/>
      <c r="S317" s="45"/>
      <c r="T317" s="45"/>
      <c r="U317" s="45"/>
      <c r="V317" s="45"/>
      <c r="W317" s="45"/>
      <c r="X317" s="45"/>
      <c r="Y317" s="45"/>
      <c r="Z317" s="45"/>
    </row>
    <row r="318" spans="1:26" ht="15.5" x14ac:dyDescent="0.35">
      <c r="A318" s="45"/>
      <c r="B318" s="45"/>
      <c r="C318" s="45"/>
      <c r="D318" s="45"/>
      <c r="E318" s="45"/>
      <c r="F318" s="45"/>
      <c r="G318" s="45"/>
      <c r="H318" s="47"/>
      <c r="I318" s="47"/>
      <c r="J318" s="47"/>
      <c r="K318" s="45"/>
      <c r="L318" s="45"/>
      <c r="M318" s="45"/>
      <c r="N318" s="45"/>
      <c r="O318" s="45"/>
      <c r="P318" s="45"/>
      <c r="Q318" s="45"/>
      <c r="R318" s="45"/>
      <c r="S318" s="45"/>
      <c r="T318" s="45"/>
      <c r="U318" s="45"/>
      <c r="V318" s="45"/>
      <c r="W318" s="45"/>
      <c r="X318" s="45"/>
      <c r="Y318" s="45"/>
      <c r="Z318" s="45"/>
    </row>
    <row r="319" spans="1:26" ht="15.5" x14ac:dyDescent="0.35">
      <c r="A319" s="45"/>
      <c r="B319" s="45"/>
      <c r="C319" s="45"/>
      <c r="D319" s="45"/>
      <c r="E319" s="45"/>
      <c r="F319" s="45"/>
      <c r="G319" s="45"/>
      <c r="H319" s="47"/>
      <c r="I319" s="47"/>
      <c r="J319" s="47"/>
      <c r="K319" s="45"/>
      <c r="L319" s="45"/>
      <c r="M319" s="45"/>
      <c r="N319" s="45"/>
      <c r="O319" s="45"/>
      <c r="P319" s="45"/>
      <c r="Q319" s="45"/>
      <c r="R319" s="45"/>
      <c r="S319" s="45"/>
      <c r="T319" s="45"/>
      <c r="U319" s="45"/>
      <c r="V319" s="45"/>
      <c r="W319" s="45"/>
      <c r="X319" s="45"/>
      <c r="Y319" s="45"/>
      <c r="Z319" s="45"/>
    </row>
    <row r="320" spans="1:26" ht="15.5" x14ac:dyDescent="0.35">
      <c r="A320" s="45"/>
      <c r="B320" s="45"/>
      <c r="C320" s="45"/>
      <c r="D320" s="45"/>
      <c r="E320" s="45"/>
      <c r="F320" s="45"/>
      <c r="G320" s="45"/>
      <c r="H320" s="47"/>
      <c r="I320" s="47"/>
      <c r="J320" s="47"/>
      <c r="K320" s="45"/>
      <c r="L320" s="45"/>
      <c r="M320" s="45"/>
      <c r="N320" s="45"/>
      <c r="O320" s="45"/>
      <c r="P320" s="45"/>
      <c r="Q320" s="45"/>
      <c r="R320" s="45"/>
      <c r="S320" s="45"/>
      <c r="T320" s="45"/>
      <c r="U320" s="45"/>
      <c r="V320" s="45"/>
      <c r="W320" s="45"/>
      <c r="X320" s="45"/>
      <c r="Y320" s="45"/>
      <c r="Z320" s="45"/>
    </row>
    <row r="321" spans="1:26" ht="15.5" x14ac:dyDescent="0.35">
      <c r="A321" s="45"/>
      <c r="B321" s="45"/>
      <c r="C321" s="45"/>
      <c r="D321" s="45"/>
      <c r="E321" s="45"/>
      <c r="F321" s="45"/>
      <c r="G321" s="45"/>
      <c r="H321" s="47"/>
      <c r="I321" s="47"/>
      <c r="J321" s="47"/>
      <c r="K321" s="45"/>
      <c r="L321" s="45"/>
      <c r="M321" s="45"/>
      <c r="N321" s="45"/>
      <c r="O321" s="45"/>
      <c r="P321" s="45"/>
      <c r="Q321" s="45"/>
      <c r="R321" s="45"/>
      <c r="S321" s="45"/>
      <c r="T321" s="45"/>
      <c r="U321" s="45"/>
      <c r="V321" s="45"/>
      <c r="W321" s="45"/>
      <c r="X321" s="45"/>
      <c r="Y321" s="45"/>
      <c r="Z321" s="45"/>
    </row>
    <row r="322" spans="1:26" ht="15.5" x14ac:dyDescent="0.35">
      <c r="A322" s="45"/>
      <c r="B322" s="45"/>
      <c r="C322" s="45"/>
      <c r="D322" s="45"/>
      <c r="E322" s="45"/>
      <c r="F322" s="45"/>
      <c r="G322" s="45"/>
      <c r="H322" s="47"/>
      <c r="I322" s="47"/>
      <c r="J322" s="47"/>
      <c r="K322" s="45"/>
      <c r="L322" s="45"/>
      <c r="M322" s="45"/>
      <c r="N322" s="45"/>
      <c r="O322" s="45"/>
      <c r="P322" s="45"/>
      <c r="Q322" s="45"/>
      <c r="R322" s="45"/>
      <c r="S322" s="45"/>
      <c r="T322" s="45"/>
      <c r="U322" s="45"/>
      <c r="V322" s="45"/>
      <c r="W322" s="45"/>
      <c r="X322" s="45"/>
      <c r="Y322" s="45"/>
      <c r="Z322" s="45"/>
    </row>
    <row r="323" spans="1:26" ht="15.5" x14ac:dyDescent="0.35">
      <c r="A323" s="45"/>
      <c r="B323" s="45"/>
      <c r="C323" s="45"/>
      <c r="D323" s="45"/>
      <c r="E323" s="45"/>
      <c r="F323" s="45"/>
      <c r="G323" s="45"/>
      <c r="H323" s="47"/>
      <c r="I323" s="47"/>
      <c r="J323" s="47"/>
      <c r="K323" s="45"/>
      <c r="L323" s="45"/>
      <c r="M323" s="45"/>
      <c r="N323" s="45"/>
      <c r="O323" s="45"/>
      <c r="P323" s="45"/>
      <c r="Q323" s="45"/>
      <c r="R323" s="45"/>
      <c r="S323" s="45"/>
      <c r="T323" s="45"/>
      <c r="U323" s="45"/>
      <c r="V323" s="45"/>
      <c r="W323" s="45"/>
      <c r="X323" s="45"/>
      <c r="Y323" s="45"/>
      <c r="Z323" s="45"/>
    </row>
    <row r="324" spans="1:26" ht="15.5" x14ac:dyDescent="0.35">
      <c r="A324" s="45"/>
      <c r="B324" s="45"/>
      <c r="C324" s="45"/>
      <c r="D324" s="45"/>
      <c r="E324" s="45"/>
      <c r="F324" s="45"/>
      <c r="G324" s="45"/>
      <c r="H324" s="47"/>
      <c r="I324" s="47"/>
      <c r="J324" s="47"/>
      <c r="K324" s="45"/>
      <c r="L324" s="45"/>
      <c r="M324" s="45"/>
      <c r="N324" s="45"/>
      <c r="O324" s="45"/>
      <c r="P324" s="45"/>
      <c r="Q324" s="45"/>
      <c r="R324" s="45"/>
      <c r="S324" s="45"/>
      <c r="T324" s="45"/>
      <c r="U324" s="45"/>
      <c r="V324" s="45"/>
      <c r="W324" s="45"/>
      <c r="X324" s="45"/>
      <c r="Y324" s="45"/>
      <c r="Z324" s="45"/>
    </row>
    <row r="325" spans="1:26" ht="15.5" x14ac:dyDescent="0.35">
      <c r="A325" s="45"/>
      <c r="B325" s="45"/>
      <c r="C325" s="45"/>
      <c r="D325" s="45"/>
      <c r="E325" s="45"/>
      <c r="F325" s="45"/>
      <c r="G325" s="45"/>
      <c r="H325" s="47"/>
      <c r="I325" s="47"/>
      <c r="J325" s="47"/>
      <c r="K325" s="45"/>
      <c r="L325" s="45"/>
      <c r="M325" s="45"/>
      <c r="N325" s="45"/>
      <c r="O325" s="45"/>
      <c r="P325" s="45"/>
      <c r="Q325" s="45"/>
      <c r="R325" s="45"/>
      <c r="S325" s="45"/>
      <c r="T325" s="45"/>
      <c r="U325" s="45"/>
      <c r="V325" s="45"/>
      <c r="W325" s="45"/>
      <c r="X325" s="45"/>
      <c r="Y325" s="45"/>
      <c r="Z325" s="45"/>
    </row>
    <row r="326" spans="1:26" ht="15.5" x14ac:dyDescent="0.35">
      <c r="A326" s="45"/>
      <c r="B326" s="45"/>
      <c r="C326" s="45"/>
      <c r="D326" s="45"/>
      <c r="E326" s="45"/>
      <c r="F326" s="45"/>
      <c r="G326" s="45"/>
      <c r="H326" s="47"/>
      <c r="I326" s="47"/>
      <c r="J326" s="47"/>
      <c r="K326" s="45"/>
      <c r="L326" s="45"/>
      <c r="M326" s="45"/>
      <c r="N326" s="45"/>
      <c r="O326" s="45"/>
      <c r="P326" s="45"/>
      <c r="Q326" s="45"/>
      <c r="R326" s="45"/>
      <c r="S326" s="45"/>
      <c r="T326" s="45"/>
      <c r="U326" s="45"/>
      <c r="V326" s="45"/>
      <c r="W326" s="45"/>
      <c r="X326" s="45"/>
      <c r="Y326" s="45"/>
      <c r="Z326" s="45"/>
    </row>
    <row r="327" spans="1:26" ht="15.5" x14ac:dyDescent="0.35">
      <c r="A327" s="45"/>
      <c r="B327" s="45"/>
      <c r="C327" s="45"/>
      <c r="D327" s="45"/>
      <c r="E327" s="45"/>
      <c r="F327" s="45"/>
      <c r="G327" s="45"/>
      <c r="H327" s="47"/>
      <c r="I327" s="47"/>
      <c r="J327" s="47"/>
      <c r="K327" s="45"/>
      <c r="L327" s="45"/>
      <c r="M327" s="45"/>
      <c r="N327" s="45"/>
      <c r="O327" s="45"/>
      <c r="P327" s="45"/>
      <c r="Q327" s="45"/>
      <c r="R327" s="45"/>
      <c r="S327" s="45"/>
      <c r="T327" s="45"/>
      <c r="U327" s="45"/>
      <c r="V327" s="45"/>
      <c r="W327" s="45"/>
      <c r="X327" s="45"/>
      <c r="Y327" s="45"/>
      <c r="Z327" s="45"/>
    </row>
    <row r="328" spans="1:26" ht="15.5" x14ac:dyDescent="0.35">
      <c r="A328" s="45"/>
      <c r="B328" s="45"/>
      <c r="C328" s="45"/>
      <c r="D328" s="45"/>
      <c r="E328" s="45"/>
      <c r="F328" s="45"/>
      <c r="G328" s="45"/>
      <c r="H328" s="47"/>
      <c r="I328" s="47"/>
      <c r="J328" s="47"/>
      <c r="K328" s="45"/>
      <c r="L328" s="45"/>
      <c r="M328" s="45"/>
      <c r="N328" s="45"/>
      <c r="O328" s="45"/>
      <c r="P328" s="45"/>
      <c r="Q328" s="45"/>
      <c r="R328" s="45"/>
      <c r="S328" s="45"/>
      <c r="T328" s="45"/>
      <c r="U328" s="45"/>
      <c r="V328" s="45"/>
      <c r="W328" s="45"/>
      <c r="X328" s="45"/>
      <c r="Y328" s="45"/>
      <c r="Z328" s="45"/>
    </row>
    <row r="329" spans="1:26" ht="15.5" x14ac:dyDescent="0.35">
      <c r="A329" s="45"/>
      <c r="B329" s="45"/>
      <c r="C329" s="45"/>
      <c r="D329" s="45"/>
      <c r="E329" s="45"/>
      <c r="F329" s="45"/>
      <c r="G329" s="45"/>
      <c r="H329" s="47"/>
      <c r="I329" s="47"/>
      <c r="J329" s="47"/>
      <c r="K329" s="45"/>
      <c r="L329" s="45"/>
      <c r="M329" s="45"/>
      <c r="N329" s="45"/>
      <c r="O329" s="45"/>
      <c r="P329" s="45"/>
      <c r="Q329" s="45"/>
      <c r="R329" s="45"/>
      <c r="S329" s="45"/>
      <c r="T329" s="45"/>
      <c r="U329" s="45"/>
      <c r="V329" s="45"/>
      <c r="W329" s="45"/>
      <c r="X329" s="45"/>
      <c r="Y329" s="45"/>
      <c r="Z329" s="45"/>
    </row>
    <row r="330" spans="1:26" ht="15.5" x14ac:dyDescent="0.35">
      <c r="A330" s="45"/>
      <c r="B330" s="45"/>
      <c r="C330" s="45"/>
      <c r="D330" s="45"/>
      <c r="E330" s="45"/>
      <c r="F330" s="45"/>
      <c r="G330" s="45"/>
      <c r="H330" s="47"/>
      <c r="I330" s="47"/>
      <c r="J330" s="47"/>
      <c r="K330" s="45"/>
      <c r="L330" s="45"/>
      <c r="M330" s="45"/>
      <c r="N330" s="45"/>
      <c r="O330" s="45"/>
      <c r="P330" s="45"/>
      <c r="Q330" s="45"/>
      <c r="R330" s="45"/>
      <c r="S330" s="45"/>
      <c r="T330" s="45"/>
      <c r="U330" s="45"/>
      <c r="V330" s="45"/>
      <c r="W330" s="45"/>
      <c r="X330" s="45"/>
      <c r="Y330" s="45"/>
      <c r="Z330" s="45"/>
    </row>
    <row r="331" spans="1:26" ht="15.5" x14ac:dyDescent="0.35">
      <c r="A331" s="45"/>
      <c r="B331" s="45"/>
      <c r="C331" s="45"/>
      <c r="D331" s="45"/>
      <c r="E331" s="45"/>
      <c r="F331" s="45"/>
      <c r="G331" s="45"/>
      <c r="H331" s="47"/>
      <c r="I331" s="47"/>
      <c r="J331" s="47"/>
      <c r="K331" s="45"/>
      <c r="L331" s="45"/>
      <c r="M331" s="45"/>
      <c r="N331" s="45"/>
      <c r="O331" s="45"/>
      <c r="P331" s="45"/>
      <c r="Q331" s="45"/>
      <c r="R331" s="45"/>
      <c r="S331" s="45"/>
      <c r="T331" s="45"/>
      <c r="U331" s="45"/>
      <c r="V331" s="45"/>
      <c r="W331" s="45"/>
      <c r="X331" s="45"/>
      <c r="Y331" s="45"/>
      <c r="Z331" s="45"/>
    </row>
    <row r="332" spans="1:26" ht="15.5" x14ac:dyDescent="0.35">
      <c r="A332" s="45"/>
      <c r="B332" s="45"/>
      <c r="C332" s="45"/>
      <c r="D332" s="45"/>
      <c r="E332" s="45"/>
      <c r="F332" s="45"/>
      <c r="G332" s="45"/>
      <c r="H332" s="47"/>
      <c r="I332" s="47"/>
      <c r="J332" s="47"/>
      <c r="K332" s="45"/>
      <c r="L332" s="45"/>
      <c r="M332" s="45"/>
      <c r="N332" s="45"/>
      <c r="O332" s="45"/>
      <c r="P332" s="45"/>
      <c r="Q332" s="45"/>
      <c r="R332" s="45"/>
      <c r="S332" s="45"/>
      <c r="T332" s="45"/>
      <c r="U332" s="45"/>
      <c r="V332" s="45"/>
      <c r="W332" s="45"/>
      <c r="X332" s="45"/>
      <c r="Y332" s="45"/>
      <c r="Z332" s="45"/>
    </row>
    <row r="333" spans="1:26" ht="15.5" x14ac:dyDescent="0.35">
      <c r="A333" s="45"/>
      <c r="B333" s="45"/>
      <c r="C333" s="45"/>
      <c r="D333" s="45"/>
      <c r="E333" s="45"/>
      <c r="F333" s="45"/>
      <c r="G333" s="45"/>
      <c r="H333" s="47"/>
      <c r="I333" s="47"/>
      <c r="J333" s="47"/>
      <c r="K333" s="45"/>
      <c r="L333" s="45"/>
      <c r="M333" s="45"/>
      <c r="N333" s="45"/>
      <c r="O333" s="45"/>
      <c r="P333" s="45"/>
      <c r="Q333" s="45"/>
      <c r="R333" s="45"/>
      <c r="S333" s="45"/>
      <c r="T333" s="45"/>
      <c r="U333" s="45"/>
      <c r="V333" s="45"/>
      <c r="W333" s="45"/>
      <c r="X333" s="45"/>
      <c r="Y333" s="45"/>
      <c r="Z333" s="45"/>
    </row>
    <row r="334" spans="1:26" ht="15.5" x14ac:dyDescent="0.35">
      <c r="A334" s="45"/>
      <c r="B334" s="45"/>
      <c r="C334" s="45"/>
      <c r="D334" s="45"/>
      <c r="E334" s="45"/>
      <c r="F334" s="45"/>
      <c r="G334" s="45"/>
      <c r="H334" s="47"/>
      <c r="I334" s="47"/>
      <c r="J334" s="47"/>
      <c r="K334" s="45"/>
      <c r="L334" s="45"/>
      <c r="M334" s="45"/>
      <c r="N334" s="45"/>
      <c r="O334" s="45"/>
      <c r="P334" s="45"/>
      <c r="Q334" s="45"/>
      <c r="R334" s="45"/>
      <c r="S334" s="45"/>
      <c r="T334" s="45"/>
      <c r="U334" s="45"/>
      <c r="V334" s="45"/>
      <c r="W334" s="45"/>
      <c r="X334" s="45"/>
      <c r="Y334" s="45"/>
      <c r="Z334" s="45"/>
    </row>
    <row r="335" spans="1:26" ht="15.5" x14ac:dyDescent="0.35">
      <c r="A335" s="45"/>
      <c r="B335" s="45"/>
      <c r="C335" s="45"/>
      <c r="D335" s="45"/>
      <c r="E335" s="45"/>
      <c r="F335" s="45"/>
      <c r="G335" s="45"/>
      <c r="H335" s="47"/>
      <c r="I335" s="47"/>
      <c r="J335" s="47"/>
      <c r="K335" s="45"/>
      <c r="L335" s="45"/>
      <c r="M335" s="45"/>
      <c r="N335" s="45"/>
      <c r="O335" s="45"/>
      <c r="P335" s="45"/>
      <c r="Q335" s="45"/>
      <c r="R335" s="45"/>
      <c r="S335" s="45"/>
      <c r="T335" s="45"/>
      <c r="U335" s="45"/>
      <c r="V335" s="45"/>
      <c r="W335" s="45"/>
      <c r="X335" s="45"/>
      <c r="Y335" s="45"/>
      <c r="Z335" s="45"/>
    </row>
    <row r="336" spans="1:26" ht="15.5" x14ac:dyDescent="0.35">
      <c r="A336" s="45"/>
      <c r="B336" s="45"/>
      <c r="C336" s="45"/>
      <c r="D336" s="45"/>
      <c r="E336" s="45"/>
      <c r="F336" s="45"/>
      <c r="G336" s="45"/>
      <c r="H336" s="47"/>
      <c r="I336" s="47"/>
      <c r="J336" s="47"/>
      <c r="K336" s="45"/>
      <c r="L336" s="45"/>
      <c r="M336" s="45"/>
      <c r="N336" s="45"/>
      <c r="O336" s="45"/>
      <c r="P336" s="45"/>
      <c r="Q336" s="45"/>
      <c r="R336" s="45"/>
      <c r="S336" s="45"/>
      <c r="T336" s="45"/>
      <c r="U336" s="45"/>
      <c r="V336" s="45"/>
      <c r="W336" s="45"/>
      <c r="X336" s="45"/>
      <c r="Y336" s="45"/>
      <c r="Z336" s="45"/>
    </row>
    <row r="337" spans="1:26" ht="15.5" x14ac:dyDescent="0.35">
      <c r="A337" s="45"/>
      <c r="B337" s="45"/>
      <c r="C337" s="45"/>
      <c r="D337" s="45"/>
      <c r="E337" s="45"/>
      <c r="F337" s="45"/>
      <c r="G337" s="45"/>
      <c r="H337" s="47"/>
      <c r="I337" s="47"/>
      <c r="J337" s="47"/>
      <c r="K337" s="45"/>
      <c r="L337" s="45"/>
      <c r="M337" s="45"/>
      <c r="N337" s="45"/>
      <c r="O337" s="45"/>
      <c r="P337" s="45"/>
      <c r="Q337" s="45"/>
      <c r="R337" s="45"/>
      <c r="S337" s="45"/>
      <c r="T337" s="45"/>
      <c r="U337" s="45"/>
      <c r="V337" s="45"/>
      <c r="W337" s="45"/>
      <c r="X337" s="45"/>
      <c r="Y337" s="45"/>
      <c r="Z337" s="45"/>
    </row>
    <row r="338" spans="1:26" ht="15.5" x14ac:dyDescent="0.35">
      <c r="A338" s="45"/>
      <c r="B338" s="45"/>
      <c r="C338" s="45"/>
      <c r="D338" s="45"/>
      <c r="E338" s="45"/>
      <c r="F338" s="45"/>
      <c r="G338" s="45"/>
      <c r="H338" s="47"/>
      <c r="I338" s="47"/>
      <c r="J338" s="47"/>
      <c r="K338" s="45"/>
      <c r="L338" s="45"/>
      <c r="M338" s="45"/>
      <c r="N338" s="45"/>
      <c r="O338" s="45"/>
      <c r="P338" s="45"/>
      <c r="Q338" s="45"/>
      <c r="R338" s="45"/>
      <c r="S338" s="45"/>
      <c r="T338" s="45"/>
      <c r="U338" s="45"/>
      <c r="V338" s="45"/>
      <c r="W338" s="45"/>
      <c r="X338" s="45"/>
      <c r="Y338" s="45"/>
      <c r="Z338" s="45"/>
    </row>
    <row r="339" spans="1:26" ht="15.5" x14ac:dyDescent="0.35">
      <c r="A339" s="45"/>
      <c r="B339" s="45"/>
      <c r="C339" s="45"/>
      <c r="D339" s="45"/>
      <c r="E339" s="45"/>
      <c r="F339" s="45"/>
      <c r="G339" s="45"/>
      <c r="H339" s="47"/>
      <c r="I339" s="47"/>
      <c r="J339" s="47"/>
      <c r="K339" s="45"/>
      <c r="L339" s="45"/>
      <c r="M339" s="45"/>
      <c r="N339" s="45"/>
      <c r="O339" s="45"/>
      <c r="P339" s="45"/>
      <c r="Q339" s="45"/>
      <c r="R339" s="45"/>
      <c r="S339" s="45"/>
      <c r="T339" s="45"/>
      <c r="U339" s="45"/>
      <c r="V339" s="45"/>
      <c r="W339" s="45"/>
      <c r="X339" s="45"/>
      <c r="Y339" s="45"/>
      <c r="Z339" s="45"/>
    </row>
    <row r="340" spans="1:26" ht="15.5" x14ac:dyDescent="0.35">
      <c r="A340" s="45"/>
      <c r="B340" s="45"/>
      <c r="C340" s="45"/>
      <c r="D340" s="45"/>
      <c r="E340" s="45"/>
      <c r="F340" s="45"/>
      <c r="G340" s="45"/>
      <c r="H340" s="47"/>
      <c r="I340" s="47"/>
      <c r="J340" s="47"/>
      <c r="K340" s="45"/>
      <c r="L340" s="45"/>
      <c r="M340" s="45"/>
      <c r="N340" s="45"/>
      <c r="O340" s="45"/>
      <c r="P340" s="45"/>
      <c r="Q340" s="45"/>
      <c r="R340" s="45"/>
      <c r="S340" s="45"/>
      <c r="T340" s="45"/>
      <c r="U340" s="45"/>
      <c r="V340" s="45"/>
      <c r="W340" s="45"/>
      <c r="X340" s="45"/>
      <c r="Y340" s="45"/>
      <c r="Z340" s="45"/>
    </row>
    <row r="341" spans="1:26" ht="15.5" x14ac:dyDescent="0.35">
      <c r="A341" s="45"/>
      <c r="B341" s="45"/>
      <c r="C341" s="45"/>
      <c r="D341" s="45"/>
      <c r="E341" s="45"/>
      <c r="F341" s="45"/>
      <c r="G341" s="45"/>
      <c r="H341" s="47"/>
      <c r="I341" s="47"/>
      <c r="J341" s="47"/>
      <c r="K341" s="45"/>
      <c r="L341" s="45"/>
      <c r="M341" s="45"/>
      <c r="N341" s="45"/>
      <c r="O341" s="45"/>
      <c r="P341" s="45"/>
      <c r="Q341" s="45"/>
      <c r="R341" s="45"/>
      <c r="S341" s="45"/>
      <c r="T341" s="45"/>
      <c r="U341" s="45"/>
      <c r="V341" s="45"/>
      <c r="W341" s="45"/>
      <c r="X341" s="45"/>
      <c r="Y341" s="45"/>
      <c r="Z341" s="45"/>
    </row>
    <row r="342" spans="1:26" ht="15.5" x14ac:dyDescent="0.35">
      <c r="A342" s="45"/>
      <c r="B342" s="45"/>
      <c r="C342" s="45"/>
      <c r="D342" s="45"/>
      <c r="E342" s="45"/>
      <c r="F342" s="45"/>
      <c r="G342" s="45"/>
      <c r="H342" s="47"/>
      <c r="I342" s="47"/>
      <c r="J342" s="47"/>
      <c r="K342" s="45"/>
      <c r="L342" s="45"/>
      <c r="M342" s="45"/>
      <c r="N342" s="45"/>
      <c r="O342" s="45"/>
      <c r="P342" s="45"/>
      <c r="Q342" s="45"/>
      <c r="R342" s="45"/>
      <c r="S342" s="45"/>
      <c r="T342" s="45"/>
      <c r="U342" s="45"/>
      <c r="V342" s="45"/>
      <c r="W342" s="45"/>
      <c r="X342" s="45"/>
      <c r="Y342" s="45"/>
      <c r="Z342" s="45"/>
    </row>
    <row r="343" spans="1:26" ht="15.5" x14ac:dyDescent="0.35">
      <c r="A343" s="45"/>
      <c r="B343" s="45"/>
      <c r="C343" s="45"/>
      <c r="D343" s="45"/>
      <c r="E343" s="45"/>
      <c r="F343" s="45"/>
      <c r="G343" s="45"/>
      <c r="H343" s="47"/>
      <c r="I343" s="47"/>
      <c r="J343" s="47"/>
      <c r="K343" s="45"/>
      <c r="L343" s="45"/>
      <c r="M343" s="45"/>
      <c r="N343" s="45"/>
      <c r="O343" s="45"/>
      <c r="P343" s="45"/>
      <c r="Q343" s="45"/>
      <c r="R343" s="45"/>
      <c r="S343" s="45"/>
      <c r="T343" s="45"/>
      <c r="U343" s="45"/>
      <c r="V343" s="45"/>
      <c r="W343" s="45"/>
      <c r="X343" s="45"/>
      <c r="Y343" s="45"/>
      <c r="Z343" s="45"/>
    </row>
    <row r="344" spans="1:26" ht="15.5" x14ac:dyDescent="0.35">
      <c r="A344" s="45"/>
      <c r="B344" s="45"/>
      <c r="C344" s="45"/>
      <c r="D344" s="45"/>
      <c r="E344" s="45"/>
      <c r="F344" s="45"/>
      <c r="G344" s="45"/>
      <c r="H344" s="47"/>
      <c r="I344" s="47"/>
      <c r="J344" s="47"/>
      <c r="K344" s="45"/>
      <c r="L344" s="45"/>
      <c r="M344" s="45"/>
      <c r="N344" s="45"/>
      <c r="O344" s="45"/>
      <c r="P344" s="45"/>
      <c r="Q344" s="45"/>
      <c r="R344" s="45"/>
      <c r="S344" s="45"/>
      <c r="T344" s="45"/>
      <c r="U344" s="45"/>
      <c r="V344" s="45"/>
      <c r="W344" s="45"/>
      <c r="X344" s="45"/>
      <c r="Y344" s="45"/>
      <c r="Z344" s="45"/>
    </row>
    <row r="345" spans="1:26" ht="15.5" x14ac:dyDescent="0.35">
      <c r="A345" s="45"/>
      <c r="B345" s="45"/>
      <c r="C345" s="45"/>
      <c r="D345" s="45"/>
      <c r="E345" s="45"/>
      <c r="F345" s="45"/>
      <c r="G345" s="45"/>
      <c r="H345" s="47"/>
      <c r="I345" s="47"/>
      <c r="J345" s="47"/>
      <c r="K345" s="45"/>
      <c r="L345" s="45"/>
      <c r="M345" s="45"/>
      <c r="N345" s="45"/>
      <c r="O345" s="45"/>
      <c r="P345" s="45"/>
      <c r="Q345" s="45"/>
      <c r="R345" s="45"/>
      <c r="S345" s="45"/>
      <c r="T345" s="45"/>
      <c r="U345" s="45"/>
      <c r="V345" s="45"/>
      <c r="W345" s="45"/>
      <c r="X345" s="45"/>
      <c r="Y345" s="45"/>
      <c r="Z345" s="45"/>
    </row>
    <row r="346" spans="1:26" ht="15.5" x14ac:dyDescent="0.35">
      <c r="A346" s="45"/>
      <c r="B346" s="45"/>
      <c r="C346" s="45"/>
      <c r="D346" s="45"/>
      <c r="E346" s="45"/>
      <c r="F346" s="45"/>
      <c r="G346" s="45"/>
      <c r="H346" s="47"/>
      <c r="I346" s="47"/>
      <c r="J346" s="47"/>
      <c r="K346" s="45"/>
      <c r="L346" s="45"/>
      <c r="M346" s="45"/>
      <c r="N346" s="45"/>
      <c r="O346" s="45"/>
      <c r="P346" s="45"/>
      <c r="Q346" s="45"/>
      <c r="R346" s="45"/>
      <c r="S346" s="45"/>
      <c r="T346" s="45"/>
      <c r="U346" s="45"/>
      <c r="V346" s="45"/>
      <c r="W346" s="45"/>
      <c r="X346" s="45"/>
      <c r="Y346" s="45"/>
      <c r="Z346" s="45"/>
    </row>
    <row r="347" spans="1:26" ht="15.5" x14ac:dyDescent="0.35">
      <c r="A347" s="45"/>
      <c r="B347" s="45"/>
      <c r="C347" s="45"/>
      <c r="D347" s="45"/>
      <c r="E347" s="45"/>
      <c r="F347" s="45"/>
      <c r="G347" s="45"/>
      <c r="H347" s="47"/>
      <c r="I347" s="47"/>
      <c r="J347" s="47"/>
      <c r="K347" s="45"/>
      <c r="L347" s="45"/>
      <c r="M347" s="45"/>
      <c r="N347" s="45"/>
      <c r="O347" s="45"/>
      <c r="P347" s="45"/>
      <c r="Q347" s="45"/>
      <c r="R347" s="45"/>
      <c r="S347" s="45"/>
      <c r="T347" s="45"/>
      <c r="U347" s="45"/>
      <c r="V347" s="45"/>
      <c r="W347" s="45"/>
      <c r="X347" s="45"/>
      <c r="Y347" s="45"/>
      <c r="Z347" s="45"/>
    </row>
    <row r="348" spans="1:26" ht="15.5" x14ac:dyDescent="0.35">
      <c r="A348" s="45"/>
      <c r="B348" s="45"/>
      <c r="C348" s="45"/>
      <c r="D348" s="45"/>
      <c r="E348" s="45"/>
      <c r="F348" s="45"/>
      <c r="G348" s="45"/>
      <c r="H348" s="47"/>
      <c r="I348" s="47"/>
      <c r="J348" s="47"/>
      <c r="K348" s="45"/>
      <c r="L348" s="45"/>
      <c r="M348" s="45"/>
      <c r="N348" s="45"/>
      <c r="O348" s="45"/>
      <c r="P348" s="45"/>
      <c r="Q348" s="45"/>
      <c r="R348" s="45"/>
      <c r="S348" s="45"/>
      <c r="T348" s="45"/>
      <c r="U348" s="45"/>
      <c r="V348" s="45"/>
      <c r="W348" s="45"/>
      <c r="X348" s="45"/>
      <c r="Y348" s="45"/>
      <c r="Z348" s="45"/>
    </row>
    <row r="349" spans="1:26" ht="15.5" x14ac:dyDescent="0.35">
      <c r="A349" s="45"/>
      <c r="B349" s="45"/>
      <c r="C349" s="45"/>
      <c r="D349" s="45"/>
      <c r="E349" s="45"/>
      <c r="F349" s="45"/>
      <c r="G349" s="45"/>
      <c r="H349" s="47"/>
      <c r="I349" s="47"/>
      <c r="J349" s="47"/>
      <c r="K349" s="45"/>
      <c r="L349" s="45"/>
      <c r="M349" s="45"/>
      <c r="N349" s="45"/>
      <c r="O349" s="45"/>
      <c r="P349" s="45"/>
      <c r="Q349" s="45"/>
      <c r="R349" s="45"/>
      <c r="S349" s="45"/>
      <c r="T349" s="45"/>
      <c r="U349" s="45"/>
      <c r="V349" s="45"/>
      <c r="W349" s="45"/>
      <c r="X349" s="45"/>
      <c r="Y349" s="45"/>
      <c r="Z349" s="45"/>
    </row>
    <row r="350" spans="1:26" ht="15.5" x14ac:dyDescent="0.35">
      <c r="A350" s="45"/>
      <c r="B350" s="45"/>
      <c r="C350" s="45"/>
      <c r="D350" s="45"/>
      <c r="E350" s="45"/>
      <c r="F350" s="45"/>
      <c r="G350" s="45"/>
      <c r="H350" s="47"/>
      <c r="I350" s="47"/>
      <c r="J350" s="47"/>
      <c r="K350" s="45"/>
      <c r="L350" s="45"/>
      <c r="M350" s="45"/>
      <c r="N350" s="45"/>
      <c r="O350" s="45"/>
      <c r="P350" s="45"/>
      <c r="Q350" s="45"/>
      <c r="R350" s="45"/>
      <c r="S350" s="45"/>
      <c r="T350" s="45"/>
      <c r="U350" s="45"/>
      <c r="V350" s="45"/>
      <c r="W350" s="45"/>
      <c r="X350" s="45"/>
      <c r="Y350" s="45"/>
      <c r="Z350" s="45"/>
    </row>
    <row r="351" spans="1:26" ht="15.5" x14ac:dyDescent="0.35">
      <c r="A351" s="45"/>
      <c r="B351" s="45"/>
      <c r="C351" s="45"/>
      <c r="D351" s="45"/>
      <c r="E351" s="45"/>
      <c r="F351" s="45"/>
      <c r="G351" s="45"/>
      <c r="H351" s="47"/>
      <c r="I351" s="47"/>
      <c r="J351" s="47"/>
      <c r="K351" s="45"/>
      <c r="L351" s="45"/>
      <c r="M351" s="45"/>
      <c r="N351" s="45"/>
      <c r="O351" s="45"/>
      <c r="P351" s="45"/>
      <c r="Q351" s="45"/>
      <c r="R351" s="45"/>
      <c r="S351" s="45"/>
      <c r="T351" s="45"/>
      <c r="U351" s="45"/>
      <c r="V351" s="45"/>
      <c r="W351" s="45"/>
      <c r="X351" s="45"/>
      <c r="Y351" s="45"/>
      <c r="Z351" s="45"/>
    </row>
    <row r="352" spans="1:26" ht="15.5" x14ac:dyDescent="0.35">
      <c r="A352" s="45"/>
      <c r="B352" s="45"/>
      <c r="C352" s="45"/>
      <c r="D352" s="45"/>
      <c r="E352" s="45"/>
      <c r="F352" s="45"/>
      <c r="G352" s="45"/>
      <c r="H352" s="47"/>
      <c r="I352" s="47"/>
      <c r="J352" s="47"/>
      <c r="K352" s="45"/>
      <c r="L352" s="45"/>
      <c r="M352" s="45"/>
      <c r="N352" s="45"/>
      <c r="O352" s="45"/>
      <c r="P352" s="45"/>
      <c r="Q352" s="45"/>
      <c r="R352" s="45"/>
      <c r="S352" s="45"/>
      <c r="T352" s="45"/>
      <c r="U352" s="45"/>
      <c r="V352" s="45"/>
      <c r="W352" s="45"/>
      <c r="X352" s="45"/>
      <c r="Y352" s="45"/>
      <c r="Z352" s="45"/>
    </row>
    <row r="353" spans="1:26" ht="15.5" x14ac:dyDescent="0.35">
      <c r="A353" s="45"/>
      <c r="B353" s="45"/>
      <c r="C353" s="45"/>
      <c r="D353" s="45"/>
      <c r="E353" s="45"/>
      <c r="F353" s="45"/>
      <c r="G353" s="45"/>
      <c r="H353" s="47"/>
      <c r="I353" s="47"/>
      <c r="J353" s="47"/>
      <c r="K353" s="45"/>
      <c r="L353" s="45"/>
      <c r="M353" s="45"/>
      <c r="N353" s="45"/>
      <c r="O353" s="45"/>
      <c r="P353" s="45"/>
      <c r="Q353" s="45"/>
      <c r="R353" s="45"/>
      <c r="S353" s="45"/>
      <c r="T353" s="45"/>
      <c r="U353" s="45"/>
      <c r="V353" s="45"/>
      <c r="W353" s="45"/>
      <c r="X353" s="45"/>
      <c r="Y353" s="45"/>
      <c r="Z353" s="45"/>
    </row>
    <row r="354" spans="1:26" ht="15.5" x14ac:dyDescent="0.35">
      <c r="A354" s="45"/>
      <c r="B354" s="45"/>
      <c r="C354" s="45"/>
      <c r="D354" s="45"/>
      <c r="E354" s="45"/>
      <c r="F354" s="45"/>
      <c r="G354" s="45"/>
      <c r="H354" s="47"/>
      <c r="I354" s="47"/>
      <c r="J354" s="47"/>
      <c r="K354" s="45"/>
      <c r="L354" s="45"/>
      <c r="M354" s="45"/>
      <c r="N354" s="45"/>
      <c r="O354" s="45"/>
      <c r="P354" s="45"/>
      <c r="Q354" s="45"/>
      <c r="R354" s="45"/>
      <c r="S354" s="45"/>
      <c r="T354" s="45"/>
      <c r="U354" s="45"/>
      <c r="V354" s="45"/>
      <c r="W354" s="45"/>
      <c r="X354" s="45"/>
      <c r="Y354" s="45"/>
      <c r="Z354" s="45"/>
    </row>
    <row r="355" spans="1:26" ht="15.5" x14ac:dyDescent="0.35">
      <c r="A355" s="45"/>
      <c r="B355" s="45"/>
      <c r="C355" s="45"/>
      <c r="D355" s="45"/>
      <c r="E355" s="45"/>
      <c r="F355" s="45"/>
      <c r="G355" s="45"/>
      <c r="H355" s="47"/>
      <c r="I355" s="47"/>
      <c r="J355" s="47"/>
      <c r="K355" s="45"/>
      <c r="L355" s="45"/>
      <c r="M355" s="45"/>
      <c r="N355" s="45"/>
      <c r="O355" s="45"/>
      <c r="P355" s="45"/>
      <c r="Q355" s="45"/>
      <c r="R355" s="45"/>
      <c r="S355" s="45"/>
      <c r="T355" s="45"/>
      <c r="U355" s="45"/>
      <c r="V355" s="45"/>
      <c r="W355" s="45"/>
      <c r="X355" s="45"/>
      <c r="Y355" s="45"/>
      <c r="Z355" s="45"/>
    </row>
    <row r="356" spans="1:26" ht="15.5" x14ac:dyDescent="0.35">
      <c r="A356" s="45"/>
      <c r="B356" s="45"/>
      <c r="C356" s="45"/>
      <c r="D356" s="45"/>
      <c r="E356" s="45"/>
      <c r="F356" s="45"/>
      <c r="G356" s="45"/>
      <c r="H356" s="47"/>
      <c r="I356" s="47"/>
      <c r="J356" s="47"/>
      <c r="K356" s="45"/>
      <c r="L356" s="45"/>
      <c r="M356" s="45"/>
      <c r="N356" s="45"/>
      <c r="O356" s="45"/>
      <c r="P356" s="45"/>
      <c r="Q356" s="45"/>
      <c r="R356" s="45"/>
      <c r="S356" s="45"/>
      <c r="T356" s="45"/>
      <c r="U356" s="45"/>
      <c r="V356" s="45"/>
      <c r="W356" s="45"/>
      <c r="X356" s="45"/>
      <c r="Y356" s="45"/>
      <c r="Z356" s="45"/>
    </row>
    <row r="357" spans="1:26" ht="15.5" x14ac:dyDescent="0.35">
      <c r="A357" s="45"/>
      <c r="B357" s="45"/>
      <c r="C357" s="45"/>
      <c r="D357" s="45"/>
      <c r="E357" s="45"/>
      <c r="F357" s="45"/>
      <c r="G357" s="45"/>
      <c r="H357" s="47"/>
      <c r="I357" s="47"/>
      <c r="J357" s="47"/>
      <c r="K357" s="45"/>
      <c r="L357" s="45"/>
      <c r="M357" s="45"/>
      <c r="N357" s="45"/>
      <c r="O357" s="45"/>
      <c r="P357" s="45"/>
      <c r="Q357" s="45"/>
      <c r="R357" s="45"/>
      <c r="S357" s="45"/>
      <c r="T357" s="45"/>
      <c r="U357" s="45"/>
      <c r="V357" s="45"/>
      <c r="W357" s="45"/>
      <c r="X357" s="45"/>
      <c r="Y357" s="45"/>
      <c r="Z357" s="45"/>
    </row>
    <row r="358" spans="1:26" ht="15.5" x14ac:dyDescent="0.35">
      <c r="A358" s="45"/>
      <c r="B358" s="45"/>
      <c r="C358" s="45"/>
      <c r="D358" s="45"/>
      <c r="E358" s="45"/>
      <c r="F358" s="45"/>
      <c r="G358" s="45"/>
      <c r="H358" s="47"/>
      <c r="I358" s="47"/>
      <c r="J358" s="47"/>
      <c r="K358" s="45"/>
      <c r="L358" s="45"/>
      <c r="M358" s="45"/>
      <c r="N358" s="45"/>
      <c r="O358" s="45"/>
      <c r="P358" s="45"/>
      <c r="Q358" s="45"/>
      <c r="R358" s="45"/>
      <c r="S358" s="45"/>
      <c r="T358" s="45"/>
      <c r="U358" s="45"/>
      <c r="V358" s="45"/>
      <c r="W358" s="45"/>
      <c r="X358" s="45"/>
      <c r="Y358" s="45"/>
      <c r="Z358" s="45"/>
    </row>
    <row r="359" spans="1:26" ht="15.5" x14ac:dyDescent="0.35">
      <c r="A359" s="45"/>
      <c r="B359" s="45"/>
      <c r="C359" s="45"/>
      <c r="D359" s="45"/>
      <c r="E359" s="45"/>
      <c r="F359" s="45"/>
      <c r="G359" s="45"/>
      <c r="H359" s="47"/>
      <c r="I359" s="47"/>
      <c r="J359" s="47"/>
      <c r="K359" s="45"/>
      <c r="L359" s="45"/>
      <c r="M359" s="45"/>
      <c r="N359" s="45"/>
      <c r="O359" s="45"/>
      <c r="P359" s="45"/>
      <c r="Q359" s="45"/>
      <c r="R359" s="45"/>
      <c r="S359" s="45"/>
      <c r="T359" s="45"/>
      <c r="U359" s="45"/>
      <c r="V359" s="45"/>
      <c r="W359" s="45"/>
      <c r="X359" s="45"/>
      <c r="Y359" s="45"/>
      <c r="Z359" s="45"/>
    </row>
    <row r="360" spans="1:26" ht="15.5" x14ac:dyDescent="0.35">
      <c r="A360" s="45"/>
      <c r="B360" s="45"/>
      <c r="C360" s="45"/>
      <c r="D360" s="45"/>
      <c r="E360" s="45"/>
      <c r="F360" s="45"/>
      <c r="G360" s="45"/>
      <c r="H360" s="47"/>
      <c r="I360" s="47"/>
      <c r="J360" s="47"/>
      <c r="K360" s="45"/>
      <c r="L360" s="45"/>
      <c r="M360" s="45"/>
      <c r="N360" s="45"/>
      <c r="O360" s="45"/>
      <c r="P360" s="45"/>
      <c r="Q360" s="45"/>
      <c r="R360" s="45"/>
      <c r="S360" s="45"/>
      <c r="T360" s="45"/>
      <c r="U360" s="45"/>
      <c r="V360" s="45"/>
      <c r="W360" s="45"/>
      <c r="X360" s="45"/>
      <c r="Y360" s="45"/>
      <c r="Z360" s="45"/>
    </row>
    <row r="361" spans="1:26" ht="15.5" x14ac:dyDescent="0.35">
      <c r="A361" s="45"/>
      <c r="B361" s="45"/>
      <c r="C361" s="45"/>
      <c r="D361" s="45"/>
      <c r="E361" s="45"/>
      <c r="F361" s="45"/>
      <c r="G361" s="45"/>
      <c r="H361" s="47"/>
      <c r="I361" s="47"/>
      <c r="J361" s="47"/>
      <c r="K361" s="45"/>
      <c r="L361" s="45"/>
      <c r="M361" s="45"/>
      <c r="N361" s="45"/>
      <c r="O361" s="45"/>
      <c r="P361" s="45"/>
      <c r="Q361" s="45"/>
      <c r="R361" s="45"/>
      <c r="S361" s="45"/>
      <c r="T361" s="45"/>
      <c r="U361" s="45"/>
      <c r="V361" s="45"/>
      <c r="W361" s="45"/>
      <c r="X361" s="45"/>
      <c r="Y361" s="45"/>
      <c r="Z361" s="45"/>
    </row>
    <row r="362" spans="1:26" ht="15.5" x14ac:dyDescent="0.35">
      <c r="A362" s="45"/>
      <c r="B362" s="45"/>
      <c r="C362" s="45"/>
      <c r="D362" s="45"/>
      <c r="E362" s="45"/>
      <c r="F362" s="45"/>
      <c r="G362" s="45"/>
      <c r="H362" s="47"/>
      <c r="I362" s="47"/>
      <c r="J362" s="47"/>
      <c r="K362" s="45"/>
      <c r="L362" s="45"/>
      <c r="M362" s="45"/>
      <c r="N362" s="45"/>
      <c r="O362" s="45"/>
      <c r="P362" s="45"/>
      <c r="Q362" s="45"/>
      <c r="R362" s="45"/>
      <c r="S362" s="45"/>
      <c r="T362" s="45"/>
      <c r="U362" s="45"/>
      <c r="V362" s="45"/>
      <c r="W362" s="45"/>
      <c r="X362" s="45"/>
      <c r="Y362" s="45"/>
      <c r="Z362" s="45"/>
    </row>
    <row r="363" spans="1:26" ht="15.5" x14ac:dyDescent="0.35">
      <c r="A363" s="45"/>
      <c r="B363" s="45"/>
      <c r="C363" s="45"/>
      <c r="D363" s="45"/>
      <c r="E363" s="45"/>
      <c r="F363" s="45"/>
      <c r="G363" s="45"/>
      <c r="H363" s="47"/>
      <c r="I363" s="47"/>
      <c r="J363" s="47"/>
      <c r="K363" s="45"/>
      <c r="L363" s="45"/>
      <c r="M363" s="45"/>
      <c r="N363" s="45"/>
      <c r="O363" s="45"/>
      <c r="P363" s="45"/>
      <c r="Q363" s="45"/>
      <c r="R363" s="45"/>
      <c r="S363" s="45"/>
      <c r="T363" s="45"/>
      <c r="U363" s="45"/>
      <c r="V363" s="45"/>
      <c r="W363" s="45"/>
      <c r="X363" s="45"/>
      <c r="Y363" s="45"/>
      <c r="Z363" s="45"/>
    </row>
    <row r="364" spans="1:26" ht="15.5" x14ac:dyDescent="0.35">
      <c r="A364" s="45"/>
      <c r="B364" s="45"/>
      <c r="C364" s="45"/>
      <c r="D364" s="45"/>
      <c r="E364" s="45"/>
      <c r="F364" s="45"/>
      <c r="G364" s="45"/>
      <c r="H364" s="47"/>
      <c r="I364" s="47"/>
      <c r="J364" s="47"/>
      <c r="K364" s="45"/>
      <c r="L364" s="45"/>
      <c r="M364" s="45"/>
      <c r="N364" s="45"/>
      <c r="O364" s="45"/>
      <c r="P364" s="45"/>
      <c r="Q364" s="45"/>
      <c r="R364" s="45"/>
      <c r="S364" s="45"/>
      <c r="T364" s="45"/>
      <c r="U364" s="45"/>
      <c r="V364" s="45"/>
      <c r="W364" s="45"/>
      <c r="X364" s="45"/>
      <c r="Y364" s="45"/>
      <c r="Z364" s="45"/>
    </row>
    <row r="365" spans="1:26" ht="15.5" x14ac:dyDescent="0.35">
      <c r="A365" s="45"/>
      <c r="B365" s="45"/>
      <c r="C365" s="45"/>
      <c r="D365" s="45"/>
      <c r="E365" s="45"/>
      <c r="F365" s="45"/>
      <c r="G365" s="45"/>
      <c r="H365" s="47"/>
      <c r="I365" s="47"/>
      <c r="J365" s="47"/>
      <c r="K365" s="45"/>
      <c r="L365" s="45"/>
      <c r="M365" s="45"/>
      <c r="N365" s="45"/>
      <c r="O365" s="45"/>
      <c r="P365" s="45"/>
      <c r="Q365" s="45"/>
      <c r="R365" s="45"/>
      <c r="S365" s="45"/>
      <c r="T365" s="45"/>
      <c r="U365" s="45"/>
      <c r="V365" s="45"/>
      <c r="W365" s="45"/>
      <c r="X365" s="45"/>
      <c r="Y365" s="45"/>
      <c r="Z365" s="45"/>
    </row>
    <row r="366" spans="1:26" ht="15.5" x14ac:dyDescent="0.35">
      <c r="A366" s="45"/>
      <c r="B366" s="45"/>
      <c r="C366" s="45"/>
      <c r="D366" s="45"/>
      <c r="E366" s="45"/>
      <c r="F366" s="45"/>
      <c r="G366" s="45"/>
      <c r="H366" s="47"/>
      <c r="I366" s="47"/>
      <c r="J366" s="47"/>
      <c r="K366" s="45"/>
      <c r="L366" s="45"/>
      <c r="M366" s="45"/>
      <c r="N366" s="45"/>
      <c r="O366" s="45"/>
      <c r="P366" s="45"/>
      <c r="Q366" s="45"/>
      <c r="R366" s="45"/>
      <c r="S366" s="45"/>
      <c r="T366" s="45"/>
      <c r="U366" s="45"/>
      <c r="V366" s="45"/>
      <c r="W366" s="45"/>
      <c r="X366" s="45"/>
      <c r="Y366" s="45"/>
      <c r="Z366" s="45"/>
    </row>
    <row r="367" spans="1:26" ht="15.5" x14ac:dyDescent="0.35">
      <c r="A367" s="45"/>
      <c r="B367" s="45"/>
      <c r="C367" s="45"/>
      <c r="D367" s="45"/>
      <c r="E367" s="45"/>
      <c r="F367" s="45"/>
      <c r="G367" s="45"/>
      <c r="H367" s="47"/>
      <c r="I367" s="47"/>
      <c r="J367" s="47"/>
      <c r="K367" s="45"/>
      <c r="L367" s="45"/>
      <c r="M367" s="45"/>
      <c r="N367" s="45"/>
      <c r="O367" s="45"/>
      <c r="P367" s="45"/>
      <c r="Q367" s="45"/>
      <c r="R367" s="45"/>
      <c r="S367" s="45"/>
      <c r="T367" s="45"/>
      <c r="U367" s="45"/>
      <c r="V367" s="45"/>
      <c r="W367" s="45"/>
      <c r="X367" s="45"/>
      <c r="Y367" s="45"/>
      <c r="Z367" s="45"/>
    </row>
    <row r="368" spans="1:26" ht="15.5" x14ac:dyDescent="0.35">
      <c r="A368" s="45"/>
      <c r="B368" s="45"/>
      <c r="C368" s="45"/>
      <c r="D368" s="45"/>
      <c r="E368" s="45"/>
      <c r="F368" s="45"/>
      <c r="G368" s="45"/>
      <c r="H368" s="47"/>
      <c r="I368" s="47"/>
      <c r="J368" s="47"/>
      <c r="K368" s="45"/>
      <c r="L368" s="45"/>
      <c r="M368" s="45"/>
      <c r="N368" s="45"/>
      <c r="O368" s="45"/>
      <c r="P368" s="45"/>
      <c r="Q368" s="45"/>
      <c r="R368" s="45"/>
      <c r="S368" s="45"/>
      <c r="T368" s="45"/>
      <c r="U368" s="45"/>
      <c r="V368" s="45"/>
      <c r="W368" s="45"/>
      <c r="X368" s="45"/>
      <c r="Y368" s="45"/>
      <c r="Z368" s="45"/>
    </row>
    <row r="369" spans="1:26" ht="15.5" x14ac:dyDescent="0.35">
      <c r="A369" s="45"/>
      <c r="B369" s="45"/>
      <c r="C369" s="45"/>
      <c r="D369" s="45"/>
      <c r="E369" s="45"/>
      <c r="F369" s="45"/>
      <c r="G369" s="45"/>
      <c r="H369" s="47"/>
      <c r="I369" s="47"/>
      <c r="J369" s="47"/>
      <c r="K369" s="45"/>
      <c r="L369" s="45"/>
      <c r="M369" s="45"/>
      <c r="N369" s="45"/>
      <c r="O369" s="45"/>
      <c r="P369" s="45"/>
      <c r="Q369" s="45"/>
      <c r="R369" s="45"/>
      <c r="S369" s="45"/>
      <c r="T369" s="45"/>
      <c r="U369" s="45"/>
      <c r="V369" s="45"/>
      <c r="W369" s="45"/>
      <c r="X369" s="45"/>
      <c r="Y369" s="45"/>
      <c r="Z369" s="45"/>
    </row>
    <row r="370" spans="1:26" ht="15.5" x14ac:dyDescent="0.35">
      <c r="A370" s="45"/>
      <c r="B370" s="45"/>
      <c r="C370" s="45"/>
      <c r="D370" s="45"/>
      <c r="E370" s="45"/>
      <c r="F370" s="45"/>
      <c r="G370" s="45"/>
      <c r="H370" s="47"/>
      <c r="I370" s="47"/>
      <c r="J370" s="47"/>
      <c r="K370" s="45"/>
      <c r="L370" s="45"/>
      <c r="M370" s="45"/>
      <c r="N370" s="45"/>
      <c r="O370" s="45"/>
      <c r="P370" s="45"/>
      <c r="Q370" s="45"/>
      <c r="R370" s="45"/>
      <c r="S370" s="45"/>
      <c r="T370" s="45"/>
      <c r="U370" s="45"/>
      <c r="V370" s="45"/>
      <c r="W370" s="45"/>
      <c r="X370" s="45"/>
      <c r="Y370" s="45"/>
      <c r="Z370" s="45"/>
    </row>
    <row r="371" spans="1:26" ht="15.5" x14ac:dyDescent="0.35">
      <c r="A371" s="45"/>
      <c r="B371" s="45"/>
      <c r="C371" s="45"/>
      <c r="D371" s="45"/>
      <c r="E371" s="45"/>
      <c r="F371" s="45"/>
      <c r="G371" s="45"/>
      <c r="H371" s="47"/>
      <c r="I371" s="47"/>
      <c r="J371" s="47"/>
      <c r="K371" s="45"/>
      <c r="L371" s="45"/>
      <c r="M371" s="45"/>
      <c r="N371" s="45"/>
      <c r="O371" s="45"/>
      <c r="P371" s="45"/>
      <c r="Q371" s="45"/>
      <c r="R371" s="45"/>
      <c r="S371" s="45"/>
      <c r="T371" s="45"/>
      <c r="U371" s="45"/>
      <c r="V371" s="45"/>
      <c r="W371" s="45"/>
      <c r="X371" s="45"/>
      <c r="Y371" s="45"/>
      <c r="Z371" s="45"/>
    </row>
    <row r="372" spans="1:26" ht="15.5" x14ac:dyDescent="0.35">
      <c r="A372" s="45"/>
      <c r="B372" s="45"/>
      <c r="C372" s="45"/>
      <c r="D372" s="45"/>
      <c r="E372" s="45"/>
      <c r="F372" s="45"/>
      <c r="G372" s="45"/>
      <c r="H372" s="47"/>
      <c r="I372" s="47"/>
      <c r="J372" s="47"/>
      <c r="K372" s="45"/>
      <c r="L372" s="45"/>
      <c r="M372" s="45"/>
      <c r="N372" s="45"/>
      <c r="O372" s="45"/>
      <c r="P372" s="45"/>
      <c r="Q372" s="45"/>
      <c r="R372" s="45"/>
      <c r="S372" s="45"/>
      <c r="T372" s="45"/>
      <c r="U372" s="45"/>
      <c r="V372" s="45"/>
      <c r="W372" s="45"/>
      <c r="X372" s="45"/>
      <c r="Y372" s="45"/>
      <c r="Z372" s="45"/>
    </row>
    <row r="373" spans="1:26" ht="15.5" x14ac:dyDescent="0.35">
      <c r="A373" s="45"/>
      <c r="B373" s="45"/>
      <c r="C373" s="45"/>
      <c r="D373" s="45"/>
      <c r="E373" s="45"/>
      <c r="F373" s="45"/>
      <c r="G373" s="45"/>
      <c r="H373" s="47"/>
      <c r="I373" s="47"/>
      <c r="J373" s="47"/>
      <c r="K373" s="45"/>
      <c r="L373" s="45"/>
      <c r="M373" s="45"/>
      <c r="N373" s="45"/>
      <c r="O373" s="45"/>
      <c r="P373" s="45"/>
      <c r="Q373" s="45"/>
      <c r="R373" s="45"/>
      <c r="S373" s="45"/>
      <c r="T373" s="45"/>
      <c r="U373" s="45"/>
      <c r="V373" s="45"/>
      <c r="W373" s="45"/>
      <c r="X373" s="45"/>
      <c r="Y373" s="45"/>
      <c r="Z373" s="45"/>
    </row>
    <row r="374" spans="1:26" ht="15.5" x14ac:dyDescent="0.35">
      <c r="A374" s="45"/>
      <c r="B374" s="45"/>
      <c r="C374" s="45"/>
      <c r="D374" s="45"/>
      <c r="E374" s="45"/>
      <c r="F374" s="45"/>
      <c r="G374" s="45"/>
      <c r="H374" s="47"/>
      <c r="I374" s="47"/>
      <c r="J374" s="47"/>
      <c r="K374" s="45"/>
      <c r="L374" s="45"/>
      <c r="M374" s="45"/>
      <c r="N374" s="45"/>
      <c r="O374" s="45"/>
      <c r="P374" s="45"/>
      <c r="Q374" s="45"/>
      <c r="R374" s="45"/>
      <c r="S374" s="45"/>
      <c r="T374" s="45"/>
      <c r="U374" s="45"/>
      <c r="V374" s="45"/>
      <c r="W374" s="45"/>
      <c r="X374" s="45"/>
      <c r="Y374" s="45"/>
      <c r="Z374" s="45"/>
    </row>
    <row r="375" spans="1:26" ht="15.5" x14ac:dyDescent="0.35">
      <c r="A375" s="45"/>
      <c r="B375" s="45"/>
      <c r="C375" s="45"/>
      <c r="D375" s="45"/>
      <c r="E375" s="45"/>
      <c r="F375" s="45"/>
      <c r="G375" s="45"/>
      <c r="H375" s="47"/>
      <c r="I375" s="47"/>
      <c r="J375" s="47"/>
      <c r="K375" s="45"/>
      <c r="L375" s="45"/>
      <c r="M375" s="45"/>
      <c r="N375" s="45"/>
      <c r="O375" s="45"/>
      <c r="P375" s="45"/>
      <c r="Q375" s="45"/>
      <c r="R375" s="45"/>
      <c r="S375" s="45"/>
      <c r="T375" s="45"/>
      <c r="U375" s="45"/>
      <c r="V375" s="45"/>
      <c r="W375" s="45"/>
      <c r="X375" s="45"/>
      <c r="Y375" s="45"/>
      <c r="Z375" s="45"/>
    </row>
    <row r="376" spans="1:26" ht="15.5" x14ac:dyDescent="0.35">
      <c r="A376" s="45"/>
      <c r="B376" s="45"/>
      <c r="C376" s="45"/>
      <c r="D376" s="45"/>
      <c r="E376" s="45"/>
      <c r="F376" s="45"/>
      <c r="G376" s="45"/>
      <c r="H376" s="47"/>
      <c r="I376" s="47"/>
      <c r="J376" s="47"/>
      <c r="K376" s="45"/>
      <c r="L376" s="45"/>
      <c r="M376" s="45"/>
      <c r="N376" s="45"/>
      <c r="O376" s="45"/>
      <c r="P376" s="45"/>
      <c r="Q376" s="45"/>
      <c r="R376" s="45"/>
      <c r="S376" s="45"/>
      <c r="T376" s="45"/>
      <c r="U376" s="45"/>
      <c r="V376" s="45"/>
      <c r="W376" s="45"/>
      <c r="X376" s="45"/>
      <c r="Y376" s="45"/>
      <c r="Z376" s="45"/>
    </row>
    <row r="377" spans="1:26" ht="15.5" x14ac:dyDescent="0.35">
      <c r="A377" s="45"/>
      <c r="B377" s="45"/>
      <c r="C377" s="45"/>
      <c r="D377" s="45"/>
      <c r="E377" s="45"/>
      <c r="F377" s="45"/>
      <c r="G377" s="45"/>
      <c r="H377" s="47"/>
      <c r="I377" s="47"/>
      <c r="J377" s="47"/>
      <c r="K377" s="45"/>
      <c r="L377" s="45"/>
      <c r="M377" s="45"/>
      <c r="N377" s="45"/>
      <c r="O377" s="45"/>
      <c r="P377" s="45"/>
      <c r="Q377" s="45"/>
      <c r="R377" s="45"/>
      <c r="S377" s="45"/>
      <c r="T377" s="45"/>
      <c r="U377" s="45"/>
      <c r="V377" s="45"/>
      <c r="W377" s="45"/>
      <c r="X377" s="45"/>
      <c r="Y377" s="45"/>
      <c r="Z377" s="45"/>
    </row>
    <row r="378" spans="1:26" ht="15.5" x14ac:dyDescent="0.35">
      <c r="A378" s="45"/>
      <c r="B378" s="45"/>
      <c r="C378" s="45"/>
      <c r="D378" s="45"/>
      <c r="E378" s="45"/>
      <c r="F378" s="45"/>
      <c r="G378" s="45"/>
      <c r="H378" s="47"/>
      <c r="I378" s="47"/>
      <c r="J378" s="47"/>
      <c r="K378" s="45"/>
      <c r="L378" s="45"/>
      <c r="M378" s="45"/>
      <c r="N378" s="45"/>
      <c r="O378" s="45"/>
      <c r="P378" s="45"/>
      <c r="Q378" s="45"/>
      <c r="R378" s="45"/>
      <c r="S378" s="45"/>
      <c r="T378" s="45"/>
      <c r="U378" s="45"/>
      <c r="V378" s="45"/>
      <c r="W378" s="45"/>
      <c r="X378" s="45"/>
      <c r="Y378" s="45"/>
      <c r="Z378" s="45"/>
    </row>
    <row r="379" spans="1:26" ht="15.5" x14ac:dyDescent="0.35">
      <c r="A379" s="45"/>
      <c r="B379" s="45"/>
      <c r="C379" s="45"/>
      <c r="D379" s="45"/>
      <c r="E379" s="45"/>
      <c r="F379" s="45"/>
      <c r="G379" s="45"/>
      <c r="H379" s="47"/>
      <c r="I379" s="47"/>
      <c r="J379" s="47"/>
      <c r="K379" s="45"/>
      <c r="L379" s="45"/>
      <c r="M379" s="45"/>
      <c r="N379" s="45"/>
      <c r="O379" s="45"/>
      <c r="P379" s="45"/>
      <c r="Q379" s="45"/>
      <c r="R379" s="45"/>
      <c r="S379" s="45"/>
      <c r="T379" s="45"/>
      <c r="U379" s="45"/>
      <c r="V379" s="45"/>
      <c r="W379" s="45"/>
      <c r="X379" s="45"/>
      <c r="Y379" s="45"/>
      <c r="Z379" s="45"/>
    </row>
    <row r="380" spans="1:26" ht="15.5" x14ac:dyDescent="0.35">
      <c r="A380" s="45"/>
      <c r="B380" s="45"/>
      <c r="C380" s="45"/>
      <c r="D380" s="45"/>
      <c r="E380" s="45"/>
      <c r="F380" s="45"/>
      <c r="G380" s="45"/>
      <c r="H380" s="47"/>
      <c r="I380" s="47"/>
      <c r="J380" s="47"/>
      <c r="K380" s="45"/>
      <c r="L380" s="45"/>
      <c r="M380" s="45"/>
      <c r="N380" s="45"/>
      <c r="O380" s="45"/>
      <c r="P380" s="45"/>
      <c r="Q380" s="45"/>
      <c r="R380" s="45"/>
      <c r="S380" s="45"/>
      <c r="T380" s="45"/>
      <c r="U380" s="45"/>
      <c r="V380" s="45"/>
      <c r="W380" s="45"/>
      <c r="X380" s="45"/>
      <c r="Y380" s="45"/>
      <c r="Z380" s="45"/>
    </row>
    <row r="381" spans="1:26" ht="15.5" x14ac:dyDescent="0.35">
      <c r="A381" s="45"/>
      <c r="B381" s="45"/>
      <c r="C381" s="45"/>
      <c r="D381" s="45"/>
      <c r="E381" s="45"/>
      <c r="F381" s="45"/>
      <c r="G381" s="45"/>
      <c r="H381" s="47"/>
      <c r="I381" s="47"/>
      <c r="J381" s="47"/>
      <c r="K381" s="45"/>
      <c r="L381" s="45"/>
      <c r="M381" s="45"/>
      <c r="N381" s="45"/>
      <c r="O381" s="45"/>
      <c r="P381" s="45"/>
      <c r="Q381" s="45"/>
      <c r="R381" s="45"/>
      <c r="S381" s="45"/>
      <c r="T381" s="45"/>
      <c r="U381" s="45"/>
      <c r="V381" s="45"/>
      <c r="W381" s="45"/>
      <c r="X381" s="45"/>
      <c r="Y381" s="45"/>
      <c r="Z381" s="45"/>
    </row>
    <row r="382" spans="1:26" ht="15.5" x14ac:dyDescent="0.35">
      <c r="A382" s="45"/>
      <c r="B382" s="45"/>
      <c r="C382" s="45"/>
      <c r="D382" s="45"/>
      <c r="E382" s="45"/>
      <c r="F382" s="45"/>
      <c r="G382" s="45"/>
      <c r="H382" s="47"/>
      <c r="I382" s="47"/>
      <c r="J382" s="47"/>
      <c r="K382" s="45"/>
      <c r="L382" s="45"/>
      <c r="M382" s="45"/>
      <c r="N382" s="45"/>
      <c r="O382" s="45"/>
      <c r="P382" s="45"/>
      <c r="Q382" s="45"/>
      <c r="R382" s="45"/>
      <c r="S382" s="45"/>
      <c r="T382" s="45"/>
      <c r="U382" s="45"/>
      <c r="V382" s="45"/>
      <c r="W382" s="45"/>
      <c r="X382" s="45"/>
      <c r="Y382" s="45"/>
      <c r="Z382" s="45"/>
    </row>
    <row r="383" spans="1:26" ht="15.5" x14ac:dyDescent="0.35">
      <c r="A383" s="45"/>
      <c r="B383" s="45"/>
      <c r="C383" s="45"/>
      <c r="D383" s="45"/>
      <c r="E383" s="45"/>
      <c r="F383" s="45"/>
      <c r="G383" s="45"/>
      <c r="H383" s="47"/>
      <c r="I383" s="47"/>
      <c r="J383" s="47"/>
      <c r="K383" s="45"/>
      <c r="L383" s="45"/>
      <c r="M383" s="45"/>
      <c r="N383" s="45"/>
      <c r="O383" s="45"/>
      <c r="P383" s="45"/>
      <c r="Q383" s="45"/>
      <c r="R383" s="45"/>
      <c r="S383" s="45"/>
      <c r="T383" s="45"/>
      <c r="U383" s="45"/>
      <c r="V383" s="45"/>
      <c r="W383" s="45"/>
      <c r="X383" s="45"/>
      <c r="Y383" s="45"/>
      <c r="Z383" s="45"/>
    </row>
    <row r="384" spans="1:26" ht="15.5" x14ac:dyDescent="0.35">
      <c r="A384" s="45"/>
      <c r="B384" s="45"/>
      <c r="C384" s="45"/>
      <c r="D384" s="45"/>
      <c r="E384" s="45"/>
      <c r="F384" s="45"/>
      <c r="G384" s="45"/>
      <c r="H384" s="47"/>
      <c r="I384" s="47"/>
      <c r="J384" s="47"/>
      <c r="K384" s="45"/>
      <c r="L384" s="45"/>
      <c r="M384" s="45"/>
      <c r="N384" s="45"/>
      <c r="O384" s="45"/>
      <c r="P384" s="45"/>
      <c r="Q384" s="45"/>
      <c r="R384" s="45"/>
      <c r="S384" s="45"/>
      <c r="T384" s="45"/>
      <c r="U384" s="45"/>
      <c r="V384" s="45"/>
      <c r="W384" s="45"/>
      <c r="X384" s="45"/>
      <c r="Y384" s="45"/>
      <c r="Z384" s="45"/>
    </row>
    <row r="385" spans="1:26" ht="15.5" x14ac:dyDescent="0.35">
      <c r="A385" s="45"/>
      <c r="B385" s="45"/>
      <c r="C385" s="45"/>
      <c r="D385" s="45"/>
      <c r="E385" s="45"/>
      <c r="F385" s="45"/>
      <c r="G385" s="45"/>
      <c r="H385" s="47"/>
      <c r="I385" s="47"/>
      <c r="J385" s="47"/>
      <c r="K385" s="45"/>
      <c r="L385" s="45"/>
      <c r="M385" s="45"/>
      <c r="N385" s="45"/>
      <c r="O385" s="45"/>
      <c r="P385" s="45"/>
      <c r="Q385" s="45"/>
      <c r="R385" s="45"/>
      <c r="S385" s="45"/>
      <c r="T385" s="45"/>
      <c r="U385" s="45"/>
      <c r="V385" s="45"/>
      <c r="W385" s="45"/>
      <c r="X385" s="45"/>
      <c r="Y385" s="45"/>
      <c r="Z385" s="45"/>
    </row>
    <row r="386" spans="1:26" ht="15.5" x14ac:dyDescent="0.35">
      <c r="A386" s="45"/>
      <c r="B386" s="45"/>
      <c r="C386" s="45"/>
      <c r="D386" s="45"/>
      <c r="E386" s="45"/>
      <c r="F386" s="45"/>
      <c r="G386" s="45"/>
      <c r="H386" s="47"/>
      <c r="I386" s="47"/>
      <c r="J386" s="47"/>
      <c r="K386" s="45"/>
      <c r="L386" s="45"/>
      <c r="M386" s="45"/>
      <c r="N386" s="45"/>
      <c r="O386" s="45"/>
      <c r="P386" s="45"/>
      <c r="Q386" s="45"/>
      <c r="R386" s="45"/>
      <c r="S386" s="45"/>
      <c r="T386" s="45"/>
      <c r="U386" s="45"/>
      <c r="V386" s="45"/>
      <c r="W386" s="45"/>
      <c r="X386" s="45"/>
      <c r="Y386" s="45"/>
      <c r="Z386" s="45"/>
    </row>
    <row r="387" spans="1:26" ht="15.5" x14ac:dyDescent="0.35">
      <c r="A387" s="45"/>
      <c r="B387" s="45"/>
      <c r="C387" s="45"/>
      <c r="D387" s="45"/>
      <c r="E387" s="45"/>
      <c r="F387" s="45"/>
      <c r="G387" s="45"/>
      <c r="H387" s="47"/>
      <c r="I387" s="47"/>
      <c r="J387" s="47"/>
      <c r="K387" s="45"/>
      <c r="L387" s="45"/>
      <c r="M387" s="45"/>
      <c r="N387" s="45"/>
      <c r="O387" s="45"/>
      <c r="P387" s="45"/>
      <c r="Q387" s="45"/>
      <c r="R387" s="45"/>
      <c r="S387" s="45"/>
      <c r="T387" s="45"/>
      <c r="U387" s="45"/>
      <c r="V387" s="45"/>
      <c r="W387" s="45"/>
      <c r="X387" s="45"/>
      <c r="Y387" s="45"/>
      <c r="Z387" s="45"/>
    </row>
    <row r="388" spans="1:26" ht="15.5" x14ac:dyDescent="0.35">
      <c r="A388" s="45"/>
      <c r="B388" s="45"/>
      <c r="C388" s="45"/>
      <c r="D388" s="45"/>
      <c r="E388" s="45"/>
      <c r="F388" s="45"/>
      <c r="G388" s="45"/>
      <c r="H388" s="47"/>
      <c r="I388" s="47"/>
      <c r="J388" s="47"/>
      <c r="K388" s="45"/>
      <c r="L388" s="45"/>
      <c r="M388" s="45"/>
      <c r="N388" s="45"/>
      <c r="O388" s="45"/>
      <c r="P388" s="45"/>
      <c r="Q388" s="45"/>
      <c r="R388" s="45"/>
      <c r="S388" s="45"/>
      <c r="T388" s="45"/>
      <c r="U388" s="45"/>
      <c r="V388" s="45"/>
      <c r="W388" s="45"/>
      <c r="X388" s="45"/>
      <c r="Y388" s="45"/>
      <c r="Z388" s="45"/>
    </row>
    <row r="389" spans="1:26" ht="15.5" x14ac:dyDescent="0.35">
      <c r="A389" s="45"/>
      <c r="B389" s="45"/>
      <c r="C389" s="45"/>
      <c r="D389" s="45"/>
      <c r="E389" s="45"/>
      <c r="F389" s="45"/>
      <c r="G389" s="45"/>
      <c r="H389" s="47"/>
      <c r="I389" s="47"/>
      <c r="J389" s="47"/>
      <c r="K389" s="45"/>
      <c r="L389" s="45"/>
      <c r="M389" s="45"/>
      <c r="N389" s="45"/>
      <c r="O389" s="45"/>
      <c r="P389" s="45"/>
      <c r="Q389" s="45"/>
      <c r="R389" s="45"/>
      <c r="S389" s="45"/>
      <c r="T389" s="45"/>
      <c r="U389" s="45"/>
      <c r="V389" s="45"/>
      <c r="W389" s="45"/>
      <c r="X389" s="45"/>
      <c r="Y389" s="45"/>
      <c r="Z389" s="45"/>
    </row>
    <row r="390" spans="1:26" ht="15.5" x14ac:dyDescent="0.35">
      <c r="A390" s="45"/>
      <c r="B390" s="45"/>
      <c r="C390" s="45"/>
      <c r="D390" s="45"/>
      <c r="E390" s="45"/>
      <c r="F390" s="45"/>
      <c r="G390" s="45"/>
      <c r="H390" s="47"/>
      <c r="I390" s="47"/>
      <c r="J390" s="47"/>
      <c r="K390" s="45"/>
      <c r="L390" s="45"/>
      <c r="M390" s="45"/>
      <c r="N390" s="45"/>
      <c r="O390" s="45"/>
      <c r="P390" s="45"/>
      <c r="Q390" s="45"/>
      <c r="R390" s="45"/>
      <c r="S390" s="45"/>
      <c r="T390" s="45"/>
      <c r="U390" s="45"/>
      <c r="V390" s="45"/>
      <c r="W390" s="45"/>
      <c r="X390" s="45"/>
      <c r="Y390" s="45"/>
      <c r="Z390" s="45"/>
    </row>
    <row r="391" spans="1:26" ht="15.5" x14ac:dyDescent="0.35">
      <c r="A391" s="45"/>
      <c r="B391" s="45"/>
      <c r="C391" s="45"/>
      <c r="D391" s="45"/>
      <c r="E391" s="45"/>
      <c r="F391" s="45"/>
      <c r="G391" s="45"/>
      <c r="H391" s="47"/>
      <c r="I391" s="47"/>
      <c r="J391" s="47"/>
      <c r="K391" s="45"/>
      <c r="L391" s="45"/>
      <c r="M391" s="45"/>
      <c r="N391" s="45"/>
      <c r="O391" s="45"/>
      <c r="P391" s="45"/>
      <c r="Q391" s="45"/>
      <c r="R391" s="45"/>
      <c r="S391" s="45"/>
      <c r="T391" s="45"/>
      <c r="U391" s="45"/>
      <c r="V391" s="45"/>
      <c r="W391" s="45"/>
      <c r="X391" s="45"/>
      <c r="Y391" s="45"/>
      <c r="Z391" s="45"/>
    </row>
    <row r="392" spans="1:26" ht="15.5" x14ac:dyDescent="0.35">
      <c r="A392" s="45"/>
      <c r="B392" s="45"/>
      <c r="C392" s="45"/>
      <c r="D392" s="45"/>
      <c r="E392" s="45"/>
      <c r="F392" s="45"/>
      <c r="G392" s="45"/>
      <c r="H392" s="47"/>
      <c r="I392" s="47"/>
      <c r="J392" s="47"/>
      <c r="K392" s="45"/>
      <c r="L392" s="45"/>
      <c r="M392" s="45"/>
      <c r="N392" s="45"/>
      <c r="O392" s="45"/>
      <c r="P392" s="45"/>
      <c r="Q392" s="45"/>
      <c r="R392" s="45"/>
      <c r="S392" s="45"/>
      <c r="T392" s="45"/>
      <c r="U392" s="45"/>
      <c r="V392" s="45"/>
      <c r="W392" s="45"/>
      <c r="X392" s="45"/>
      <c r="Y392" s="45"/>
      <c r="Z392" s="45"/>
    </row>
    <row r="393" spans="1:26" ht="15.5" x14ac:dyDescent="0.35">
      <c r="A393" s="45"/>
      <c r="B393" s="45"/>
      <c r="C393" s="45"/>
      <c r="D393" s="45"/>
      <c r="E393" s="45"/>
      <c r="F393" s="45"/>
      <c r="G393" s="45"/>
      <c r="H393" s="47"/>
      <c r="I393" s="47"/>
      <c r="J393" s="47"/>
      <c r="K393" s="45"/>
      <c r="L393" s="45"/>
      <c r="M393" s="45"/>
      <c r="N393" s="45"/>
      <c r="O393" s="45"/>
      <c r="P393" s="45"/>
      <c r="Q393" s="45"/>
      <c r="R393" s="45"/>
      <c r="S393" s="45"/>
      <c r="T393" s="45"/>
      <c r="U393" s="45"/>
      <c r="V393" s="45"/>
      <c r="W393" s="45"/>
      <c r="X393" s="45"/>
      <c r="Y393" s="45"/>
      <c r="Z393" s="45"/>
    </row>
    <row r="394" spans="1:26" ht="15.5" x14ac:dyDescent="0.35">
      <c r="A394" s="45"/>
      <c r="B394" s="45"/>
      <c r="C394" s="45"/>
      <c r="D394" s="45"/>
      <c r="E394" s="45"/>
      <c r="F394" s="45"/>
      <c r="G394" s="45"/>
      <c r="H394" s="47"/>
      <c r="I394" s="47"/>
      <c r="J394" s="47"/>
      <c r="K394" s="45"/>
      <c r="L394" s="45"/>
      <c r="M394" s="45"/>
      <c r="N394" s="45"/>
      <c r="O394" s="45"/>
      <c r="P394" s="45"/>
      <c r="Q394" s="45"/>
      <c r="R394" s="45"/>
      <c r="S394" s="45"/>
      <c r="T394" s="45"/>
      <c r="U394" s="45"/>
      <c r="V394" s="45"/>
      <c r="W394" s="45"/>
      <c r="X394" s="45"/>
      <c r="Y394" s="45"/>
      <c r="Z394" s="45"/>
    </row>
    <row r="395" spans="1:26" ht="15.5" x14ac:dyDescent="0.35">
      <c r="A395" s="45"/>
      <c r="B395" s="45"/>
      <c r="C395" s="45"/>
      <c r="D395" s="45"/>
      <c r="E395" s="45"/>
      <c r="F395" s="45"/>
      <c r="G395" s="45"/>
      <c r="H395" s="47"/>
      <c r="I395" s="47"/>
      <c r="J395" s="47"/>
      <c r="K395" s="45"/>
      <c r="L395" s="45"/>
      <c r="M395" s="45"/>
      <c r="N395" s="45"/>
      <c r="O395" s="45"/>
      <c r="P395" s="45"/>
      <c r="Q395" s="45"/>
      <c r="R395" s="45"/>
      <c r="S395" s="45"/>
      <c r="T395" s="45"/>
      <c r="U395" s="45"/>
      <c r="V395" s="45"/>
      <c r="W395" s="45"/>
      <c r="X395" s="45"/>
      <c r="Y395" s="45"/>
      <c r="Z395" s="45"/>
    </row>
    <row r="396" spans="1:26" ht="15.5" x14ac:dyDescent="0.35">
      <c r="A396" s="45"/>
      <c r="B396" s="45"/>
      <c r="C396" s="45"/>
      <c r="D396" s="45"/>
      <c r="E396" s="45"/>
      <c r="F396" s="45"/>
      <c r="G396" s="45"/>
      <c r="H396" s="47"/>
      <c r="I396" s="47"/>
      <c r="J396" s="47"/>
      <c r="K396" s="45"/>
      <c r="L396" s="45"/>
      <c r="M396" s="45"/>
      <c r="N396" s="45"/>
      <c r="O396" s="45"/>
      <c r="P396" s="45"/>
      <c r="Q396" s="45"/>
      <c r="R396" s="45"/>
      <c r="S396" s="45"/>
      <c r="T396" s="45"/>
      <c r="U396" s="45"/>
      <c r="V396" s="45"/>
      <c r="W396" s="45"/>
      <c r="X396" s="45"/>
      <c r="Y396" s="45"/>
      <c r="Z396" s="45"/>
    </row>
    <row r="397" spans="1:26" ht="15.5" x14ac:dyDescent="0.35">
      <c r="A397" s="45"/>
      <c r="B397" s="45"/>
      <c r="C397" s="45"/>
      <c r="D397" s="45"/>
      <c r="E397" s="45"/>
      <c r="F397" s="45"/>
      <c r="G397" s="45"/>
      <c r="H397" s="47"/>
      <c r="I397" s="47"/>
      <c r="J397" s="47"/>
      <c r="K397" s="45"/>
      <c r="L397" s="45"/>
      <c r="M397" s="45"/>
      <c r="N397" s="45"/>
      <c r="O397" s="45"/>
      <c r="P397" s="45"/>
      <c r="Q397" s="45"/>
      <c r="R397" s="45"/>
      <c r="S397" s="45"/>
      <c r="T397" s="45"/>
      <c r="U397" s="45"/>
      <c r="V397" s="45"/>
      <c r="W397" s="45"/>
      <c r="X397" s="45"/>
      <c r="Y397" s="45"/>
      <c r="Z397" s="45"/>
    </row>
    <row r="398" spans="1:26" ht="15.5" x14ac:dyDescent="0.35">
      <c r="A398" s="45"/>
      <c r="B398" s="45"/>
      <c r="C398" s="45"/>
      <c r="D398" s="45"/>
      <c r="E398" s="45"/>
      <c r="F398" s="45"/>
      <c r="G398" s="45"/>
      <c r="H398" s="47"/>
      <c r="I398" s="47"/>
      <c r="J398" s="47"/>
      <c r="K398" s="45"/>
      <c r="L398" s="45"/>
      <c r="M398" s="45"/>
      <c r="N398" s="45"/>
      <c r="O398" s="45"/>
      <c r="P398" s="45"/>
      <c r="Q398" s="45"/>
      <c r="R398" s="45"/>
      <c r="S398" s="45"/>
      <c r="T398" s="45"/>
      <c r="U398" s="45"/>
      <c r="V398" s="45"/>
      <c r="W398" s="45"/>
      <c r="X398" s="45"/>
      <c r="Y398" s="45"/>
      <c r="Z398" s="45"/>
    </row>
    <row r="399" spans="1:26" ht="15.5" x14ac:dyDescent="0.35">
      <c r="A399" s="45"/>
      <c r="B399" s="45"/>
      <c r="C399" s="45"/>
      <c r="D399" s="45"/>
      <c r="E399" s="45"/>
      <c r="F399" s="45"/>
      <c r="G399" s="45"/>
      <c r="H399" s="47"/>
      <c r="I399" s="47"/>
      <c r="J399" s="47"/>
      <c r="K399" s="45"/>
      <c r="L399" s="45"/>
      <c r="M399" s="45"/>
      <c r="N399" s="45"/>
      <c r="O399" s="45"/>
      <c r="P399" s="45"/>
      <c r="Q399" s="45"/>
      <c r="R399" s="45"/>
      <c r="S399" s="45"/>
      <c r="T399" s="45"/>
      <c r="U399" s="45"/>
      <c r="V399" s="45"/>
      <c r="W399" s="45"/>
      <c r="X399" s="45"/>
      <c r="Y399" s="45"/>
      <c r="Z399" s="45"/>
    </row>
    <row r="400" spans="1:26" ht="15.5" x14ac:dyDescent="0.35">
      <c r="A400" s="45"/>
      <c r="B400" s="45"/>
      <c r="C400" s="45"/>
      <c r="D400" s="45"/>
      <c r="E400" s="45"/>
      <c r="F400" s="45"/>
      <c r="G400" s="45"/>
      <c r="H400" s="47"/>
      <c r="I400" s="47"/>
      <c r="J400" s="47"/>
      <c r="K400" s="45"/>
      <c r="L400" s="45"/>
      <c r="M400" s="45"/>
      <c r="N400" s="45"/>
      <c r="O400" s="45"/>
      <c r="P400" s="45"/>
      <c r="Q400" s="45"/>
      <c r="R400" s="45"/>
      <c r="S400" s="45"/>
      <c r="T400" s="45"/>
      <c r="U400" s="45"/>
      <c r="V400" s="45"/>
      <c r="W400" s="45"/>
      <c r="X400" s="45"/>
      <c r="Y400" s="45"/>
      <c r="Z400" s="45"/>
    </row>
    <row r="401" spans="1:26" ht="15.5" x14ac:dyDescent="0.35">
      <c r="A401" s="45"/>
      <c r="B401" s="45"/>
      <c r="C401" s="45"/>
      <c r="D401" s="45"/>
      <c r="E401" s="45"/>
      <c r="F401" s="45"/>
      <c r="G401" s="45"/>
      <c r="H401" s="47"/>
      <c r="I401" s="47"/>
      <c r="J401" s="47"/>
      <c r="K401" s="45"/>
      <c r="L401" s="45"/>
      <c r="M401" s="45"/>
      <c r="N401" s="45"/>
      <c r="O401" s="45"/>
      <c r="P401" s="45"/>
      <c r="Q401" s="45"/>
      <c r="R401" s="45"/>
      <c r="S401" s="45"/>
      <c r="T401" s="45"/>
      <c r="U401" s="45"/>
      <c r="V401" s="45"/>
      <c r="W401" s="45"/>
      <c r="X401" s="45"/>
      <c r="Y401" s="45"/>
      <c r="Z401" s="45"/>
    </row>
    <row r="402" spans="1:26" ht="15.5" x14ac:dyDescent="0.35">
      <c r="A402" s="45"/>
      <c r="B402" s="45"/>
      <c r="C402" s="45"/>
      <c r="D402" s="45"/>
      <c r="E402" s="45"/>
      <c r="F402" s="45"/>
      <c r="G402" s="45"/>
      <c r="H402" s="47"/>
      <c r="I402" s="47"/>
      <c r="J402" s="47"/>
      <c r="K402" s="45"/>
      <c r="L402" s="45"/>
      <c r="M402" s="45"/>
      <c r="N402" s="45"/>
      <c r="O402" s="45"/>
      <c r="P402" s="45"/>
      <c r="Q402" s="45"/>
      <c r="R402" s="45"/>
      <c r="S402" s="45"/>
      <c r="T402" s="45"/>
      <c r="U402" s="45"/>
      <c r="V402" s="45"/>
      <c r="W402" s="45"/>
      <c r="X402" s="45"/>
      <c r="Y402" s="45"/>
      <c r="Z402" s="45"/>
    </row>
    <row r="403" spans="1:26" ht="15.5" x14ac:dyDescent="0.35">
      <c r="A403" s="45"/>
      <c r="B403" s="45"/>
      <c r="C403" s="45"/>
      <c r="D403" s="45"/>
      <c r="E403" s="45"/>
      <c r="F403" s="45"/>
      <c r="G403" s="45"/>
      <c r="H403" s="47"/>
      <c r="I403" s="47"/>
      <c r="J403" s="47"/>
      <c r="K403" s="45"/>
      <c r="L403" s="45"/>
      <c r="M403" s="45"/>
      <c r="N403" s="45"/>
      <c r="O403" s="45"/>
      <c r="P403" s="45"/>
      <c r="Q403" s="45"/>
      <c r="R403" s="45"/>
      <c r="S403" s="45"/>
      <c r="T403" s="45"/>
      <c r="U403" s="45"/>
      <c r="V403" s="45"/>
      <c r="W403" s="45"/>
      <c r="X403" s="45"/>
      <c r="Y403" s="45"/>
      <c r="Z403" s="45"/>
    </row>
    <row r="404" spans="1:26" ht="15.5" x14ac:dyDescent="0.35">
      <c r="A404" s="45"/>
      <c r="B404" s="45"/>
      <c r="C404" s="45"/>
      <c r="D404" s="45"/>
      <c r="E404" s="45"/>
      <c r="F404" s="45"/>
      <c r="G404" s="45"/>
      <c r="H404" s="47"/>
      <c r="I404" s="47"/>
      <c r="J404" s="47"/>
      <c r="K404" s="45"/>
      <c r="L404" s="45"/>
      <c r="M404" s="45"/>
      <c r="N404" s="45"/>
      <c r="O404" s="45"/>
      <c r="P404" s="45"/>
      <c r="Q404" s="45"/>
      <c r="R404" s="45"/>
      <c r="S404" s="45"/>
      <c r="T404" s="45"/>
      <c r="U404" s="45"/>
      <c r="V404" s="45"/>
      <c r="W404" s="45"/>
      <c r="X404" s="45"/>
      <c r="Y404" s="45"/>
      <c r="Z404" s="45"/>
    </row>
    <row r="405" spans="1:26" ht="15.5" x14ac:dyDescent="0.35">
      <c r="A405" s="45"/>
      <c r="B405" s="45"/>
      <c r="C405" s="45"/>
      <c r="D405" s="45"/>
      <c r="E405" s="45"/>
      <c r="F405" s="45"/>
      <c r="G405" s="45"/>
      <c r="H405" s="47"/>
      <c r="I405" s="47"/>
      <c r="J405" s="47"/>
      <c r="K405" s="45"/>
      <c r="L405" s="45"/>
      <c r="M405" s="45"/>
      <c r="N405" s="45"/>
      <c r="O405" s="45"/>
      <c r="P405" s="45"/>
      <c r="Q405" s="45"/>
      <c r="R405" s="45"/>
      <c r="S405" s="45"/>
      <c r="T405" s="45"/>
      <c r="U405" s="45"/>
      <c r="V405" s="45"/>
      <c r="W405" s="45"/>
      <c r="X405" s="45"/>
      <c r="Y405" s="45"/>
      <c r="Z405" s="45"/>
    </row>
    <row r="406" spans="1:26" ht="15.5" x14ac:dyDescent="0.35">
      <c r="A406" s="45"/>
      <c r="B406" s="45"/>
      <c r="C406" s="45"/>
      <c r="D406" s="45"/>
      <c r="E406" s="45"/>
      <c r="F406" s="45"/>
      <c r="G406" s="45"/>
      <c r="H406" s="47"/>
      <c r="I406" s="47"/>
      <c r="J406" s="47"/>
      <c r="K406" s="45"/>
      <c r="L406" s="45"/>
      <c r="M406" s="45"/>
      <c r="N406" s="45"/>
      <c r="O406" s="45"/>
      <c r="P406" s="45"/>
      <c r="Q406" s="45"/>
      <c r="R406" s="45"/>
      <c r="S406" s="45"/>
      <c r="T406" s="45"/>
      <c r="U406" s="45"/>
      <c r="V406" s="45"/>
      <c r="W406" s="45"/>
      <c r="X406" s="45"/>
      <c r="Y406" s="45"/>
      <c r="Z406" s="45"/>
    </row>
    <row r="407" spans="1:26" ht="15.5" x14ac:dyDescent="0.35">
      <c r="A407" s="45"/>
      <c r="B407" s="45"/>
      <c r="C407" s="45"/>
      <c r="D407" s="45"/>
      <c r="E407" s="45"/>
      <c r="F407" s="45"/>
      <c r="G407" s="45"/>
      <c r="H407" s="47"/>
      <c r="I407" s="47"/>
      <c r="J407" s="47"/>
      <c r="K407" s="45"/>
      <c r="L407" s="45"/>
      <c r="M407" s="45"/>
      <c r="N407" s="45"/>
      <c r="O407" s="45"/>
      <c r="P407" s="45"/>
      <c r="Q407" s="45"/>
      <c r="R407" s="45"/>
      <c r="S407" s="45"/>
      <c r="T407" s="45"/>
      <c r="U407" s="45"/>
      <c r="V407" s="45"/>
      <c r="W407" s="45"/>
      <c r="X407" s="45"/>
      <c r="Y407" s="45"/>
      <c r="Z407" s="45"/>
    </row>
    <row r="408" spans="1:26" ht="15.5" x14ac:dyDescent="0.35">
      <c r="A408" s="45"/>
      <c r="B408" s="45"/>
      <c r="C408" s="45"/>
      <c r="D408" s="45"/>
      <c r="E408" s="45"/>
      <c r="F408" s="45"/>
      <c r="G408" s="45"/>
      <c r="H408" s="47"/>
      <c r="I408" s="47"/>
      <c r="J408" s="47"/>
      <c r="K408" s="45"/>
      <c r="L408" s="45"/>
      <c r="M408" s="45"/>
      <c r="N408" s="45"/>
      <c r="O408" s="45"/>
      <c r="P408" s="45"/>
      <c r="Q408" s="45"/>
      <c r="R408" s="45"/>
      <c r="S408" s="45"/>
      <c r="T408" s="45"/>
      <c r="U408" s="45"/>
      <c r="V408" s="45"/>
      <c r="W408" s="45"/>
      <c r="X408" s="45"/>
      <c r="Y408" s="45"/>
      <c r="Z408" s="45"/>
    </row>
    <row r="409" spans="1:26" ht="15.5" x14ac:dyDescent="0.35">
      <c r="A409" s="45"/>
      <c r="B409" s="45"/>
      <c r="C409" s="45"/>
      <c r="D409" s="45"/>
      <c r="E409" s="45"/>
      <c r="F409" s="45"/>
      <c r="G409" s="45"/>
      <c r="H409" s="47"/>
      <c r="I409" s="47"/>
      <c r="J409" s="47"/>
      <c r="K409" s="45"/>
      <c r="L409" s="45"/>
      <c r="M409" s="45"/>
      <c r="N409" s="45"/>
      <c r="O409" s="45"/>
      <c r="P409" s="45"/>
      <c r="Q409" s="45"/>
      <c r="R409" s="45"/>
      <c r="S409" s="45"/>
      <c r="T409" s="45"/>
      <c r="U409" s="45"/>
      <c r="V409" s="45"/>
      <c r="W409" s="45"/>
      <c r="X409" s="45"/>
      <c r="Y409" s="45"/>
      <c r="Z409" s="45"/>
    </row>
    <row r="410" spans="1:26" ht="15.5" x14ac:dyDescent="0.35">
      <c r="A410" s="45"/>
      <c r="B410" s="45"/>
      <c r="C410" s="45"/>
      <c r="D410" s="45"/>
      <c r="E410" s="45"/>
      <c r="F410" s="45"/>
      <c r="G410" s="45"/>
      <c r="H410" s="47"/>
      <c r="I410" s="47"/>
      <c r="J410" s="47"/>
      <c r="K410" s="45"/>
      <c r="L410" s="45"/>
      <c r="M410" s="45"/>
      <c r="N410" s="45"/>
      <c r="O410" s="45"/>
      <c r="P410" s="45"/>
      <c r="Q410" s="45"/>
      <c r="R410" s="45"/>
      <c r="S410" s="45"/>
      <c r="T410" s="45"/>
      <c r="U410" s="45"/>
      <c r="V410" s="45"/>
      <c r="W410" s="45"/>
      <c r="X410" s="45"/>
      <c r="Y410" s="45"/>
      <c r="Z410" s="45"/>
    </row>
    <row r="411" spans="1:26" ht="15.5" x14ac:dyDescent="0.35">
      <c r="A411" s="45"/>
      <c r="B411" s="45"/>
      <c r="C411" s="45"/>
      <c r="D411" s="45"/>
      <c r="E411" s="45"/>
      <c r="F411" s="45"/>
      <c r="G411" s="45"/>
      <c r="H411" s="47"/>
      <c r="I411" s="47"/>
      <c r="J411" s="47"/>
      <c r="K411" s="45"/>
      <c r="L411" s="45"/>
      <c r="M411" s="45"/>
      <c r="N411" s="45"/>
      <c r="O411" s="45"/>
      <c r="P411" s="45"/>
      <c r="Q411" s="45"/>
      <c r="R411" s="45"/>
      <c r="S411" s="45"/>
      <c r="T411" s="45"/>
      <c r="U411" s="45"/>
      <c r="V411" s="45"/>
      <c r="W411" s="45"/>
      <c r="X411" s="45"/>
      <c r="Y411" s="45"/>
      <c r="Z411" s="45"/>
    </row>
    <row r="412" spans="1:26" ht="15.5" x14ac:dyDescent="0.35">
      <c r="A412" s="45"/>
      <c r="B412" s="45"/>
      <c r="C412" s="45"/>
      <c r="D412" s="45"/>
      <c r="E412" s="45"/>
      <c r="F412" s="45"/>
      <c r="G412" s="45"/>
      <c r="H412" s="47"/>
      <c r="I412" s="47"/>
      <c r="J412" s="47"/>
      <c r="K412" s="45"/>
      <c r="L412" s="45"/>
      <c r="M412" s="45"/>
      <c r="N412" s="45"/>
      <c r="O412" s="45"/>
      <c r="P412" s="45"/>
      <c r="Q412" s="45"/>
      <c r="R412" s="45"/>
      <c r="S412" s="45"/>
      <c r="T412" s="45"/>
      <c r="U412" s="45"/>
      <c r="V412" s="45"/>
      <c r="W412" s="45"/>
      <c r="X412" s="45"/>
      <c r="Y412" s="45"/>
      <c r="Z412" s="45"/>
    </row>
    <row r="413" spans="1:26" ht="15.5" x14ac:dyDescent="0.35">
      <c r="A413" s="45"/>
      <c r="B413" s="45"/>
      <c r="C413" s="45"/>
      <c r="D413" s="45"/>
      <c r="E413" s="45"/>
      <c r="F413" s="45"/>
      <c r="G413" s="45"/>
      <c r="H413" s="47"/>
      <c r="I413" s="47"/>
      <c r="J413" s="47"/>
      <c r="K413" s="45"/>
      <c r="L413" s="45"/>
      <c r="M413" s="45"/>
      <c r="N413" s="45"/>
      <c r="O413" s="45"/>
      <c r="P413" s="45"/>
      <c r="Q413" s="45"/>
      <c r="R413" s="45"/>
      <c r="S413" s="45"/>
      <c r="T413" s="45"/>
      <c r="U413" s="45"/>
      <c r="V413" s="45"/>
      <c r="W413" s="45"/>
      <c r="X413" s="45"/>
      <c r="Y413" s="45"/>
      <c r="Z413" s="45"/>
    </row>
    <row r="414" spans="1:26" ht="15.5" x14ac:dyDescent="0.35">
      <c r="A414" s="45"/>
      <c r="B414" s="45"/>
      <c r="C414" s="45"/>
      <c r="D414" s="45"/>
      <c r="E414" s="45"/>
      <c r="F414" s="45"/>
      <c r="G414" s="45"/>
      <c r="H414" s="47"/>
      <c r="I414" s="47"/>
      <c r="J414" s="47"/>
      <c r="K414" s="45"/>
      <c r="L414" s="45"/>
      <c r="M414" s="45"/>
      <c r="N414" s="45"/>
      <c r="O414" s="45"/>
      <c r="P414" s="45"/>
      <c r="Q414" s="45"/>
      <c r="R414" s="45"/>
      <c r="S414" s="45"/>
      <c r="T414" s="45"/>
      <c r="U414" s="45"/>
      <c r="V414" s="45"/>
      <c r="W414" s="45"/>
      <c r="X414" s="45"/>
      <c r="Y414" s="45"/>
      <c r="Z414" s="45"/>
    </row>
    <row r="415" spans="1:26" ht="15.5" x14ac:dyDescent="0.35">
      <c r="A415" s="45"/>
      <c r="B415" s="45"/>
      <c r="C415" s="45"/>
      <c r="D415" s="45"/>
      <c r="E415" s="45"/>
      <c r="F415" s="45"/>
      <c r="G415" s="45"/>
      <c r="H415" s="47"/>
      <c r="I415" s="47"/>
      <c r="J415" s="47"/>
      <c r="K415" s="45"/>
      <c r="L415" s="45"/>
      <c r="M415" s="45"/>
      <c r="N415" s="45"/>
      <c r="O415" s="45"/>
      <c r="P415" s="45"/>
      <c r="Q415" s="45"/>
      <c r="R415" s="45"/>
      <c r="S415" s="45"/>
      <c r="T415" s="45"/>
      <c r="U415" s="45"/>
      <c r="V415" s="45"/>
      <c r="W415" s="45"/>
      <c r="X415" s="45"/>
      <c r="Y415" s="45"/>
      <c r="Z415" s="45"/>
    </row>
    <row r="416" spans="1:26" ht="15.5" x14ac:dyDescent="0.35">
      <c r="A416" s="45"/>
      <c r="B416" s="45"/>
      <c r="C416" s="45"/>
      <c r="D416" s="45"/>
      <c r="E416" s="45"/>
      <c r="F416" s="45"/>
      <c r="G416" s="45"/>
      <c r="H416" s="47"/>
      <c r="I416" s="47"/>
      <c r="J416" s="47"/>
      <c r="K416" s="45"/>
      <c r="L416" s="45"/>
      <c r="M416" s="45"/>
      <c r="N416" s="45"/>
      <c r="O416" s="45"/>
      <c r="P416" s="45"/>
      <c r="Q416" s="45"/>
      <c r="R416" s="45"/>
      <c r="S416" s="45"/>
      <c r="T416" s="45"/>
      <c r="U416" s="45"/>
      <c r="V416" s="45"/>
      <c r="W416" s="45"/>
      <c r="X416" s="45"/>
      <c r="Y416" s="45"/>
      <c r="Z416" s="45"/>
    </row>
    <row r="417" spans="1:26" ht="15.5" x14ac:dyDescent="0.35">
      <c r="A417" s="45"/>
      <c r="B417" s="45"/>
      <c r="C417" s="45"/>
      <c r="D417" s="45"/>
      <c r="E417" s="45"/>
      <c r="F417" s="45"/>
      <c r="G417" s="45"/>
      <c r="H417" s="47"/>
      <c r="I417" s="47"/>
      <c r="J417" s="47"/>
      <c r="K417" s="45"/>
      <c r="L417" s="45"/>
      <c r="M417" s="45"/>
      <c r="N417" s="45"/>
      <c r="O417" s="45"/>
      <c r="P417" s="45"/>
      <c r="Q417" s="45"/>
      <c r="R417" s="45"/>
      <c r="S417" s="45"/>
      <c r="T417" s="45"/>
      <c r="U417" s="45"/>
      <c r="V417" s="45"/>
      <c r="W417" s="45"/>
      <c r="X417" s="45"/>
      <c r="Y417" s="45"/>
      <c r="Z417" s="45"/>
    </row>
    <row r="418" spans="1:26" ht="15.5" x14ac:dyDescent="0.35">
      <c r="A418" s="45"/>
      <c r="B418" s="45"/>
      <c r="C418" s="45"/>
      <c r="D418" s="45"/>
      <c r="E418" s="45"/>
      <c r="F418" s="45"/>
      <c r="G418" s="45"/>
      <c r="H418" s="47"/>
      <c r="I418" s="47"/>
      <c r="J418" s="47"/>
      <c r="K418" s="45"/>
      <c r="L418" s="45"/>
      <c r="M418" s="45"/>
      <c r="N418" s="45"/>
      <c r="O418" s="45"/>
      <c r="P418" s="45"/>
      <c r="Q418" s="45"/>
      <c r="R418" s="45"/>
      <c r="S418" s="45"/>
      <c r="T418" s="45"/>
      <c r="U418" s="45"/>
      <c r="V418" s="45"/>
      <c r="W418" s="45"/>
      <c r="X418" s="45"/>
      <c r="Y418" s="45"/>
      <c r="Z418" s="45"/>
    </row>
    <row r="419" spans="1:26" ht="15.5" x14ac:dyDescent="0.35">
      <c r="A419" s="45"/>
      <c r="B419" s="45"/>
      <c r="C419" s="45"/>
      <c r="D419" s="45"/>
      <c r="E419" s="45"/>
      <c r="F419" s="45"/>
      <c r="G419" s="45"/>
      <c r="H419" s="47"/>
      <c r="I419" s="47"/>
      <c r="J419" s="47"/>
      <c r="K419" s="45"/>
      <c r="L419" s="45"/>
      <c r="M419" s="45"/>
      <c r="N419" s="45"/>
      <c r="O419" s="45"/>
      <c r="P419" s="45"/>
      <c r="Q419" s="45"/>
      <c r="R419" s="45"/>
      <c r="S419" s="45"/>
      <c r="T419" s="45"/>
      <c r="U419" s="45"/>
      <c r="V419" s="45"/>
      <c r="W419" s="45"/>
      <c r="X419" s="45"/>
      <c r="Y419" s="45"/>
      <c r="Z419" s="45"/>
    </row>
    <row r="420" spans="1:26" ht="15.5" x14ac:dyDescent="0.35">
      <c r="A420" s="45"/>
      <c r="B420" s="45"/>
      <c r="C420" s="45"/>
      <c r="D420" s="45"/>
      <c r="E420" s="45"/>
      <c r="F420" s="45"/>
      <c r="G420" s="45"/>
      <c r="H420" s="47"/>
      <c r="I420" s="47"/>
      <c r="J420" s="47"/>
      <c r="K420" s="45"/>
      <c r="L420" s="45"/>
      <c r="M420" s="45"/>
      <c r="N420" s="45"/>
      <c r="O420" s="45"/>
      <c r="P420" s="45"/>
      <c r="Q420" s="45"/>
      <c r="R420" s="45"/>
      <c r="S420" s="45"/>
      <c r="T420" s="45"/>
      <c r="U420" s="45"/>
      <c r="V420" s="45"/>
      <c r="W420" s="45"/>
      <c r="X420" s="45"/>
      <c r="Y420" s="45"/>
      <c r="Z420" s="45"/>
    </row>
    <row r="421" spans="1:26" ht="15.5" x14ac:dyDescent="0.35">
      <c r="A421" s="45"/>
      <c r="B421" s="45"/>
      <c r="C421" s="45"/>
      <c r="D421" s="45"/>
      <c r="E421" s="45"/>
      <c r="F421" s="45"/>
      <c r="G421" s="45"/>
      <c r="H421" s="47"/>
      <c r="I421" s="47"/>
      <c r="J421" s="47"/>
      <c r="K421" s="45"/>
      <c r="L421" s="45"/>
      <c r="M421" s="45"/>
      <c r="N421" s="45"/>
      <c r="O421" s="45"/>
      <c r="P421" s="45"/>
      <c r="Q421" s="45"/>
      <c r="R421" s="45"/>
      <c r="S421" s="45"/>
      <c r="T421" s="45"/>
      <c r="U421" s="45"/>
      <c r="V421" s="45"/>
      <c r="W421" s="45"/>
      <c r="X421" s="45"/>
      <c r="Y421" s="45"/>
      <c r="Z421" s="45"/>
    </row>
    <row r="422" spans="1:26" ht="15.5" x14ac:dyDescent="0.35">
      <c r="A422" s="45"/>
      <c r="B422" s="45"/>
      <c r="C422" s="45"/>
      <c r="D422" s="45"/>
      <c r="E422" s="45"/>
      <c r="F422" s="45"/>
      <c r="G422" s="45"/>
      <c r="H422" s="47"/>
      <c r="I422" s="47"/>
      <c r="J422" s="47"/>
      <c r="K422" s="45"/>
      <c r="L422" s="45"/>
      <c r="M422" s="45"/>
      <c r="N422" s="45"/>
      <c r="O422" s="45"/>
      <c r="P422" s="45"/>
      <c r="Q422" s="45"/>
      <c r="R422" s="45"/>
      <c r="S422" s="45"/>
      <c r="T422" s="45"/>
      <c r="U422" s="45"/>
      <c r="V422" s="45"/>
      <c r="W422" s="45"/>
      <c r="X422" s="45"/>
      <c r="Y422" s="45"/>
      <c r="Z422" s="45"/>
    </row>
    <row r="423" spans="1:26" ht="15.5" x14ac:dyDescent="0.35">
      <c r="A423" s="45"/>
      <c r="B423" s="45"/>
      <c r="C423" s="45"/>
      <c r="D423" s="45"/>
      <c r="E423" s="45"/>
      <c r="F423" s="45"/>
      <c r="G423" s="45"/>
      <c r="H423" s="47"/>
      <c r="I423" s="47"/>
      <c r="J423" s="47"/>
      <c r="K423" s="45"/>
      <c r="L423" s="45"/>
      <c r="M423" s="45"/>
      <c r="N423" s="45"/>
      <c r="O423" s="45"/>
      <c r="P423" s="45"/>
      <c r="Q423" s="45"/>
      <c r="R423" s="45"/>
      <c r="S423" s="45"/>
      <c r="T423" s="45"/>
      <c r="U423" s="45"/>
      <c r="V423" s="45"/>
      <c r="W423" s="45"/>
      <c r="X423" s="45"/>
      <c r="Y423" s="45"/>
      <c r="Z423" s="45"/>
    </row>
    <row r="424" spans="1:26" ht="15.5" x14ac:dyDescent="0.35">
      <c r="A424" s="45"/>
      <c r="B424" s="45"/>
      <c r="C424" s="45"/>
      <c r="D424" s="45"/>
      <c r="E424" s="45"/>
      <c r="F424" s="45"/>
      <c r="G424" s="45"/>
      <c r="H424" s="47"/>
      <c r="I424" s="47"/>
      <c r="J424" s="47"/>
      <c r="K424" s="45"/>
      <c r="L424" s="45"/>
      <c r="M424" s="45"/>
      <c r="N424" s="45"/>
      <c r="O424" s="45"/>
      <c r="P424" s="45"/>
      <c r="Q424" s="45"/>
      <c r="R424" s="45"/>
      <c r="S424" s="45"/>
      <c r="T424" s="45"/>
      <c r="U424" s="45"/>
      <c r="V424" s="45"/>
      <c r="W424" s="45"/>
      <c r="X424" s="45"/>
      <c r="Y424" s="45"/>
      <c r="Z424" s="45"/>
    </row>
    <row r="425" spans="1:26" ht="15.5" x14ac:dyDescent="0.35">
      <c r="A425" s="45"/>
      <c r="B425" s="45"/>
      <c r="C425" s="45"/>
      <c r="D425" s="45"/>
      <c r="E425" s="45"/>
      <c r="F425" s="45"/>
      <c r="G425" s="45"/>
      <c r="H425" s="47"/>
      <c r="I425" s="47"/>
      <c r="J425" s="47"/>
      <c r="K425" s="45"/>
      <c r="L425" s="45"/>
      <c r="M425" s="45"/>
      <c r="N425" s="45"/>
      <c r="O425" s="45"/>
      <c r="P425" s="45"/>
      <c r="Q425" s="45"/>
      <c r="R425" s="45"/>
      <c r="S425" s="45"/>
      <c r="T425" s="45"/>
      <c r="U425" s="45"/>
      <c r="V425" s="45"/>
      <c r="W425" s="45"/>
      <c r="X425" s="45"/>
      <c r="Y425" s="45"/>
      <c r="Z425" s="45"/>
    </row>
    <row r="426" spans="1:26" ht="15.5" x14ac:dyDescent="0.35">
      <c r="A426" s="45"/>
      <c r="B426" s="45"/>
      <c r="C426" s="45"/>
      <c r="D426" s="45"/>
      <c r="E426" s="45"/>
      <c r="F426" s="45"/>
      <c r="G426" s="45"/>
      <c r="H426" s="47"/>
      <c r="I426" s="47"/>
      <c r="J426" s="47"/>
      <c r="K426" s="45"/>
      <c r="L426" s="45"/>
      <c r="M426" s="45"/>
      <c r="N426" s="45"/>
      <c r="O426" s="45"/>
      <c r="P426" s="45"/>
      <c r="Q426" s="45"/>
      <c r="R426" s="45"/>
      <c r="S426" s="45"/>
      <c r="T426" s="45"/>
      <c r="U426" s="45"/>
      <c r="V426" s="45"/>
      <c r="W426" s="45"/>
      <c r="X426" s="45"/>
      <c r="Y426" s="45"/>
      <c r="Z426" s="45"/>
    </row>
    <row r="427" spans="1:26" ht="15.5" x14ac:dyDescent="0.35">
      <c r="A427" s="45"/>
      <c r="B427" s="45"/>
      <c r="C427" s="45"/>
      <c r="D427" s="45"/>
      <c r="E427" s="45"/>
      <c r="F427" s="45"/>
      <c r="G427" s="45"/>
      <c r="H427" s="47"/>
      <c r="I427" s="47"/>
      <c r="J427" s="47"/>
      <c r="K427" s="45"/>
      <c r="L427" s="45"/>
      <c r="M427" s="45"/>
      <c r="N427" s="45"/>
      <c r="O427" s="45"/>
      <c r="P427" s="45"/>
      <c r="Q427" s="45"/>
      <c r="R427" s="45"/>
      <c r="S427" s="45"/>
      <c r="T427" s="45"/>
      <c r="U427" s="45"/>
      <c r="V427" s="45"/>
      <c r="W427" s="45"/>
      <c r="X427" s="45"/>
      <c r="Y427" s="45"/>
      <c r="Z427" s="45"/>
    </row>
    <row r="428" spans="1:26" ht="15.5" x14ac:dyDescent="0.35">
      <c r="A428" s="45"/>
      <c r="B428" s="45"/>
      <c r="C428" s="45"/>
      <c r="D428" s="45"/>
      <c r="E428" s="45"/>
      <c r="F428" s="45"/>
      <c r="G428" s="45"/>
      <c r="H428" s="47"/>
      <c r="I428" s="47"/>
      <c r="J428" s="47"/>
      <c r="K428" s="45"/>
      <c r="L428" s="45"/>
      <c r="M428" s="45"/>
      <c r="N428" s="45"/>
      <c r="O428" s="45"/>
      <c r="P428" s="45"/>
      <c r="Q428" s="45"/>
      <c r="R428" s="45"/>
      <c r="S428" s="45"/>
      <c r="T428" s="45"/>
      <c r="U428" s="45"/>
      <c r="V428" s="45"/>
      <c r="W428" s="45"/>
      <c r="X428" s="45"/>
      <c r="Y428" s="45"/>
      <c r="Z428" s="45"/>
    </row>
    <row r="429" spans="1:26" ht="15.5" x14ac:dyDescent="0.35">
      <c r="A429" s="45"/>
      <c r="B429" s="45"/>
      <c r="C429" s="45"/>
      <c r="D429" s="45"/>
      <c r="E429" s="45"/>
      <c r="F429" s="45"/>
      <c r="G429" s="45"/>
      <c r="H429" s="47"/>
      <c r="I429" s="47"/>
      <c r="J429" s="47"/>
      <c r="K429" s="45"/>
      <c r="L429" s="45"/>
      <c r="M429" s="45"/>
      <c r="N429" s="45"/>
      <c r="O429" s="45"/>
      <c r="P429" s="45"/>
      <c r="Q429" s="45"/>
      <c r="R429" s="45"/>
      <c r="S429" s="45"/>
      <c r="T429" s="45"/>
      <c r="U429" s="45"/>
      <c r="V429" s="45"/>
      <c r="W429" s="45"/>
      <c r="X429" s="45"/>
      <c r="Y429" s="45"/>
      <c r="Z429" s="45"/>
    </row>
    <row r="430" spans="1:26" ht="15.5" x14ac:dyDescent="0.35">
      <c r="A430" s="45"/>
      <c r="B430" s="45"/>
      <c r="C430" s="45"/>
      <c r="D430" s="45"/>
      <c r="E430" s="45"/>
      <c r="F430" s="45"/>
      <c r="G430" s="45"/>
      <c r="H430" s="47"/>
      <c r="I430" s="47"/>
      <c r="J430" s="47"/>
      <c r="K430" s="45"/>
      <c r="L430" s="45"/>
      <c r="M430" s="45"/>
      <c r="N430" s="45"/>
      <c r="O430" s="45"/>
      <c r="P430" s="45"/>
      <c r="Q430" s="45"/>
      <c r="R430" s="45"/>
      <c r="S430" s="45"/>
      <c r="T430" s="45"/>
      <c r="U430" s="45"/>
      <c r="V430" s="45"/>
      <c r="W430" s="45"/>
      <c r="X430" s="45"/>
      <c r="Y430" s="45"/>
      <c r="Z430" s="45"/>
    </row>
    <row r="431" spans="1:26" ht="15.5" x14ac:dyDescent="0.35">
      <c r="A431" s="45"/>
      <c r="B431" s="45"/>
      <c r="C431" s="45"/>
      <c r="D431" s="45"/>
      <c r="E431" s="45"/>
      <c r="F431" s="45"/>
      <c r="G431" s="45"/>
      <c r="H431" s="47"/>
      <c r="I431" s="47"/>
      <c r="J431" s="47"/>
      <c r="K431" s="45"/>
      <c r="L431" s="45"/>
      <c r="M431" s="45"/>
      <c r="N431" s="45"/>
      <c r="O431" s="45"/>
      <c r="P431" s="45"/>
      <c r="Q431" s="45"/>
      <c r="R431" s="45"/>
      <c r="S431" s="45"/>
      <c r="T431" s="45"/>
      <c r="U431" s="45"/>
      <c r="V431" s="45"/>
      <c r="W431" s="45"/>
      <c r="X431" s="45"/>
      <c r="Y431" s="45"/>
      <c r="Z431" s="45"/>
    </row>
    <row r="432" spans="1:26" ht="15.5" x14ac:dyDescent="0.35">
      <c r="A432" s="45"/>
      <c r="B432" s="45"/>
      <c r="C432" s="45"/>
      <c r="D432" s="45"/>
      <c r="E432" s="45"/>
      <c r="F432" s="45"/>
      <c r="G432" s="45"/>
      <c r="H432" s="47"/>
      <c r="I432" s="47"/>
      <c r="J432" s="47"/>
      <c r="K432" s="45"/>
      <c r="L432" s="45"/>
      <c r="M432" s="45"/>
      <c r="N432" s="45"/>
      <c r="O432" s="45"/>
      <c r="P432" s="45"/>
      <c r="Q432" s="45"/>
      <c r="R432" s="45"/>
      <c r="S432" s="45"/>
      <c r="T432" s="45"/>
      <c r="U432" s="45"/>
      <c r="V432" s="45"/>
      <c r="W432" s="45"/>
      <c r="X432" s="45"/>
      <c r="Y432" s="45"/>
      <c r="Z432" s="45"/>
    </row>
    <row r="433" spans="1:26" ht="15.5" x14ac:dyDescent="0.35">
      <c r="A433" s="45"/>
      <c r="B433" s="45"/>
      <c r="C433" s="45"/>
      <c r="D433" s="45"/>
      <c r="E433" s="45"/>
      <c r="F433" s="45"/>
      <c r="G433" s="45"/>
      <c r="H433" s="47"/>
      <c r="I433" s="47"/>
      <c r="J433" s="47"/>
      <c r="K433" s="45"/>
      <c r="L433" s="45"/>
      <c r="M433" s="45"/>
      <c r="N433" s="45"/>
      <c r="O433" s="45"/>
      <c r="P433" s="45"/>
      <c r="Q433" s="45"/>
      <c r="R433" s="45"/>
      <c r="S433" s="45"/>
      <c r="T433" s="45"/>
      <c r="U433" s="45"/>
      <c r="V433" s="45"/>
      <c r="W433" s="45"/>
      <c r="X433" s="45"/>
      <c r="Y433" s="45"/>
      <c r="Z433" s="45"/>
    </row>
    <row r="434" spans="1:26" ht="15.5" x14ac:dyDescent="0.35">
      <c r="A434" s="45"/>
      <c r="B434" s="45"/>
      <c r="C434" s="45"/>
      <c r="D434" s="45"/>
      <c r="E434" s="45"/>
      <c r="F434" s="45"/>
      <c r="G434" s="45"/>
      <c r="H434" s="47"/>
      <c r="I434" s="47"/>
      <c r="J434" s="47"/>
      <c r="K434" s="45"/>
      <c r="L434" s="45"/>
      <c r="M434" s="45"/>
      <c r="N434" s="45"/>
      <c r="O434" s="45"/>
      <c r="P434" s="45"/>
      <c r="Q434" s="45"/>
      <c r="R434" s="45"/>
      <c r="S434" s="45"/>
      <c r="T434" s="45"/>
      <c r="U434" s="45"/>
      <c r="V434" s="45"/>
      <c r="W434" s="45"/>
      <c r="X434" s="45"/>
      <c r="Y434" s="45"/>
      <c r="Z434" s="45"/>
    </row>
    <row r="435" spans="1:26" ht="15.5" x14ac:dyDescent="0.35">
      <c r="A435" s="45"/>
      <c r="B435" s="45"/>
      <c r="C435" s="45"/>
      <c r="D435" s="45"/>
      <c r="E435" s="45"/>
      <c r="F435" s="45"/>
      <c r="G435" s="45"/>
      <c r="H435" s="47"/>
      <c r="I435" s="47"/>
      <c r="J435" s="47"/>
      <c r="K435" s="45"/>
      <c r="L435" s="45"/>
      <c r="M435" s="45"/>
      <c r="N435" s="45"/>
      <c r="O435" s="45"/>
      <c r="P435" s="45"/>
      <c r="Q435" s="45"/>
      <c r="R435" s="45"/>
      <c r="S435" s="45"/>
      <c r="T435" s="45"/>
      <c r="U435" s="45"/>
      <c r="V435" s="45"/>
      <c r="W435" s="45"/>
      <c r="X435" s="45"/>
      <c r="Y435" s="45"/>
      <c r="Z435" s="45"/>
    </row>
    <row r="436" spans="1:26" ht="15.5" x14ac:dyDescent="0.35">
      <c r="A436" s="45"/>
      <c r="B436" s="45"/>
      <c r="C436" s="45"/>
      <c r="D436" s="45"/>
      <c r="E436" s="45"/>
      <c r="F436" s="45"/>
      <c r="G436" s="45"/>
      <c r="H436" s="47"/>
      <c r="I436" s="47"/>
      <c r="J436" s="47"/>
      <c r="K436" s="45"/>
      <c r="L436" s="45"/>
      <c r="M436" s="45"/>
      <c r="N436" s="45"/>
      <c r="O436" s="45"/>
      <c r="P436" s="45"/>
      <c r="Q436" s="45"/>
      <c r="R436" s="45"/>
      <c r="S436" s="45"/>
      <c r="T436" s="45"/>
      <c r="U436" s="45"/>
      <c r="V436" s="45"/>
      <c r="W436" s="45"/>
      <c r="X436" s="45"/>
      <c r="Y436" s="45"/>
      <c r="Z436" s="45"/>
    </row>
    <row r="437" spans="1:26" ht="15.5" x14ac:dyDescent="0.35">
      <c r="A437" s="45"/>
      <c r="B437" s="45"/>
      <c r="C437" s="45"/>
      <c r="D437" s="45"/>
      <c r="E437" s="45"/>
      <c r="F437" s="45"/>
      <c r="G437" s="45"/>
      <c r="H437" s="47"/>
      <c r="I437" s="47"/>
      <c r="J437" s="47"/>
      <c r="K437" s="45"/>
      <c r="L437" s="45"/>
      <c r="M437" s="45"/>
      <c r="N437" s="45"/>
      <c r="O437" s="45"/>
      <c r="P437" s="45"/>
      <c r="Q437" s="45"/>
      <c r="R437" s="45"/>
      <c r="S437" s="45"/>
      <c r="T437" s="45"/>
      <c r="U437" s="45"/>
      <c r="V437" s="45"/>
      <c r="W437" s="45"/>
      <c r="X437" s="45"/>
      <c r="Y437" s="45"/>
      <c r="Z437" s="45"/>
    </row>
    <row r="438" spans="1:26" ht="15.5" x14ac:dyDescent="0.35">
      <c r="A438" s="45"/>
      <c r="B438" s="45"/>
      <c r="C438" s="45"/>
      <c r="D438" s="45"/>
      <c r="E438" s="45"/>
      <c r="F438" s="45"/>
      <c r="G438" s="45"/>
      <c r="H438" s="47"/>
      <c r="I438" s="47"/>
      <c r="J438" s="47"/>
      <c r="K438" s="45"/>
      <c r="L438" s="45"/>
      <c r="M438" s="45"/>
      <c r="N438" s="45"/>
      <c r="O438" s="45"/>
      <c r="P438" s="45"/>
      <c r="Q438" s="45"/>
      <c r="R438" s="45"/>
      <c r="S438" s="45"/>
      <c r="T438" s="45"/>
      <c r="U438" s="45"/>
      <c r="V438" s="45"/>
      <c r="W438" s="45"/>
      <c r="X438" s="45"/>
      <c r="Y438" s="45"/>
      <c r="Z438" s="45"/>
    </row>
    <row r="439" spans="1:26" ht="15.5" x14ac:dyDescent="0.35">
      <c r="A439" s="45"/>
      <c r="B439" s="45"/>
      <c r="C439" s="45"/>
      <c r="D439" s="45"/>
      <c r="E439" s="45"/>
      <c r="F439" s="45"/>
      <c r="G439" s="45"/>
      <c r="H439" s="47"/>
      <c r="I439" s="47"/>
      <c r="J439" s="47"/>
      <c r="K439" s="45"/>
      <c r="L439" s="45"/>
      <c r="M439" s="45"/>
      <c r="N439" s="45"/>
      <c r="O439" s="45"/>
      <c r="P439" s="45"/>
      <c r="Q439" s="45"/>
      <c r="R439" s="45"/>
      <c r="S439" s="45"/>
      <c r="T439" s="45"/>
      <c r="U439" s="45"/>
      <c r="V439" s="45"/>
      <c r="W439" s="45"/>
      <c r="X439" s="45"/>
      <c r="Y439" s="45"/>
      <c r="Z439" s="45"/>
    </row>
    <row r="440" spans="1:26" ht="15.5" x14ac:dyDescent="0.35">
      <c r="A440" s="45"/>
      <c r="B440" s="45"/>
      <c r="C440" s="45"/>
      <c r="D440" s="45"/>
      <c r="E440" s="45"/>
      <c r="F440" s="45"/>
      <c r="G440" s="45"/>
      <c r="H440" s="47"/>
      <c r="I440" s="47"/>
      <c r="J440" s="47"/>
      <c r="K440" s="45"/>
      <c r="L440" s="45"/>
      <c r="M440" s="45"/>
      <c r="N440" s="45"/>
      <c r="O440" s="45"/>
      <c r="P440" s="45"/>
      <c r="Q440" s="45"/>
      <c r="R440" s="45"/>
      <c r="S440" s="45"/>
      <c r="T440" s="45"/>
      <c r="U440" s="45"/>
      <c r="V440" s="45"/>
      <c r="W440" s="45"/>
      <c r="X440" s="45"/>
      <c r="Y440" s="45"/>
      <c r="Z440" s="45"/>
    </row>
    <row r="441" spans="1:26" ht="15.5" x14ac:dyDescent="0.35">
      <c r="A441" s="45"/>
      <c r="B441" s="45"/>
      <c r="C441" s="45"/>
      <c r="D441" s="45"/>
      <c r="E441" s="45"/>
      <c r="F441" s="45"/>
      <c r="G441" s="45"/>
      <c r="H441" s="47"/>
      <c r="I441" s="47"/>
      <c r="J441" s="47"/>
      <c r="K441" s="45"/>
      <c r="L441" s="45"/>
      <c r="M441" s="45"/>
      <c r="N441" s="45"/>
      <c r="O441" s="45"/>
      <c r="P441" s="45"/>
      <c r="Q441" s="45"/>
      <c r="R441" s="45"/>
      <c r="S441" s="45"/>
      <c r="T441" s="45"/>
      <c r="U441" s="45"/>
      <c r="V441" s="45"/>
      <c r="W441" s="45"/>
      <c r="X441" s="45"/>
      <c r="Y441" s="45"/>
      <c r="Z441" s="45"/>
    </row>
    <row r="442" spans="1:26" ht="15.5" x14ac:dyDescent="0.35">
      <c r="A442" s="45"/>
      <c r="B442" s="45"/>
      <c r="C442" s="45"/>
      <c r="D442" s="45"/>
      <c r="E442" s="45"/>
      <c r="F442" s="45"/>
      <c r="G442" s="45"/>
      <c r="H442" s="47"/>
      <c r="I442" s="47"/>
      <c r="J442" s="47"/>
      <c r="K442" s="45"/>
      <c r="L442" s="45"/>
      <c r="M442" s="45"/>
      <c r="N442" s="45"/>
      <c r="O442" s="45"/>
      <c r="P442" s="45"/>
      <c r="Q442" s="45"/>
      <c r="R442" s="45"/>
      <c r="S442" s="45"/>
      <c r="T442" s="45"/>
      <c r="U442" s="45"/>
      <c r="V442" s="45"/>
      <c r="W442" s="45"/>
      <c r="X442" s="45"/>
      <c r="Y442" s="45"/>
      <c r="Z442" s="45"/>
    </row>
    <row r="443" spans="1:26" ht="15.5" x14ac:dyDescent="0.35">
      <c r="A443" s="45"/>
      <c r="B443" s="45"/>
      <c r="C443" s="45"/>
      <c r="D443" s="45"/>
      <c r="E443" s="45"/>
      <c r="F443" s="45"/>
      <c r="G443" s="45"/>
      <c r="H443" s="47"/>
      <c r="I443" s="47"/>
      <c r="J443" s="47"/>
      <c r="K443" s="45"/>
      <c r="L443" s="45"/>
      <c r="M443" s="45"/>
      <c r="N443" s="45"/>
      <c r="O443" s="45"/>
      <c r="P443" s="45"/>
      <c r="Q443" s="45"/>
      <c r="R443" s="45"/>
      <c r="S443" s="45"/>
      <c r="T443" s="45"/>
      <c r="U443" s="45"/>
      <c r="V443" s="45"/>
      <c r="W443" s="45"/>
      <c r="X443" s="45"/>
      <c r="Y443" s="45"/>
      <c r="Z443" s="45"/>
    </row>
    <row r="444" spans="1:26" ht="15.5" x14ac:dyDescent="0.35">
      <c r="A444" s="45"/>
      <c r="B444" s="45"/>
      <c r="C444" s="45"/>
      <c r="D444" s="45"/>
      <c r="E444" s="45"/>
      <c r="F444" s="45"/>
      <c r="G444" s="45"/>
      <c r="H444" s="47"/>
      <c r="I444" s="47"/>
      <c r="J444" s="47"/>
      <c r="K444" s="45"/>
      <c r="L444" s="45"/>
      <c r="M444" s="45"/>
      <c r="N444" s="45"/>
      <c r="O444" s="45"/>
      <c r="P444" s="45"/>
      <c r="Q444" s="45"/>
      <c r="R444" s="45"/>
      <c r="S444" s="45"/>
      <c r="T444" s="45"/>
      <c r="U444" s="45"/>
      <c r="V444" s="45"/>
      <c r="W444" s="45"/>
      <c r="X444" s="45"/>
      <c r="Y444" s="45"/>
      <c r="Z444" s="45"/>
    </row>
    <row r="445" spans="1:26" ht="15.5" x14ac:dyDescent="0.35">
      <c r="A445" s="45"/>
      <c r="B445" s="45"/>
      <c r="C445" s="45"/>
      <c r="D445" s="45"/>
      <c r="E445" s="45"/>
      <c r="F445" s="45"/>
      <c r="G445" s="45"/>
      <c r="H445" s="47"/>
      <c r="I445" s="47"/>
      <c r="J445" s="47"/>
      <c r="K445" s="45"/>
      <c r="L445" s="45"/>
      <c r="M445" s="45"/>
      <c r="N445" s="45"/>
      <c r="O445" s="45"/>
      <c r="P445" s="45"/>
      <c r="Q445" s="45"/>
      <c r="R445" s="45"/>
      <c r="S445" s="45"/>
      <c r="T445" s="45"/>
      <c r="U445" s="45"/>
      <c r="V445" s="45"/>
      <c r="W445" s="45"/>
      <c r="X445" s="45"/>
      <c r="Y445" s="45"/>
      <c r="Z445" s="45"/>
    </row>
    <row r="446" spans="1:26" ht="15.5" x14ac:dyDescent="0.35">
      <c r="A446" s="45"/>
      <c r="B446" s="45"/>
      <c r="C446" s="45"/>
      <c r="D446" s="45"/>
      <c r="E446" s="45"/>
      <c r="F446" s="45"/>
      <c r="G446" s="45"/>
      <c r="H446" s="47"/>
      <c r="I446" s="47"/>
      <c r="J446" s="47"/>
      <c r="K446" s="45"/>
      <c r="L446" s="45"/>
      <c r="M446" s="45"/>
      <c r="N446" s="45"/>
      <c r="O446" s="45"/>
      <c r="P446" s="45"/>
      <c r="Q446" s="45"/>
      <c r="R446" s="45"/>
      <c r="S446" s="45"/>
      <c r="T446" s="45"/>
      <c r="U446" s="45"/>
      <c r="V446" s="45"/>
      <c r="W446" s="45"/>
      <c r="X446" s="45"/>
      <c r="Y446" s="45"/>
      <c r="Z446" s="45"/>
    </row>
    <row r="447" spans="1:26" ht="15.5" x14ac:dyDescent="0.35">
      <c r="A447" s="45"/>
      <c r="B447" s="45"/>
      <c r="C447" s="45"/>
      <c r="D447" s="45"/>
      <c r="E447" s="45"/>
      <c r="F447" s="45"/>
      <c r="G447" s="45"/>
      <c r="H447" s="47"/>
      <c r="I447" s="47"/>
      <c r="J447" s="47"/>
      <c r="K447" s="45"/>
      <c r="L447" s="45"/>
      <c r="M447" s="45"/>
      <c r="N447" s="45"/>
      <c r="O447" s="45"/>
      <c r="P447" s="45"/>
      <c r="Q447" s="45"/>
      <c r="R447" s="45"/>
      <c r="S447" s="45"/>
      <c r="T447" s="45"/>
      <c r="U447" s="45"/>
      <c r="V447" s="45"/>
      <c r="W447" s="45"/>
      <c r="X447" s="45"/>
      <c r="Y447" s="45"/>
      <c r="Z447" s="45"/>
    </row>
    <row r="448" spans="1:26" ht="15.5" x14ac:dyDescent="0.35">
      <c r="A448" s="45"/>
      <c r="B448" s="45"/>
      <c r="C448" s="45"/>
      <c r="D448" s="45"/>
      <c r="E448" s="45"/>
      <c r="F448" s="45"/>
      <c r="G448" s="45"/>
      <c r="H448" s="47"/>
      <c r="I448" s="47"/>
      <c r="J448" s="47"/>
      <c r="K448" s="45"/>
      <c r="L448" s="45"/>
      <c r="M448" s="45"/>
      <c r="N448" s="45"/>
      <c r="O448" s="45"/>
      <c r="P448" s="45"/>
      <c r="Q448" s="45"/>
      <c r="R448" s="45"/>
      <c r="S448" s="45"/>
      <c r="T448" s="45"/>
      <c r="U448" s="45"/>
      <c r="V448" s="45"/>
      <c r="W448" s="45"/>
      <c r="X448" s="45"/>
      <c r="Y448" s="45"/>
      <c r="Z448" s="45"/>
    </row>
    <row r="449" spans="1:26" ht="15.5" x14ac:dyDescent="0.35">
      <c r="A449" s="45"/>
      <c r="B449" s="45"/>
      <c r="C449" s="45"/>
      <c r="D449" s="45"/>
      <c r="E449" s="45"/>
      <c r="F449" s="45"/>
      <c r="G449" s="45"/>
      <c r="H449" s="47"/>
      <c r="I449" s="47"/>
      <c r="J449" s="47"/>
      <c r="K449" s="45"/>
      <c r="L449" s="45"/>
      <c r="M449" s="45"/>
      <c r="N449" s="45"/>
      <c r="O449" s="45"/>
      <c r="P449" s="45"/>
      <c r="Q449" s="45"/>
      <c r="R449" s="45"/>
      <c r="S449" s="45"/>
      <c r="T449" s="45"/>
      <c r="U449" s="45"/>
      <c r="V449" s="45"/>
      <c r="W449" s="45"/>
      <c r="X449" s="45"/>
      <c r="Y449" s="45"/>
      <c r="Z449" s="45"/>
    </row>
    <row r="450" spans="1:26" ht="15.5" x14ac:dyDescent="0.35">
      <c r="A450" s="45"/>
      <c r="B450" s="45"/>
      <c r="C450" s="45"/>
      <c r="D450" s="45"/>
      <c r="E450" s="45"/>
      <c r="F450" s="45"/>
      <c r="G450" s="45"/>
      <c r="H450" s="47"/>
      <c r="I450" s="47"/>
      <c r="J450" s="47"/>
      <c r="K450" s="45"/>
      <c r="L450" s="45"/>
      <c r="M450" s="45"/>
      <c r="N450" s="45"/>
      <c r="O450" s="45"/>
      <c r="P450" s="45"/>
      <c r="Q450" s="45"/>
      <c r="R450" s="45"/>
      <c r="S450" s="45"/>
      <c r="T450" s="45"/>
      <c r="U450" s="45"/>
      <c r="V450" s="45"/>
      <c r="W450" s="45"/>
      <c r="X450" s="45"/>
      <c r="Y450" s="45"/>
      <c r="Z450" s="45"/>
    </row>
    <row r="451" spans="1:26" ht="15.5" x14ac:dyDescent="0.35">
      <c r="A451" s="45"/>
      <c r="B451" s="45"/>
      <c r="C451" s="45"/>
      <c r="D451" s="45"/>
      <c r="E451" s="45"/>
      <c r="F451" s="45"/>
      <c r="G451" s="45"/>
      <c r="H451" s="47"/>
      <c r="I451" s="47"/>
      <c r="J451" s="47"/>
      <c r="K451" s="45"/>
      <c r="L451" s="45"/>
      <c r="M451" s="45"/>
      <c r="N451" s="45"/>
      <c r="O451" s="45"/>
      <c r="P451" s="45"/>
      <c r="Q451" s="45"/>
      <c r="R451" s="45"/>
      <c r="S451" s="45"/>
      <c r="T451" s="45"/>
      <c r="U451" s="45"/>
      <c r="V451" s="45"/>
      <c r="W451" s="45"/>
      <c r="X451" s="45"/>
      <c r="Y451" s="45"/>
      <c r="Z451" s="45"/>
    </row>
    <row r="452" spans="1:26" ht="15.5" x14ac:dyDescent="0.35">
      <c r="A452" s="45"/>
      <c r="B452" s="45"/>
      <c r="C452" s="45"/>
      <c r="D452" s="45"/>
      <c r="E452" s="45"/>
      <c r="F452" s="45"/>
      <c r="G452" s="45"/>
      <c r="H452" s="47"/>
      <c r="I452" s="47"/>
      <c r="J452" s="47"/>
      <c r="K452" s="45"/>
      <c r="L452" s="45"/>
      <c r="M452" s="45"/>
      <c r="N452" s="45"/>
      <c r="O452" s="45"/>
      <c r="P452" s="45"/>
      <c r="Q452" s="45"/>
      <c r="R452" s="45"/>
      <c r="S452" s="45"/>
      <c r="T452" s="45"/>
      <c r="U452" s="45"/>
      <c r="V452" s="45"/>
      <c r="W452" s="45"/>
      <c r="X452" s="45"/>
      <c r="Y452" s="45"/>
      <c r="Z452" s="45"/>
    </row>
    <row r="453" spans="1:26" ht="15.5" x14ac:dyDescent="0.35">
      <c r="A453" s="45"/>
      <c r="B453" s="45"/>
      <c r="C453" s="45"/>
      <c r="D453" s="45"/>
      <c r="E453" s="45"/>
      <c r="F453" s="45"/>
      <c r="G453" s="45"/>
      <c r="H453" s="47"/>
      <c r="I453" s="47"/>
      <c r="J453" s="47"/>
      <c r="K453" s="45"/>
      <c r="L453" s="45"/>
      <c r="M453" s="45"/>
      <c r="N453" s="45"/>
      <c r="O453" s="45"/>
      <c r="P453" s="45"/>
      <c r="Q453" s="45"/>
      <c r="R453" s="45"/>
      <c r="S453" s="45"/>
      <c r="T453" s="45"/>
      <c r="U453" s="45"/>
      <c r="V453" s="45"/>
      <c r="W453" s="45"/>
      <c r="X453" s="45"/>
      <c r="Y453" s="45"/>
      <c r="Z453" s="45"/>
    </row>
    <row r="454" spans="1:26" ht="15.5" x14ac:dyDescent="0.35">
      <c r="A454" s="45"/>
      <c r="B454" s="45"/>
      <c r="C454" s="45"/>
      <c r="D454" s="45"/>
      <c r="E454" s="45"/>
      <c r="F454" s="45"/>
      <c r="G454" s="45"/>
      <c r="H454" s="47"/>
      <c r="I454" s="47"/>
      <c r="J454" s="47"/>
      <c r="K454" s="45"/>
      <c r="L454" s="45"/>
      <c r="M454" s="45"/>
      <c r="N454" s="45"/>
      <c r="O454" s="45"/>
      <c r="P454" s="45"/>
      <c r="Q454" s="45"/>
      <c r="R454" s="45"/>
      <c r="S454" s="45"/>
      <c r="T454" s="45"/>
      <c r="U454" s="45"/>
      <c r="V454" s="45"/>
      <c r="W454" s="45"/>
      <c r="X454" s="45"/>
      <c r="Y454" s="45"/>
      <c r="Z454" s="45"/>
    </row>
    <row r="455" spans="1:26" ht="15.5" x14ac:dyDescent="0.35">
      <c r="A455" s="45"/>
      <c r="B455" s="45"/>
      <c r="C455" s="45"/>
      <c r="D455" s="45"/>
      <c r="E455" s="45"/>
      <c r="F455" s="45"/>
      <c r="G455" s="45"/>
      <c r="H455" s="47"/>
      <c r="I455" s="47"/>
      <c r="J455" s="47"/>
      <c r="K455" s="45"/>
      <c r="L455" s="45"/>
      <c r="M455" s="45"/>
      <c r="N455" s="45"/>
      <c r="O455" s="45"/>
      <c r="P455" s="45"/>
      <c r="Q455" s="45"/>
      <c r="R455" s="45"/>
      <c r="S455" s="45"/>
      <c r="T455" s="45"/>
      <c r="U455" s="45"/>
      <c r="V455" s="45"/>
      <c r="W455" s="45"/>
      <c r="X455" s="45"/>
      <c r="Y455" s="45"/>
      <c r="Z455" s="45"/>
    </row>
    <row r="456" spans="1:26" ht="15.5" x14ac:dyDescent="0.35">
      <c r="A456" s="45"/>
      <c r="B456" s="45"/>
      <c r="C456" s="45"/>
      <c r="D456" s="45"/>
      <c r="E456" s="45"/>
      <c r="F456" s="45"/>
      <c r="G456" s="45"/>
      <c r="H456" s="47"/>
      <c r="I456" s="47"/>
      <c r="J456" s="47"/>
      <c r="K456" s="45"/>
      <c r="L456" s="45"/>
      <c r="M456" s="45"/>
      <c r="N456" s="45"/>
      <c r="O456" s="45"/>
      <c r="P456" s="45"/>
      <c r="Q456" s="45"/>
      <c r="R456" s="45"/>
      <c r="S456" s="45"/>
      <c r="T456" s="45"/>
      <c r="U456" s="45"/>
      <c r="V456" s="45"/>
      <c r="W456" s="45"/>
      <c r="X456" s="45"/>
      <c r="Y456" s="45"/>
      <c r="Z456" s="45"/>
    </row>
    <row r="457" spans="1:26" ht="15.5" x14ac:dyDescent="0.35">
      <c r="A457" s="45"/>
      <c r="B457" s="45"/>
      <c r="C457" s="45"/>
      <c r="D457" s="45"/>
      <c r="E457" s="45"/>
      <c r="F457" s="45"/>
      <c r="G457" s="45"/>
      <c r="H457" s="47"/>
      <c r="I457" s="47"/>
      <c r="J457" s="47"/>
      <c r="K457" s="45"/>
      <c r="L457" s="45"/>
      <c r="M457" s="45"/>
      <c r="N457" s="45"/>
      <c r="O457" s="45"/>
      <c r="P457" s="45"/>
      <c r="Q457" s="45"/>
      <c r="R457" s="45"/>
      <c r="S457" s="45"/>
      <c r="T457" s="45"/>
      <c r="U457" s="45"/>
      <c r="V457" s="45"/>
      <c r="W457" s="45"/>
      <c r="X457" s="45"/>
      <c r="Y457" s="45"/>
      <c r="Z457" s="45"/>
    </row>
    <row r="458" spans="1:26" ht="15.5" x14ac:dyDescent="0.35">
      <c r="A458" s="45"/>
      <c r="B458" s="45"/>
      <c r="C458" s="45"/>
      <c r="D458" s="45"/>
      <c r="E458" s="45"/>
      <c r="F458" s="45"/>
      <c r="G458" s="45"/>
      <c r="H458" s="47"/>
      <c r="I458" s="47"/>
      <c r="J458" s="47"/>
      <c r="K458" s="45"/>
      <c r="L458" s="45"/>
      <c r="M458" s="45"/>
      <c r="N458" s="45"/>
      <c r="O458" s="45"/>
      <c r="P458" s="45"/>
      <c r="Q458" s="45"/>
      <c r="R458" s="45"/>
      <c r="S458" s="45"/>
      <c r="T458" s="45"/>
      <c r="U458" s="45"/>
      <c r="V458" s="45"/>
      <c r="W458" s="45"/>
      <c r="X458" s="45"/>
      <c r="Y458" s="45"/>
      <c r="Z458" s="45"/>
    </row>
    <row r="459" spans="1:26" ht="15.5" x14ac:dyDescent="0.35">
      <c r="A459" s="45"/>
      <c r="B459" s="45"/>
      <c r="C459" s="45"/>
      <c r="D459" s="45"/>
      <c r="E459" s="45"/>
      <c r="F459" s="45"/>
      <c r="G459" s="45"/>
      <c r="H459" s="47"/>
      <c r="I459" s="47"/>
      <c r="J459" s="47"/>
      <c r="K459" s="45"/>
      <c r="L459" s="45"/>
      <c r="M459" s="45"/>
      <c r="N459" s="45"/>
      <c r="O459" s="45"/>
      <c r="P459" s="45"/>
      <c r="Q459" s="45"/>
      <c r="R459" s="45"/>
      <c r="S459" s="45"/>
      <c r="T459" s="45"/>
      <c r="U459" s="45"/>
      <c r="V459" s="45"/>
      <c r="W459" s="45"/>
      <c r="X459" s="45"/>
      <c r="Y459" s="45"/>
      <c r="Z459" s="45"/>
    </row>
    <row r="460" spans="1:26" ht="15.5" x14ac:dyDescent="0.35">
      <c r="A460" s="45"/>
      <c r="B460" s="45"/>
      <c r="C460" s="45"/>
      <c r="D460" s="45"/>
      <c r="E460" s="45"/>
      <c r="F460" s="45"/>
      <c r="G460" s="45"/>
      <c r="H460" s="47"/>
      <c r="I460" s="47"/>
      <c r="J460" s="47"/>
      <c r="K460" s="45"/>
      <c r="L460" s="45"/>
      <c r="M460" s="45"/>
      <c r="N460" s="45"/>
      <c r="O460" s="45"/>
      <c r="P460" s="45"/>
      <c r="Q460" s="45"/>
      <c r="R460" s="45"/>
      <c r="S460" s="45"/>
      <c r="T460" s="45"/>
      <c r="U460" s="45"/>
      <c r="V460" s="45"/>
      <c r="W460" s="45"/>
      <c r="X460" s="45"/>
      <c r="Y460" s="45"/>
      <c r="Z460" s="45"/>
    </row>
    <row r="461" spans="1:26" ht="15.5" x14ac:dyDescent="0.35">
      <c r="A461" s="45"/>
      <c r="B461" s="45"/>
      <c r="C461" s="45"/>
      <c r="D461" s="45"/>
      <c r="E461" s="45"/>
      <c r="F461" s="45"/>
      <c r="G461" s="45"/>
      <c r="H461" s="47"/>
      <c r="I461" s="47"/>
      <c r="J461" s="47"/>
      <c r="K461" s="45"/>
      <c r="L461" s="45"/>
      <c r="M461" s="45"/>
      <c r="N461" s="45"/>
      <c r="O461" s="45"/>
      <c r="P461" s="45"/>
      <c r="Q461" s="45"/>
      <c r="R461" s="45"/>
      <c r="S461" s="45"/>
      <c r="T461" s="45"/>
      <c r="U461" s="45"/>
      <c r="V461" s="45"/>
      <c r="W461" s="45"/>
      <c r="X461" s="45"/>
      <c r="Y461" s="45"/>
      <c r="Z461" s="45"/>
    </row>
    <row r="462" spans="1:26" ht="15.5" x14ac:dyDescent="0.35">
      <c r="A462" s="45"/>
      <c r="B462" s="45"/>
      <c r="C462" s="45"/>
      <c r="D462" s="45"/>
      <c r="E462" s="45"/>
      <c r="F462" s="45"/>
      <c r="G462" s="45"/>
      <c r="H462" s="47"/>
      <c r="I462" s="47"/>
      <c r="J462" s="47"/>
      <c r="K462" s="45"/>
      <c r="L462" s="45"/>
      <c r="M462" s="45"/>
      <c r="N462" s="45"/>
      <c r="O462" s="45"/>
      <c r="P462" s="45"/>
      <c r="Q462" s="45"/>
      <c r="R462" s="45"/>
      <c r="S462" s="45"/>
      <c r="T462" s="45"/>
      <c r="U462" s="45"/>
      <c r="V462" s="45"/>
      <c r="W462" s="45"/>
      <c r="X462" s="45"/>
      <c r="Y462" s="45"/>
      <c r="Z462" s="45"/>
    </row>
    <row r="463" spans="1:26" ht="15.5" x14ac:dyDescent="0.35">
      <c r="A463" s="45"/>
      <c r="B463" s="45"/>
      <c r="C463" s="45"/>
      <c r="D463" s="45"/>
      <c r="E463" s="45"/>
      <c r="F463" s="45"/>
      <c r="G463" s="45"/>
      <c r="H463" s="47"/>
      <c r="I463" s="47"/>
      <c r="J463" s="47"/>
      <c r="K463" s="45"/>
      <c r="L463" s="45"/>
      <c r="M463" s="45"/>
      <c r="N463" s="45"/>
      <c r="O463" s="45"/>
      <c r="P463" s="45"/>
      <c r="Q463" s="45"/>
      <c r="R463" s="45"/>
      <c r="S463" s="45"/>
      <c r="T463" s="45"/>
      <c r="U463" s="45"/>
      <c r="V463" s="45"/>
      <c r="W463" s="45"/>
      <c r="X463" s="45"/>
      <c r="Y463" s="45"/>
      <c r="Z463" s="45"/>
    </row>
    <row r="464" spans="1:26" ht="15.5" x14ac:dyDescent="0.35">
      <c r="A464" s="45"/>
      <c r="B464" s="45"/>
      <c r="C464" s="45"/>
      <c r="D464" s="45"/>
      <c r="E464" s="45"/>
      <c r="F464" s="45"/>
      <c r="G464" s="45"/>
      <c r="H464" s="47"/>
      <c r="I464" s="47"/>
      <c r="J464" s="47"/>
      <c r="K464" s="45"/>
      <c r="L464" s="45"/>
      <c r="M464" s="45"/>
      <c r="N464" s="45"/>
      <c r="O464" s="45"/>
      <c r="P464" s="45"/>
      <c r="Q464" s="45"/>
      <c r="R464" s="45"/>
      <c r="S464" s="45"/>
      <c r="T464" s="45"/>
      <c r="U464" s="45"/>
      <c r="V464" s="45"/>
      <c r="W464" s="45"/>
      <c r="X464" s="45"/>
      <c r="Y464" s="45"/>
      <c r="Z464" s="45"/>
    </row>
    <row r="465" spans="1:26" ht="15.5" x14ac:dyDescent="0.35">
      <c r="A465" s="45"/>
      <c r="B465" s="45"/>
      <c r="C465" s="45"/>
      <c r="D465" s="45"/>
      <c r="E465" s="45"/>
      <c r="F465" s="45"/>
      <c r="G465" s="45"/>
      <c r="H465" s="47"/>
      <c r="I465" s="47"/>
      <c r="J465" s="47"/>
      <c r="K465" s="45"/>
      <c r="L465" s="45"/>
      <c r="M465" s="45"/>
      <c r="N465" s="45"/>
      <c r="O465" s="45"/>
      <c r="P465" s="45"/>
      <c r="Q465" s="45"/>
      <c r="R465" s="45"/>
      <c r="S465" s="45"/>
      <c r="T465" s="45"/>
      <c r="U465" s="45"/>
      <c r="V465" s="45"/>
      <c r="W465" s="45"/>
      <c r="X465" s="45"/>
      <c r="Y465" s="45"/>
      <c r="Z465" s="45"/>
    </row>
    <row r="466" spans="1:26" ht="15.5" x14ac:dyDescent="0.35">
      <c r="A466" s="45"/>
      <c r="B466" s="45"/>
      <c r="C466" s="45"/>
      <c r="D466" s="45"/>
      <c r="E466" s="45"/>
      <c r="F466" s="45"/>
      <c r="G466" s="45"/>
      <c r="H466" s="47"/>
      <c r="I466" s="47"/>
      <c r="J466" s="47"/>
      <c r="K466" s="45"/>
      <c r="L466" s="45"/>
      <c r="M466" s="45"/>
      <c r="N466" s="45"/>
      <c r="O466" s="45"/>
      <c r="P466" s="45"/>
      <c r="Q466" s="45"/>
      <c r="R466" s="45"/>
      <c r="S466" s="45"/>
      <c r="T466" s="45"/>
      <c r="U466" s="45"/>
      <c r="V466" s="45"/>
      <c r="W466" s="45"/>
      <c r="X466" s="45"/>
      <c r="Y466" s="45"/>
      <c r="Z466" s="45"/>
    </row>
    <row r="467" spans="1:26" ht="15.5" x14ac:dyDescent="0.35">
      <c r="A467" s="45"/>
      <c r="B467" s="45"/>
      <c r="C467" s="45"/>
      <c r="D467" s="45"/>
      <c r="E467" s="45"/>
      <c r="F467" s="45"/>
      <c r="G467" s="45"/>
      <c r="H467" s="47"/>
      <c r="I467" s="47"/>
      <c r="J467" s="47"/>
      <c r="K467" s="45"/>
      <c r="L467" s="45"/>
      <c r="M467" s="45"/>
      <c r="N467" s="45"/>
      <c r="O467" s="45"/>
      <c r="P467" s="45"/>
      <c r="Q467" s="45"/>
      <c r="R467" s="45"/>
      <c r="S467" s="45"/>
      <c r="T467" s="45"/>
      <c r="U467" s="45"/>
      <c r="V467" s="45"/>
      <c r="W467" s="45"/>
      <c r="X467" s="45"/>
      <c r="Y467" s="45"/>
      <c r="Z467" s="45"/>
    </row>
    <row r="468" spans="1:26" ht="15.5" x14ac:dyDescent="0.35">
      <c r="A468" s="45"/>
      <c r="B468" s="45"/>
      <c r="C468" s="45"/>
      <c r="D468" s="45"/>
      <c r="E468" s="45"/>
      <c r="F468" s="45"/>
      <c r="G468" s="45"/>
      <c r="H468" s="47"/>
      <c r="I468" s="47"/>
      <c r="J468" s="47"/>
      <c r="K468" s="45"/>
      <c r="L468" s="45"/>
      <c r="M468" s="45"/>
      <c r="N468" s="45"/>
      <c r="O468" s="45"/>
      <c r="P468" s="45"/>
      <c r="Q468" s="45"/>
      <c r="R468" s="45"/>
      <c r="S468" s="45"/>
      <c r="T468" s="45"/>
      <c r="U468" s="45"/>
      <c r="V468" s="45"/>
      <c r="W468" s="45"/>
      <c r="X468" s="45"/>
      <c r="Y468" s="45"/>
      <c r="Z468" s="45"/>
    </row>
    <row r="469" spans="1:26" ht="15.5" x14ac:dyDescent="0.35">
      <c r="A469" s="45"/>
      <c r="B469" s="45"/>
      <c r="C469" s="45"/>
      <c r="D469" s="45"/>
      <c r="E469" s="45"/>
      <c r="F469" s="45"/>
      <c r="G469" s="45"/>
      <c r="H469" s="47"/>
      <c r="I469" s="47"/>
      <c r="J469" s="47"/>
      <c r="K469" s="45"/>
      <c r="L469" s="45"/>
      <c r="M469" s="45"/>
      <c r="N469" s="45"/>
      <c r="O469" s="45"/>
      <c r="P469" s="45"/>
      <c r="Q469" s="45"/>
      <c r="R469" s="45"/>
      <c r="S469" s="45"/>
      <c r="T469" s="45"/>
      <c r="U469" s="45"/>
      <c r="V469" s="45"/>
      <c r="W469" s="45"/>
      <c r="X469" s="45"/>
      <c r="Y469" s="45"/>
      <c r="Z469" s="45"/>
    </row>
    <row r="470" spans="1:26" ht="15.5" x14ac:dyDescent="0.35">
      <c r="A470" s="45"/>
      <c r="B470" s="45"/>
      <c r="C470" s="45"/>
      <c r="D470" s="45"/>
      <c r="E470" s="45"/>
      <c r="F470" s="45"/>
      <c r="G470" s="45"/>
      <c r="H470" s="47"/>
      <c r="I470" s="47"/>
      <c r="J470" s="47"/>
      <c r="K470" s="45"/>
      <c r="L470" s="45"/>
      <c r="M470" s="45"/>
      <c r="N470" s="45"/>
      <c r="O470" s="45"/>
      <c r="P470" s="45"/>
      <c r="Q470" s="45"/>
      <c r="R470" s="45"/>
      <c r="S470" s="45"/>
      <c r="T470" s="45"/>
      <c r="U470" s="45"/>
      <c r="V470" s="45"/>
      <c r="W470" s="45"/>
      <c r="X470" s="45"/>
      <c r="Y470" s="45"/>
      <c r="Z470" s="45"/>
    </row>
    <row r="471" spans="1:26" ht="15.5" x14ac:dyDescent="0.35">
      <c r="A471" s="45"/>
      <c r="B471" s="45"/>
      <c r="C471" s="45"/>
      <c r="D471" s="45"/>
      <c r="E471" s="45"/>
      <c r="F471" s="45"/>
      <c r="G471" s="45"/>
      <c r="H471" s="47"/>
      <c r="I471" s="47"/>
      <c r="J471" s="47"/>
      <c r="K471" s="45"/>
      <c r="L471" s="45"/>
      <c r="M471" s="45"/>
      <c r="N471" s="45"/>
      <c r="O471" s="45"/>
      <c r="P471" s="45"/>
      <c r="Q471" s="45"/>
      <c r="R471" s="45"/>
      <c r="S471" s="45"/>
      <c r="T471" s="45"/>
      <c r="U471" s="45"/>
      <c r="V471" s="45"/>
      <c r="W471" s="45"/>
      <c r="X471" s="45"/>
      <c r="Y471" s="45"/>
      <c r="Z471" s="45"/>
    </row>
    <row r="472" spans="1:26" ht="15.5" x14ac:dyDescent="0.35">
      <c r="A472" s="45"/>
      <c r="B472" s="45"/>
      <c r="C472" s="45"/>
      <c r="D472" s="45"/>
      <c r="E472" s="45"/>
      <c r="F472" s="45"/>
      <c r="G472" s="45"/>
      <c r="H472" s="47"/>
      <c r="I472" s="47"/>
      <c r="J472" s="47"/>
      <c r="K472" s="45"/>
      <c r="L472" s="45"/>
      <c r="M472" s="45"/>
      <c r="N472" s="45"/>
      <c r="O472" s="45"/>
      <c r="P472" s="45"/>
      <c r="Q472" s="45"/>
      <c r="R472" s="45"/>
      <c r="S472" s="45"/>
      <c r="T472" s="45"/>
      <c r="U472" s="45"/>
      <c r="V472" s="45"/>
      <c r="W472" s="45"/>
      <c r="X472" s="45"/>
      <c r="Y472" s="45"/>
      <c r="Z472" s="45"/>
    </row>
    <row r="473" spans="1:26" ht="15.5" x14ac:dyDescent="0.35">
      <c r="A473" s="45"/>
      <c r="B473" s="45"/>
      <c r="C473" s="45"/>
      <c r="D473" s="45"/>
      <c r="E473" s="45"/>
      <c r="F473" s="45"/>
      <c r="G473" s="45"/>
      <c r="H473" s="47"/>
      <c r="I473" s="47"/>
      <c r="J473" s="47"/>
      <c r="K473" s="45"/>
      <c r="L473" s="45"/>
      <c r="M473" s="45"/>
      <c r="N473" s="45"/>
      <c r="O473" s="45"/>
      <c r="P473" s="45"/>
      <c r="Q473" s="45"/>
      <c r="R473" s="45"/>
      <c r="S473" s="45"/>
      <c r="T473" s="45"/>
      <c r="U473" s="45"/>
      <c r="V473" s="45"/>
      <c r="W473" s="45"/>
      <c r="X473" s="45"/>
      <c r="Y473" s="45"/>
      <c r="Z473" s="45"/>
    </row>
    <row r="474" spans="1:26" ht="15.5" x14ac:dyDescent="0.35">
      <c r="A474" s="45"/>
      <c r="B474" s="45"/>
      <c r="C474" s="45"/>
      <c r="D474" s="45"/>
      <c r="E474" s="45"/>
      <c r="F474" s="45"/>
      <c r="G474" s="45"/>
      <c r="H474" s="47"/>
      <c r="I474" s="47"/>
      <c r="J474" s="47"/>
      <c r="K474" s="45"/>
      <c r="L474" s="45"/>
      <c r="M474" s="45"/>
      <c r="N474" s="45"/>
      <c r="O474" s="45"/>
      <c r="P474" s="45"/>
      <c r="Q474" s="45"/>
      <c r="R474" s="45"/>
      <c r="S474" s="45"/>
      <c r="T474" s="45"/>
      <c r="U474" s="45"/>
      <c r="V474" s="45"/>
      <c r="W474" s="45"/>
      <c r="X474" s="45"/>
      <c r="Y474" s="45"/>
      <c r="Z474" s="45"/>
    </row>
    <row r="475" spans="1:26" ht="15.5" x14ac:dyDescent="0.35">
      <c r="A475" s="45"/>
      <c r="B475" s="45"/>
      <c r="C475" s="45"/>
      <c r="D475" s="45"/>
      <c r="E475" s="45"/>
      <c r="F475" s="45"/>
      <c r="G475" s="45"/>
      <c r="H475" s="47"/>
      <c r="I475" s="47"/>
      <c r="J475" s="47"/>
      <c r="K475" s="45"/>
      <c r="L475" s="45"/>
      <c r="M475" s="45"/>
      <c r="N475" s="45"/>
      <c r="O475" s="45"/>
      <c r="P475" s="45"/>
      <c r="Q475" s="45"/>
      <c r="R475" s="45"/>
      <c r="S475" s="45"/>
      <c r="T475" s="45"/>
      <c r="U475" s="45"/>
      <c r="V475" s="45"/>
      <c r="W475" s="45"/>
      <c r="X475" s="45"/>
      <c r="Y475" s="45"/>
      <c r="Z475" s="45"/>
    </row>
    <row r="476" spans="1:26" ht="15.5" x14ac:dyDescent="0.35">
      <c r="A476" s="45"/>
      <c r="B476" s="45"/>
      <c r="C476" s="45"/>
      <c r="D476" s="45"/>
      <c r="E476" s="45"/>
      <c r="F476" s="45"/>
      <c r="G476" s="45"/>
      <c r="H476" s="47"/>
      <c r="I476" s="47"/>
      <c r="J476" s="47"/>
      <c r="K476" s="45"/>
      <c r="L476" s="45"/>
      <c r="M476" s="45"/>
      <c r="N476" s="45"/>
      <c r="O476" s="45"/>
      <c r="P476" s="45"/>
      <c r="Q476" s="45"/>
      <c r="R476" s="45"/>
      <c r="S476" s="45"/>
      <c r="T476" s="45"/>
      <c r="U476" s="45"/>
      <c r="V476" s="45"/>
      <c r="W476" s="45"/>
      <c r="X476" s="45"/>
      <c r="Y476" s="45"/>
      <c r="Z476" s="45"/>
    </row>
    <row r="477" spans="1:26" ht="15.5" x14ac:dyDescent="0.35">
      <c r="A477" s="45"/>
      <c r="B477" s="45"/>
      <c r="C477" s="45"/>
      <c r="D477" s="45"/>
      <c r="E477" s="45"/>
      <c r="F477" s="45"/>
      <c r="G477" s="45"/>
      <c r="H477" s="47"/>
      <c r="I477" s="47"/>
      <c r="J477" s="47"/>
      <c r="K477" s="45"/>
      <c r="L477" s="45"/>
      <c r="M477" s="45"/>
      <c r="N477" s="45"/>
      <c r="O477" s="45"/>
      <c r="P477" s="45"/>
      <c r="Q477" s="45"/>
      <c r="R477" s="45"/>
      <c r="S477" s="45"/>
      <c r="T477" s="45"/>
      <c r="U477" s="45"/>
      <c r="V477" s="45"/>
      <c r="W477" s="45"/>
      <c r="X477" s="45"/>
      <c r="Y477" s="45"/>
      <c r="Z477" s="45"/>
    </row>
    <row r="478" spans="1:26" ht="15.5" x14ac:dyDescent="0.35">
      <c r="A478" s="45"/>
      <c r="B478" s="45"/>
      <c r="C478" s="45"/>
      <c r="D478" s="45"/>
      <c r="E478" s="45"/>
      <c r="F478" s="45"/>
      <c r="G478" s="45"/>
      <c r="H478" s="47"/>
      <c r="I478" s="47"/>
      <c r="J478" s="47"/>
      <c r="K478" s="45"/>
      <c r="L478" s="45"/>
      <c r="M478" s="45"/>
      <c r="N478" s="45"/>
      <c r="O478" s="45"/>
      <c r="P478" s="45"/>
      <c r="Q478" s="45"/>
      <c r="R478" s="45"/>
      <c r="S478" s="45"/>
      <c r="T478" s="45"/>
      <c r="U478" s="45"/>
      <c r="V478" s="45"/>
      <c r="W478" s="45"/>
      <c r="X478" s="45"/>
      <c r="Y478" s="45"/>
      <c r="Z478" s="45"/>
    </row>
    <row r="479" spans="1:26" ht="15.5" x14ac:dyDescent="0.35">
      <c r="A479" s="45"/>
      <c r="B479" s="45"/>
      <c r="C479" s="45"/>
      <c r="D479" s="45"/>
      <c r="E479" s="45"/>
      <c r="F479" s="45"/>
      <c r="G479" s="45"/>
      <c r="H479" s="47"/>
      <c r="I479" s="47"/>
      <c r="J479" s="47"/>
      <c r="K479" s="45"/>
      <c r="L479" s="45"/>
      <c r="M479" s="45"/>
      <c r="N479" s="45"/>
      <c r="O479" s="45"/>
      <c r="P479" s="45"/>
      <c r="Q479" s="45"/>
      <c r="R479" s="45"/>
      <c r="S479" s="45"/>
      <c r="T479" s="45"/>
      <c r="U479" s="45"/>
      <c r="V479" s="45"/>
      <c r="W479" s="45"/>
      <c r="X479" s="45"/>
      <c r="Y479" s="45"/>
      <c r="Z479" s="45"/>
    </row>
    <row r="480" spans="1:26" ht="15.5" x14ac:dyDescent="0.35">
      <c r="A480" s="45"/>
      <c r="B480" s="45"/>
      <c r="C480" s="45"/>
      <c r="D480" s="45"/>
      <c r="E480" s="45"/>
      <c r="F480" s="45"/>
      <c r="G480" s="45"/>
      <c r="H480" s="47"/>
      <c r="I480" s="47"/>
      <c r="J480" s="47"/>
      <c r="K480" s="45"/>
      <c r="L480" s="45"/>
      <c r="M480" s="45"/>
      <c r="N480" s="45"/>
      <c r="O480" s="45"/>
      <c r="P480" s="45"/>
      <c r="Q480" s="45"/>
      <c r="R480" s="45"/>
      <c r="S480" s="45"/>
      <c r="T480" s="45"/>
      <c r="U480" s="45"/>
      <c r="V480" s="45"/>
      <c r="W480" s="45"/>
      <c r="X480" s="45"/>
      <c r="Y480" s="45"/>
      <c r="Z480" s="45"/>
    </row>
    <row r="481" spans="1:26" ht="15.5" x14ac:dyDescent="0.35">
      <c r="A481" s="45"/>
      <c r="B481" s="45"/>
      <c r="C481" s="45"/>
      <c r="D481" s="45"/>
      <c r="E481" s="45"/>
      <c r="F481" s="45"/>
      <c r="G481" s="45"/>
      <c r="H481" s="47"/>
      <c r="I481" s="47"/>
      <c r="J481" s="47"/>
      <c r="K481" s="45"/>
      <c r="L481" s="45"/>
      <c r="M481" s="45"/>
      <c r="N481" s="45"/>
      <c r="O481" s="45"/>
      <c r="P481" s="45"/>
      <c r="Q481" s="45"/>
      <c r="R481" s="45"/>
      <c r="S481" s="45"/>
      <c r="T481" s="45"/>
      <c r="U481" s="45"/>
      <c r="V481" s="45"/>
      <c r="W481" s="45"/>
      <c r="X481" s="45"/>
      <c r="Y481" s="45"/>
      <c r="Z481" s="45"/>
    </row>
    <row r="482" spans="1:26" ht="15.5" x14ac:dyDescent="0.35">
      <c r="A482" s="45"/>
      <c r="B482" s="45"/>
      <c r="C482" s="45"/>
      <c r="D482" s="45"/>
      <c r="E482" s="45"/>
      <c r="F482" s="45"/>
      <c r="G482" s="45"/>
      <c r="H482" s="47"/>
      <c r="I482" s="47"/>
      <c r="J482" s="47"/>
      <c r="K482" s="45"/>
      <c r="L482" s="45"/>
      <c r="M482" s="45"/>
      <c r="N482" s="45"/>
      <c r="O482" s="45"/>
      <c r="P482" s="45"/>
      <c r="Q482" s="45"/>
      <c r="R482" s="45"/>
      <c r="S482" s="45"/>
      <c r="T482" s="45"/>
      <c r="U482" s="45"/>
      <c r="V482" s="45"/>
      <c r="W482" s="45"/>
      <c r="X482" s="45"/>
      <c r="Y482" s="45"/>
      <c r="Z482" s="45"/>
    </row>
    <row r="483" spans="1:26" ht="15.5" x14ac:dyDescent="0.35">
      <c r="A483" s="45"/>
      <c r="B483" s="45"/>
      <c r="C483" s="45"/>
      <c r="D483" s="45"/>
      <c r="E483" s="45"/>
      <c r="F483" s="45"/>
      <c r="G483" s="45"/>
      <c r="H483" s="47"/>
      <c r="I483" s="47"/>
      <c r="J483" s="47"/>
      <c r="K483" s="45"/>
      <c r="L483" s="45"/>
      <c r="M483" s="45"/>
      <c r="N483" s="45"/>
      <c r="O483" s="45"/>
      <c r="P483" s="45"/>
      <c r="Q483" s="45"/>
      <c r="R483" s="45"/>
      <c r="S483" s="45"/>
      <c r="T483" s="45"/>
      <c r="U483" s="45"/>
      <c r="V483" s="45"/>
      <c r="W483" s="45"/>
      <c r="X483" s="45"/>
      <c r="Y483" s="45"/>
      <c r="Z483" s="45"/>
    </row>
    <row r="484" spans="1:26" ht="15.5" x14ac:dyDescent="0.35">
      <c r="A484" s="45"/>
      <c r="B484" s="45"/>
      <c r="C484" s="45"/>
      <c r="D484" s="45"/>
      <c r="E484" s="45"/>
      <c r="F484" s="45"/>
      <c r="G484" s="45"/>
      <c r="H484" s="47"/>
      <c r="I484" s="47"/>
      <c r="J484" s="47"/>
      <c r="K484" s="45"/>
      <c r="L484" s="45"/>
      <c r="M484" s="45"/>
      <c r="N484" s="45"/>
      <c r="O484" s="45"/>
      <c r="P484" s="45"/>
      <c r="Q484" s="45"/>
      <c r="R484" s="45"/>
      <c r="S484" s="45"/>
      <c r="T484" s="45"/>
      <c r="U484" s="45"/>
      <c r="V484" s="45"/>
      <c r="W484" s="45"/>
      <c r="X484" s="45"/>
      <c r="Y484" s="45"/>
      <c r="Z484" s="45"/>
    </row>
    <row r="485" spans="1:26" ht="15.5" x14ac:dyDescent="0.35">
      <c r="A485" s="45"/>
      <c r="B485" s="45"/>
      <c r="C485" s="45"/>
      <c r="D485" s="45"/>
      <c r="E485" s="45"/>
      <c r="F485" s="45"/>
      <c r="G485" s="45"/>
      <c r="H485" s="47"/>
      <c r="I485" s="47"/>
      <c r="J485" s="47"/>
      <c r="K485" s="45"/>
      <c r="L485" s="45"/>
      <c r="M485" s="45"/>
      <c r="N485" s="45"/>
      <c r="O485" s="45"/>
      <c r="P485" s="45"/>
      <c r="Q485" s="45"/>
      <c r="R485" s="45"/>
      <c r="S485" s="45"/>
      <c r="T485" s="45"/>
      <c r="U485" s="45"/>
      <c r="V485" s="45"/>
      <c r="W485" s="45"/>
      <c r="X485" s="45"/>
      <c r="Y485" s="45"/>
      <c r="Z485" s="45"/>
    </row>
    <row r="486" spans="1:26" ht="15.5" x14ac:dyDescent="0.35">
      <c r="A486" s="45"/>
      <c r="B486" s="45"/>
      <c r="C486" s="45"/>
      <c r="D486" s="45"/>
      <c r="E486" s="45"/>
      <c r="F486" s="45"/>
      <c r="G486" s="45"/>
      <c r="H486" s="47"/>
      <c r="I486" s="47"/>
      <c r="J486" s="47"/>
      <c r="K486" s="45"/>
      <c r="L486" s="45"/>
      <c r="M486" s="45"/>
      <c r="N486" s="45"/>
      <c r="O486" s="45"/>
      <c r="P486" s="45"/>
      <c r="Q486" s="45"/>
      <c r="R486" s="45"/>
      <c r="S486" s="45"/>
      <c r="T486" s="45"/>
      <c r="U486" s="45"/>
      <c r="V486" s="45"/>
      <c r="W486" s="45"/>
      <c r="X486" s="45"/>
      <c r="Y486" s="45"/>
      <c r="Z486" s="45"/>
    </row>
    <row r="487" spans="1:26" ht="15.5" x14ac:dyDescent="0.35">
      <c r="A487" s="45"/>
      <c r="B487" s="45"/>
      <c r="C487" s="45"/>
      <c r="D487" s="45"/>
      <c r="E487" s="45"/>
      <c r="F487" s="45"/>
      <c r="G487" s="45"/>
      <c r="H487" s="47"/>
      <c r="I487" s="47"/>
      <c r="J487" s="47"/>
      <c r="K487" s="45"/>
      <c r="L487" s="45"/>
      <c r="M487" s="45"/>
      <c r="N487" s="45"/>
      <c r="O487" s="45"/>
      <c r="P487" s="45"/>
      <c r="Q487" s="45"/>
      <c r="R487" s="45"/>
      <c r="S487" s="45"/>
      <c r="T487" s="45"/>
      <c r="U487" s="45"/>
      <c r="V487" s="45"/>
      <c r="W487" s="45"/>
      <c r="X487" s="45"/>
      <c r="Y487" s="45"/>
      <c r="Z487" s="45"/>
    </row>
    <row r="488" spans="1:26" ht="15.5" x14ac:dyDescent="0.35">
      <c r="A488" s="45"/>
      <c r="B488" s="45"/>
      <c r="C488" s="45"/>
      <c r="D488" s="45"/>
      <c r="E488" s="45"/>
      <c r="F488" s="45"/>
      <c r="G488" s="45"/>
      <c r="H488" s="47"/>
      <c r="I488" s="47"/>
      <c r="J488" s="47"/>
      <c r="K488" s="45"/>
      <c r="L488" s="45"/>
      <c r="M488" s="45"/>
      <c r="N488" s="45"/>
      <c r="O488" s="45"/>
      <c r="P488" s="45"/>
      <c r="Q488" s="45"/>
      <c r="R488" s="45"/>
      <c r="S488" s="45"/>
      <c r="T488" s="45"/>
      <c r="U488" s="45"/>
      <c r="V488" s="45"/>
      <c r="W488" s="45"/>
      <c r="X488" s="45"/>
      <c r="Y488" s="45"/>
      <c r="Z488" s="45"/>
    </row>
    <row r="489" spans="1:26" ht="15.5" x14ac:dyDescent="0.35">
      <c r="A489" s="45"/>
      <c r="B489" s="45"/>
      <c r="C489" s="45"/>
      <c r="D489" s="45"/>
      <c r="E489" s="45"/>
      <c r="F489" s="45"/>
      <c r="G489" s="45"/>
      <c r="H489" s="47"/>
      <c r="I489" s="47"/>
      <c r="J489" s="47"/>
      <c r="K489" s="45"/>
      <c r="L489" s="45"/>
      <c r="M489" s="45"/>
      <c r="N489" s="45"/>
      <c r="O489" s="45"/>
      <c r="P489" s="45"/>
      <c r="Q489" s="45"/>
      <c r="R489" s="45"/>
      <c r="S489" s="45"/>
      <c r="T489" s="45"/>
      <c r="U489" s="45"/>
      <c r="V489" s="45"/>
      <c r="W489" s="45"/>
      <c r="X489" s="45"/>
      <c r="Y489" s="45"/>
      <c r="Z489" s="45"/>
    </row>
    <row r="490" spans="1:26" ht="15.5" x14ac:dyDescent="0.35">
      <c r="A490" s="45"/>
      <c r="B490" s="45"/>
      <c r="C490" s="45"/>
      <c r="D490" s="45"/>
      <c r="E490" s="45"/>
      <c r="F490" s="45"/>
      <c r="G490" s="45"/>
      <c r="H490" s="47"/>
      <c r="I490" s="47"/>
      <c r="J490" s="47"/>
      <c r="K490" s="45"/>
      <c r="L490" s="45"/>
      <c r="M490" s="45"/>
      <c r="N490" s="45"/>
      <c r="O490" s="45"/>
      <c r="P490" s="45"/>
      <c r="Q490" s="45"/>
      <c r="R490" s="45"/>
      <c r="S490" s="45"/>
      <c r="T490" s="45"/>
      <c r="U490" s="45"/>
      <c r="V490" s="45"/>
      <c r="W490" s="45"/>
      <c r="X490" s="45"/>
      <c r="Y490" s="45"/>
      <c r="Z490" s="45"/>
    </row>
    <row r="491" spans="1:26" ht="15.5" x14ac:dyDescent="0.35">
      <c r="A491" s="45"/>
      <c r="B491" s="45"/>
      <c r="C491" s="45"/>
      <c r="D491" s="45"/>
      <c r="E491" s="45"/>
      <c r="F491" s="45"/>
      <c r="G491" s="45"/>
      <c r="H491" s="47"/>
      <c r="I491" s="47"/>
      <c r="J491" s="47"/>
      <c r="K491" s="45"/>
      <c r="L491" s="45"/>
      <c r="M491" s="45"/>
      <c r="N491" s="45"/>
      <c r="O491" s="45"/>
      <c r="P491" s="45"/>
      <c r="Q491" s="45"/>
      <c r="R491" s="45"/>
      <c r="S491" s="45"/>
      <c r="T491" s="45"/>
      <c r="U491" s="45"/>
      <c r="V491" s="45"/>
      <c r="W491" s="45"/>
      <c r="X491" s="45"/>
      <c r="Y491" s="45"/>
      <c r="Z491" s="45"/>
    </row>
    <row r="492" spans="1:26" ht="15.5" x14ac:dyDescent="0.35">
      <c r="A492" s="45"/>
      <c r="B492" s="45"/>
      <c r="C492" s="45"/>
      <c r="D492" s="45"/>
      <c r="E492" s="45"/>
      <c r="F492" s="45"/>
      <c r="G492" s="45"/>
      <c r="H492" s="47"/>
      <c r="I492" s="47"/>
      <c r="J492" s="47"/>
      <c r="K492" s="45"/>
      <c r="L492" s="45"/>
      <c r="M492" s="45"/>
      <c r="N492" s="45"/>
      <c r="O492" s="45"/>
      <c r="P492" s="45"/>
      <c r="Q492" s="45"/>
      <c r="R492" s="45"/>
      <c r="S492" s="45"/>
      <c r="T492" s="45"/>
      <c r="U492" s="45"/>
      <c r="V492" s="45"/>
      <c r="W492" s="45"/>
      <c r="X492" s="45"/>
      <c r="Y492" s="45"/>
      <c r="Z492" s="45"/>
    </row>
    <row r="493" spans="1:26" ht="15.5" x14ac:dyDescent="0.35">
      <c r="A493" s="45"/>
      <c r="B493" s="45"/>
      <c r="C493" s="45"/>
      <c r="D493" s="45"/>
      <c r="E493" s="45"/>
      <c r="F493" s="45"/>
      <c r="G493" s="45"/>
      <c r="H493" s="47"/>
      <c r="I493" s="47"/>
      <c r="J493" s="47"/>
      <c r="K493" s="45"/>
      <c r="L493" s="45"/>
      <c r="M493" s="45"/>
      <c r="N493" s="45"/>
      <c r="O493" s="45"/>
      <c r="P493" s="45"/>
      <c r="Q493" s="45"/>
      <c r="R493" s="45"/>
      <c r="S493" s="45"/>
      <c r="T493" s="45"/>
      <c r="U493" s="45"/>
      <c r="V493" s="45"/>
      <c r="W493" s="45"/>
      <c r="X493" s="45"/>
      <c r="Y493" s="45"/>
      <c r="Z493" s="45"/>
    </row>
    <row r="494" spans="1:26" ht="15.5" x14ac:dyDescent="0.35">
      <c r="A494" s="45"/>
      <c r="B494" s="45"/>
      <c r="C494" s="45"/>
      <c r="D494" s="45"/>
      <c r="E494" s="45"/>
      <c r="F494" s="45"/>
      <c r="G494" s="45"/>
      <c r="H494" s="47"/>
      <c r="I494" s="47"/>
      <c r="J494" s="47"/>
      <c r="K494" s="45"/>
      <c r="L494" s="45"/>
      <c r="M494" s="45"/>
      <c r="N494" s="45"/>
      <c r="O494" s="45"/>
      <c r="P494" s="45"/>
      <c r="Q494" s="45"/>
      <c r="R494" s="45"/>
      <c r="S494" s="45"/>
      <c r="T494" s="45"/>
      <c r="U494" s="45"/>
      <c r="V494" s="45"/>
      <c r="W494" s="45"/>
      <c r="X494" s="45"/>
      <c r="Y494" s="45"/>
      <c r="Z494" s="45"/>
    </row>
    <row r="495" spans="1:26" ht="15.5" x14ac:dyDescent="0.35">
      <c r="A495" s="45"/>
      <c r="B495" s="45"/>
      <c r="C495" s="45"/>
      <c r="D495" s="45"/>
      <c r="E495" s="45"/>
      <c r="F495" s="45"/>
      <c r="G495" s="45"/>
      <c r="H495" s="47"/>
      <c r="I495" s="47"/>
      <c r="J495" s="47"/>
      <c r="K495" s="45"/>
      <c r="L495" s="45"/>
      <c r="M495" s="45"/>
      <c r="N495" s="45"/>
      <c r="O495" s="45"/>
      <c r="P495" s="45"/>
      <c r="Q495" s="45"/>
      <c r="R495" s="45"/>
      <c r="S495" s="45"/>
      <c r="T495" s="45"/>
      <c r="U495" s="45"/>
      <c r="V495" s="45"/>
      <c r="W495" s="45"/>
      <c r="X495" s="45"/>
      <c r="Y495" s="45"/>
      <c r="Z495" s="45"/>
    </row>
    <row r="496" spans="1:26" ht="15.5" x14ac:dyDescent="0.35">
      <c r="A496" s="45"/>
      <c r="B496" s="45"/>
      <c r="C496" s="45"/>
      <c r="D496" s="45"/>
      <c r="E496" s="45"/>
      <c r="F496" s="45"/>
      <c r="G496" s="45"/>
      <c r="H496" s="47"/>
      <c r="I496" s="47"/>
      <c r="J496" s="47"/>
      <c r="K496" s="45"/>
      <c r="L496" s="45"/>
      <c r="M496" s="45"/>
      <c r="N496" s="45"/>
      <c r="O496" s="45"/>
      <c r="P496" s="45"/>
      <c r="Q496" s="45"/>
      <c r="R496" s="45"/>
      <c r="S496" s="45"/>
      <c r="T496" s="45"/>
      <c r="U496" s="45"/>
      <c r="V496" s="45"/>
      <c r="W496" s="45"/>
      <c r="X496" s="45"/>
      <c r="Y496" s="45"/>
      <c r="Z496" s="45"/>
    </row>
    <row r="497" spans="1:26" ht="15.5" x14ac:dyDescent="0.35">
      <c r="A497" s="45"/>
      <c r="B497" s="45"/>
      <c r="C497" s="45"/>
      <c r="D497" s="45"/>
      <c r="E497" s="45"/>
      <c r="F497" s="45"/>
      <c r="G497" s="45"/>
      <c r="H497" s="47"/>
      <c r="I497" s="47"/>
      <c r="J497" s="47"/>
      <c r="K497" s="45"/>
      <c r="L497" s="45"/>
      <c r="M497" s="45"/>
      <c r="N497" s="45"/>
      <c r="O497" s="45"/>
      <c r="P497" s="45"/>
      <c r="Q497" s="45"/>
      <c r="R497" s="45"/>
      <c r="S497" s="45"/>
      <c r="T497" s="45"/>
      <c r="U497" s="45"/>
      <c r="V497" s="45"/>
      <c r="W497" s="45"/>
      <c r="X497" s="45"/>
      <c r="Y497" s="45"/>
      <c r="Z497" s="45"/>
    </row>
    <row r="498" spans="1:26" ht="15.5" x14ac:dyDescent="0.35">
      <c r="A498" s="45"/>
      <c r="B498" s="45"/>
      <c r="C498" s="45"/>
      <c r="D498" s="45"/>
      <c r="E498" s="45"/>
      <c r="F498" s="45"/>
      <c r="G498" s="45"/>
      <c r="H498" s="47"/>
      <c r="I498" s="47"/>
      <c r="J498" s="47"/>
      <c r="K498" s="45"/>
      <c r="L498" s="45"/>
      <c r="M498" s="45"/>
      <c r="N498" s="45"/>
      <c r="O498" s="45"/>
      <c r="P498" s="45"/>
      <c r="Q498" s="45"/>
      <c r="R498" s="45"/>
      <c r="S498" s="45"/>
      <c r="T498" s="45"/>
      <c r="U498" s="45"/>
      <c r="V498" s="45"/>
      <c r="W498" s="45"/>
      <c r="X498" s="45"/>
      <c r="Y498" s="45"/>
      <c r="Z498" s="45"/>
    </row>
    <row r="499" spans="1:26" ht="15.5" x14ac:dyDescent="0.35">
      <c r="A499" s="45"/>
      <c r="B499" s="45"/>
      <c r="C499" s="45"/>
      <c r="D499" s="45"/>
      <c r="E499" s="45"/>
      <c r="F499" s="45"/>
      <c r="G499" s="45"/>
      <c r="H499" s="47"/>
      <c r="I499" s="47"/>
      <c r="J499" s="47"/>
      <c r="K499" s="45"/>
      <c r="L499" s="45"/>
      <c r="M499" s="45"/>
      <c r="N499" s="45"/>
      <c r="O499" s="45"/>
      <c r="P499" s="45"/>
      <c r="Q499" s="45"/>
      <c r="R499" s="45"/>
      <c r="S499" s="45"/>
      <c r="T499" s="45"/>
      <c r="U499" s="45"/>
      <c r="V499" s="45"/>
      <c r="W499" s="45"/>
      <c r="X499" s="45"/>
      <c r="Y499" s="45"/>
      <c r="Z499" s="45"/>
    </row>
    <row r="500" spans="1:26" ht="15.5" x14ac:dyDescent="0.35">
      <c r="A500" s="45"/>
      <c r="B500" s="45"/>
      <c r="C500" s="45"/>
      <c r="D500" s="45"/>
      <c r="E500" s="45"/>
      <c r="F500" s="45"/>
      <c r="G500" s="45"/>
      <c r="H500" s="47"/>
      <c r="I500" s="47"/>
      <c r="J500" s="47"/>
      <c r="K500" s="45"/>
      <c r="L500" s="45"/>
      <c r="M500" s="45"/>
      <c r="N500" s="45"/>
      <c r="O500" s="45"/>
      <c r="P500" s="45"/>
      <c r="Q500" s="45"/>
      <c r="R500" s="45"/>
      <c r="S500" s="45"/>
      <c r="T500" s="45"/>
      <c r="U500" s="45"/>
      <c r="V500" s="45"/>
      <c r="W500" s="45"/>
      <c r="X500" s="45"/>
      <c r="Y500" s="45"/>
      <c r="Z500" s="45"/>
    </row>
    <row r="501" spans="1:26" ht="15.5" x14ac:dyDescent="0.35">
      <c r="A501" s="45"/>
      <c r="B501" s="45"/>
      <c r="C501" s="45"/>
      <c r="D501" s="45"/>
      <c r="E501" s="45"/>
      <c r="F501" s="45"/>
      <c r="G501" s="45"/>
      <c r="H501" s="47"/>
      <c r="I501" s="47"/>
      <c r="J501" s="47"/>
      <c r="K501" s="45"/>
      <c r="L501" s="45"/>
      <c r="M501" s="45"/>
      <c r="N501" s="45"/>
      <c r="O501" s="45"/>
      <c r="P501" s="45"/>
      <c r="Q501" s="45"/>
      <c r="R501" s="45"/>
      <c r="S501" s="45"/>
      <c r="T501" s="45"/>
      <c r="U501" s="45"/>
      <c r="V501" s="45"/>
      <c r="W501" s="45"/>
      <c r="X501" s="45"/>
      <c r="Y501" s="45"/>
      <c r="Z501" s="45"/>
    </row>
    <row r="502" spans="1:26" ht="15.5" x14ac:dyDescent="0.35">
      <c r="A502" s="45"/>
      <c r="B502" s="45"/>
      <c r="C502" s="45"/>
      <c r="D502" s="45"/>
      <c r="E502" s="45"/>
      <c r="F502" s="45"/>
      <c r="G502" s="45"/>
      <c r="H502" s="47"/>
      <c r="I502" s="47"/>
      <c r="J502" s="47"/>
      <c r="K502" s="45"/>
      <c r="L502" s="45"/>
      <c r="M502" s="45"/>
      <c r="N502" s="45"/>
      <c r="O502" s="45"/>
      <c r="P502" s="45"/>
      <c r="Q502" s="45"/>
      <c r="R502" s="45"/>
      <c r="S502" s="45"/>
      <c r="T502" s="45"/>
      <c r="U502" s="45"/>
      <c r="V502" s="45"/>
      <c r="W502" s="45"/>
      <c r="X502" s="45"/>
      <c r="Y502" s="45"/>
      <c r="Z502" s="45"/>
    </row>
    <row r="503" spans="1:26" ht="15.5" x14ac:dyDescent="0.35">
      <c r="A503" s="45"/>
      <c r="B503" s="45"/>
      <c r="C503" s="45"/>
      <c r="D503" s="45"/>
      <c r="E503" s="45"/>
      <c r="F503" s="45"/>
      <c r="G503" s="45"/>
      <c r="H503" s="47"/>
      <c r="I503" s="47"/>
      <c r="J503" s="47"/>
      <c r="K503" s="45"/>
      <c r="L503" s="45"/>
      <c r="M503" s="45"/>
      <c r="N503" s="45"/>
      <c r="O503" s="45"/>
      <c r="P503" s="45"/>
      <c r="Q503" s="45"/>
      <c r="R503" s="45"/>
      <c r="S503" s="45"/>
      <c r="T503" s="45"/>
      <c r="U503" s="45"/>
      <c r="V503" s="45"/>
      <c r="W503" s="45"/>
      <c r="X503" s="45"/>
      <c r="Y503" s="45"/>
      <c r="Z503" s="45"/>
    </row>
    <row r="504" spans="1:26" ht="15.5" x14ac:dyDescent="0.35">
      <c r="A504" s="45"/>
      <c r="B504" s="45"/>
      <c r="C504" s="45"/>
      <c r="D504" s="45"/>
      <c r="E504" s="45"/>
      <c r="F504" s="45"/>
      <c r="G504" s="45"/>
      <c r="H504" s="47"/>
      <c r="I504" s="47"/>
      <c r="J504" s="47"/>
      <c r="K504" s="45"/>
      <c r="L504" s="45"/>
      <c r="M504" s="45"/>
      <c r="N504" s="45"/>
      <c r="O504" s="45"/>
      <c r="P504" s="45"/>
      <c r="Q504" s="45"/>
      <c r="R504" s="45"/>
      <c r="S504" s="45"/>
      <c r="T504" s="45"/>
      <c r="U504" s="45"/>
      <c r="V504" s="45"/>
      <c r="W504" s="45"/>
      <c r="X504" s="45"/>
      <c r="Y504" s="45"/>
      <c r="Z504" s="45"/>
    </row>
    <row r="505" spans="1:26" ht="15.5" x14ac:dyDescent="0.35">
      <c r="A505" s="45"/>
      <c r="B505" s="45"/>
      <c r="C505" s="45"/>
      <c r="D505" s="45"/>
      <c r="E505" s="45"/>
      <c r="F505" s="45"/>
      <c r="G505" s="45"/>
      <c r="H505" s="47"/>
      <c r="I505" s="47"/>
      <c r="J505" s="47"/>
      <c r="K505" s="45"/>
      <c r="L505" s="45"/>
      <c r="M505" s="45"/>
      <c r="N505" s="45"/>
      <c r="O505" s="45"/>
      <c r="P505" s="45"/>
      <c r="Q505" s="45"/>
      <c r="R505" s="45"/>
      <c r="S505" s="45"/>
      <c r="T505" s="45"/>
      <c r="U505" s="45"/>
      <c r="V505" s="45"/>
      <c r="W505" s="45"/>
      <c r="X505" s="45"/>
      <c r="Y505" s="45"/>
      <c r="Z505" s="45"/>
    </row>
    <row r="506" spans="1:26" ht="15.5" x14ac:dyDescent="0.35">
      <c r="A506" s="45"/>
      <c r="B506" s="45"/>
      <c r="C506" s="45"/>
      <c r="D506" s="45"/>
      <c r="E506" s="45"/>
      <c r="F506" s="45"/>
      <c r="G506" s="45"/>
      <c r="H506" s="47"/>
      <c r="I506" s="47"/>
      <c r="J506" s="47"/>
      <c r="K506" s="45"/>
      <c r="L506" s="45"/>
      <c r="M506" s="45"/>
      <c r="N506" s="45"/>
      <c r="O506" s="45"/>
      <c r="P506" s="45"/>
      <c r="Q506" s="45"/>
      <c r="R506" s="45"/>
      <c r="S506" s="45"/>
      <c r="T506" s="45"/>
      <c r="U506" s="45"/>
      <c r="V506" s="45"/>
      <c r="W506" s="45"/>
      <c r="X506" s="45"/>
      <c r="Y506" s="45"/>
      <c r="Z506" s="45"/>
    </row>
    <row r="507" spans="1:26" ht="15.5" x14ac:dyDescent="0.35">
      <c r="A507" s="45"/>
      <c r="B507" s="45"/>
      <c r="C507" s="45"/>
      <c r="D507" s="45"/>
      <c r="E507" s="45"/>
      <c r="F507" s="45"/>
      <c r="G507" s="45"/>
      <c r="H507" s="47"/>
      <c r="I507" s="47"/>
      <c r="J507" s="47"/>
      <c r="K507" s="45"/>
      <c r="L507" s="45"/>
      <c r="M507" s="45"/>
      <c r="N507" s="45"/>
      <c r="O507" s="45"/>
      <c r="P507" s="45"/>
      <c r="Q507" s="45"/>
      <c r="R507" s="45"/>
      <c r="S507" s="45"/>
      <c r="T507" s="45"/>
      <c r="U507" s="45"/>
      <c r="V507" s="45"/>
      <c r="W507" s="45"/>
      <c r="X507" s="45"/>
      <c r="Y507" s="45"/>
      <c r="Z507" s="45"/>
    </row>
    <row r="508" spans="1:26" ht="15.5" x14ac:dyDescent="0.35">
      <c r="A508" s="45"/>
      <c r="B508" s="45"/>
      <c r="C508" s="45"/>
      <c r="D508" s="45"/>
      <c r="E508" s="45"/>
      <c r="F508" s="45"/>
      <c r="G508" s="45"/>
      <c r="H508" s="47"/>
      <c r="I508" s="47"/>
      <c r="J508" s="47"/>
      <c r="K508" s="45"/>
      <c r="L508" s="45"/>
      <c r="M508" s="45"/>
      <c r="N508" s="45"/>
      <c r="O508" s="45"/>
      <c r="P508" s="45"/>
      <c r="Q508" s="45"/>
      <c r="R508" s="45"/>
      <c r="S508" s="45"/>
      <c r="T508" s="45"/>
      <c r="U508" s="45"/>
      <c r="V508" s="45"/>
      <c r="W508" s="45"/>
      <c r="X508" s="45"/>
      <c r="Y508" s="45"/>
      <c r="Z508" s="45"/>
    </row>
    <row r="509" spans="1:26" ht="15.5" x14ac:dyDescent="0.35">
      <c r="A509" s="45"/>
      <c r="B509" s="45"/>
      <c r="C509" s="45"/>
      <c r="D509" s="45"/>
      <c r="E509" s="45"/>
      <c r="F509" s="45"/>
      <c r="G509" s="45"/>
      <c r="H509" s="47"/>
      <c r="I509" s="47"/>
      <c r="J509" s="47"/>
      <c r="K509" s="45"/>
      <c r="L509" s="45"/>
      <c r="M509" s="45"/>
      <c r="N509" s="45"/>
      <c r="O509" s="45"/>
      <c r="P509" s="45"/>
      <c r="Q509" s="45"/>
      <c r="R509" s="45"/>
      <c r="S509" s="45"/>
      <c r="T509" s="45"/>
      <c r="U509" s="45"/>
      <c r="V509" s="45"/>
      <c r="W509" s="45"/>
      <c r="X509" s="45"/>
      <c r="Y509" s="45"/>
      <c r="Z509" s="45"/>
    </row>
    <row r="510" spans="1:26" ht="15.5" x14ac:dyDescent="0.35">
      <c r="A510" s="45"/>
      <c r="B510" s="45"/>
      <c r="C510" s="45"/>
      <c r="D510" s="45"/>
      <c r="E510" s="45"/>
      <c r="F510" s="45"/>
      <c r="G510" s="45"/>
      <c r="H510" s="47"/>
      <c r="I510" s="47"/>
      <c r="J510" s="47"/>
      <c r="K510" s="45"/>
      <c r="L510" s="45"/>
      <c r="M510" s="45"/>
      <c r="N510" s="45"/>
      <c r="O510" s="45"/>
      <c r="P510" s="45"/>
      <c r="Q510" s="45"/>
      <c r="R510" s="45"/>
      <c r="S510" s="45"/>
      <c r="T510" s="45"/>
      <c r="U510" s="45"/>
      <c r="V510" s="45"/>
      <c r="W510" s="45"/>
      <c r="X510" s="45"/>
      <c r="Y510" s="45"/>
      <c r="Z510" s="45"/>
    </row>
    <row r="511" spans="1:26" ht="15.5" x14ac:dyDescent="0.35">
      <c r="A511" s="45"/>
      <c r="B511" s="45"/>
      <c r="C511" s="45"/>
      <c r="D511" s="45"/>
      <c r="E511" s="45"/>
      <c r="F511" s="45"/>
      <c r="G511" s="45"/>
      <c r="H511" s="47"/>
      <c r="I511" s="47"/>
      <c r="J511" s="47"/>
      <c r="K511" s="45"/>
      <c r="L511" s="45"/>
      <c r="M511" s="45"/>
      <c r="N511" s="45"/>
      <c r="O511" s="45"/>
      <c r="P511" s="45"/>
      <c r="Q511" s="45"/>
      <c r="R511" s="45"/>
      <c r="S511" s="45"/>
      <c r="T511" s="45"/>
      <c r="U511" s="45"/>
      <c r="V511" s="45"/>
      <c r="W511" s="45"/>
      <c r="X511" s="45"/>
      <c r="Y511" s="45"/>
      <c r="Z511" s="45"/>
    </row>
    <row r="512" spans="1:26" ht="15.5" x14ac:dyDescent="0.35">
      <c r="A512" s="45"/>
      <c r="B512" s="45"/>
      <c r="C512" s="45"/>
      <c r="D512" s="45"/>
      <c r="E512" s="45"/>
      <c r="F512" s="45"/>
      <c r="G512" s="45"/>
      <c r="H512" s="47"/>
      <c r="I512" s="47"/>
      <c r="J512" s="47"/>
      <c r="K512" s="45"/>
      <c r="L512" s="45"/>
      <c r="M512" s="45"/>
      <c r="N512" s="45"/>
      <c r="O512" s="45"/>
      <c r="P512" s="45"/>
      <c r="Q512" s="45"/>
      <c r="R512" s="45"/>
      <c r="S512" s="45"/>
      <c r="T512" s="45"/>
      <c r="U512" s="45"/>
      <c r="V512" s="45"/>
      <c r="W512" s="45"/>
      <c r="X512" s="45"/>
      <c r="Y512" s="45"/>
      <c r="Z512" s="45"/>
    </row>
    <row r="513" spans="1:26" ht="15.5" x14ac:dyDescent="0.35">
      <c r="A513" s="45"/>
      <c r="B513" s="45"/>
      <c r="C513" s="45"/>
      <c r="D513" s="45"/>
      <c r="E513" s="45"/>
      <c r="F513" s="45"/>
      <c r="G513" s="45"/>
      <c r="H513" s="47"/>
      <c r="I513" s="47"/>
      <c r="J513" s="47"/>
      <c r="K513" s="45"/>
      <c r="L513" s="45"/>
      <c r="M513" s="45"/>
      <c r="N513" s="45"/>
      <c r="O513" s="45"/>
      <c r="P513" s="45"/>
      <c r="Q513" s="45"/>
      <c r="R513" s="45"/>
      <c r="S513" s="45"/>
      <c r="T513" s="45"/>
      <c r="U513" s="45"/>
      <c r="V513" s="45"/>
      <c r="W513" s="45"/>
      <c r="X513" s="45"/>
      <c r="Y513" s="45"/>
      <c r="Z513" s="45"/>
    </row>
    <row r="514" spans="1:26" ht="15.5" x14ac:dyDescent="0.35">
      <c r="A514" s="45"/>
      <c r="B514" s="45"/>
      <c r="C514" s="45"/>
      <c r="D514" s="45"/>
      <c r="E514" s="45"/>
      <c r="F514" s="45"/>
      <c r="G514" s="45"/>
      <c r="H514" s="47"/>
      <c r="I514" s="47"/>
      <c r="J514" s="47"/>
      <c r="K514" s="45"/>
      <c r="L514" s="45"/>
      <c r="M514" s="45"/>
      <c r="N514" s="45"/>
      <c r="O514" s="45"/>
      <c r="P514" s="45"/>
      <c r="Q514" s="45"/>
      <c r="R514" s="45"/>
      <c r="S514" s="45"/>
      <c r="T514" s="45"/>
      <c r="U514" s="45"/>
      <c r="V514" s="45"/>
      <c r="W514" s="45"/>
      <c r="X514" s="45"/>
      <c r="Y514" s="45"/>
      <c r="Z514" s="45"/>
    </row>
    <row r="515" spans="1:26" ht="15.5" x14ac:dyDescent="0.35">
      <c r="A515" s="45"/>
      <c r="B515" s="45"/>
      <c r="C515" s="45"/>
      <c r="D515" s="45"/>
      <c r="E515" s="45"/>
      <c r="F515" s="45"/>
      <c r="G515" s="45"/>
      <c r="H515" s="47"/>
      <c r="I515" s="47"/>
      <c r="J515" s="47"/>
      <c r="K515" s="45"/>
      <c r="L515" s="45"/>
      <c r="M515" s="45"/>
      <c r="N515" s="45"/>
      <c r="O515" s="45"/>
      <c r="P515" s="45"/>
      <c r="Q515" s="45"/>
      <c r="R515" s="45"/>
      <c r="S515" s="45"/>
      <c r="T515" s="45"/>
      <c r="U515" s="45"/>
      <c r="V515" s="45"/>
      <c r="W515" s="45"/>
      <c r="X515" s="45"/>
      <c r="Y515" s="45"/>
      <c r="Z515" s="45"/>
    </row>
    <row r="516" spans="1:26" ht="15.5" x14ac:dyDescent="0.35">
      <c r="A516" s="45"/>
      <c r="B516" s="45"/>
      <c r="C516" s="45"/>
      <c r="D516" s="45"/>
      <c r="E516" s="45"/>
      <c r="F516" s="45"/>
      <c r="G516" s="45"/>
      <c r="H516" s="47"/>
      <c r="I516" s="47"/>
      <c r="J516" s="47"/>
      <c r="K516" s="45"/>
      <c r="L516" s="45"/>
      <c r="M516" s="45"/>
      <c r="N516" s="45"/>
      <c r="O516" s="45"/>
      <c r="P516" s="45"/>
      <c r="Q516" s="45"/>
      <c r="R516" s="45"/>
      <c r="S516" s="45"/>
      <c r="T516" s="45"/>
      <c r="U516" s="45"/>
      <c r="V516" s="45"/>
      <c r="W516" s="45"/>
      <c r="X516" s="45"/>
      <c r="Y516" s="45"/>
      <c r="Z516" s="45"/>
    </row>
    <row r="517" spans="1:26" ht="15.5" x14ac:dyDescent="0.35">
      <c r="A517" s="45"/>
      <c r="B517" s="45"/>
      <c r="C517" s="45"/>
      <c r="D517" s="45"/>
      <c r="E517" s="45"/>
      <c r="F517" s="45"/>
      <c r="G517" s="45"/>
      <c r="H517" s="47"/>
      <c r="I517" s="47"/>
      <c r="J517" s="47"/>
      <c r="K517" s="45"/>
      <c r="L517" s="45"/>
      <c r="M517" s="45"/>
      <c r="N517" s="45"/>
      <c r="O517" s="45"/>
      <c r="P517" s="45"/>
      <c r="Q517" s="45"/>
      <c r="R517" s="45"/>
      <c r="S517" s="45"/>
      <c r="T517" s="45"/>
      <c r="U517" s="45"/>
      <c r="V517" s="45"/>
      <c r="W517" s="45"/>
      <c r="X517" s="45"/>
      <c r="Y517" s="45"/>
      <c r="Z517" s="45"/>
    </row>
    <row r="518" spans="1:26" ht="15.5" x14ac:dyDescent="0.35">
      <c r="A518" s="45"/>
      <c r="B518" s="45"/>
      <c r="C518" s="45"/>
      <c r="D518" s="45"/>
      <c r="E518" s="45"/>
      <c r="F518" s="45"/>
      <c r="G518" s="45"/>
      <c r="H518" s="47"/>
      <c r="I518" s="47"/>
      <c r="J518" s="47"/>
      <c r="K518" s="45"/>
      <c r="L518" s="45"/>
      <c r="M518" s="45"/>
      <c r="N518" s="45"/>
      <c r="O518" s="45"/>
      <c r="P518" s="45"/>
      <c r="Q518" s="45"/>
      <c r="R518" s="45"/>
      <c r="S518" s="45"/>
      <c r="T518" s="45"/>
      <c r="U518" s="45"/>
      <c r="V518" s="45"/>
      <c r="W518" s="45"/>
      <c r="X518" s="45"/>
      <c r="Y518" s="45"/>
      <c r="Z518" s="45"/>
    </row>
    <row r="519" spans="1:26" ht="15.5" x14ac:dyDescent="0.35">
      <c r="A519" s="45"/>
      <c r="B519" s="45"/>
      <c r="C519" s="45"/>
      <c r="D519" s="45"/>
      <c r="E519" s="45"/>
      <c r="F519" s="45"/>
      <c r="G519" s="45"/>
      <c r="H519" s="47"/>
      <c r="I519" s="47"/>
      <c r="J519" s="47"/>
      <c r="K519" s="45"/>
      <c r="L519" s="45"/>
      <c r="M519" s="45"/>
      <c r="N519" s="45"/>
      <c r="O519" s="45"/>
      <c r="P519" s="45"/>
      <c r="Q519" s="45"/>
      <c r="R519" s="45"/>
      <c r="S519" s="45"/>
      <c r="T519" s="45"/>
      <c r="U519" s="45"/>
      <c r="V519" s="45"/>
      <c r="W519" s="45"/>
      <c r="X519" s="45"/>
      <c r="Y519" s="45"/>
      <c r="Z519" s="45"/>
    </row>
    <row r="520" spans="1:26" ht="15.5" x14ac:dyDescent="0.35">
      <c r="A520" s="45"/>
      <c r="B520" s="45"/>
      <c r="C520" s="45"/>
      <c r="D520" s="45"/>
      <c r="E520" s="45"/>
      <c r="F520" s="45"/>
      <c r="G520" s="45"/>
      <c r="H520" s="47"/>
      <c r="I520" s="47"/>
      <c r="J520" s="47"/>
      <c r="K520" s="45"/>
      <c r="L520" s="45"/>
      <c r="M520" s="45"/>
      <c r="N520" s="45"/>
      <c r="O520" s="45"/>
      <c r="P520" s="45"/>
      <c r="Q520" s="45"/>
      <c r="R520" s="45"/>
      <c r="S520" s="45"/>
      <c r="T520" s="45"/>
      <c r="U520" s="45"/>
      <c r="V520" s="45"/>
      <c r="W520" s="45"/>
      <c r="X520" s="45"/>
      <c r="Y520" s="45"/>
      <c r="Z520" s="45"/>
    </row>
    <row r="521" spans="1:26" ht="15.5" x14ac:dyDescent="0.35">
      <c r="A521" s="45"/>
      <c r="B521" s="45"/>
      <c r="C521" s="45"/>
      <c r="D521" s="45"/>
      <c r="E521" s="45"/>
      <c r="F521" s="45"/>
      <c r="G521" s="45"/>
      <c r="H521" s="47"/>
      <c r="I521" s="47"/>
      <c r="J521" s="47"/>
      <c r="K521" s="45"/>
      <c r="L521" s="45"/>
      <c r="M521" s="45"/>
      <c r="N521" s="45"/>
      <c r="O521" s="45"/>
      <c r="P521" s="45"/>
      <c r="Q521" s="45"/>
      <c r="R521" s="45"/>
      <c r="S521" s="45"/>
      <c r="T521" s="45"/>
      <c r="U521" s="45"/>
      <c r="V521" s="45"/>
      <c r="W521" s="45"/>
      <c r="X521" s="45"/>
      <c r="Y521" s="45"/>
      <c r="Z521" s="45"/>
    </row>
    <row r="522" spans="1:26" ht="15.5" x14ac:dyDescent="0.35">
      <c r="A522" s="45"/>
      <c r="B522" s="45"/>
      <c r="C522" s="45"/>
      <c r="D522" s="45"/>
      <c r="E522" s="45"/>
      <c r="F522" s="45"/>
      <c r="G522" s="45"/>
      <c r="H522" s="47"/>
      <c r="I522" s="47"/>
      <c r="J522" s="47"/>
      <c r="K522" s="45"/>
      <c r="L522" s="45"/>
      <c r="M522" s="45"/>
      <c r="N522" s="45"/>
      <c r="O522" s="45"/>
      <c r="P522" s="45"/>
      <c r="Q522" s="45"/>
      <c r="R522" s="45"/>
      <c r="S522" s="45"/>
      <c r="T522" s="45"/>
      <c r="U522" s="45"/>
      <c r="V522" s="45"/>
      <c r="W522" s="45"/>
      <c r="X522" s="45"/>
      <c r="Y522" s="45"/>
      <c r="Z522" s="45"/>
    </row>
    <row r="523" spans="1:26" ht="15.5" x14ac:dyDescent="0.35">
      <c r="A523" s="45"/>
      <c r="B523" s="45"/>
      <c r="C523" s="45"/>
      <c r="D523" s="45"/>
      <c r="E523" s="45"/>
      <c r="F523" s="45"/>
      <c r="G523" s="45"/>
      <c r="H523" s="47"/>
      <c r="I523" s="47"/>
      <c r="J523" s="47"/>
      <c r="K523" s="45"/>
      <c r="L523" s="45"/>
      <c r="M523" s="45"/>
      <c r="N523" s="45"/>
      <c r="O523" s="45"/>
      <c r="P523" s="45"/>
      <c r="Q523" s="45"/>
      <c r="R523" s="45"/>
      <c r="S523" s="45"/>
      <c r="T523" s="45"/>
      <c r="U523" s="45"/>
      <c r="V523" s="45"/>
      <c r="W523" s="45"/>
      <c r="X523" s="45"/>
      <c r="Y523" s="45"/>
      <c r="Z523" s="45"/>
    </row>
    <row r="524" spans="1:26" ht="15.5" x14ac:dyDescent="0.35">
      <c r="A524" s="45"/>
      <c r="B524" s="45"/>
      <c r="C524" s="45"/>
      <c r="D524" s="45"/>
      <c r="E524" s="45"/>
      <c r="F524" s="45"/>
      <c r="G524" s="45"/>
      <c r="H524" s="47"/>
      <c r="I524" s="47"/>
      <c r="J524" s="47"/>
      <c r="K524" s="45"/>
      <c r="L524" s="45"/>
      <c r="M524" s="45"/>
      <c r="N524" s="45"/>
      <c r="O524" s="45"/>
      <c r="P524" s="45"/>
      <c r="Q524" s="45"/>
      <c r="R524" s="45"/>
      <c r="S524" s="45"/>
      <c r="T524" s="45"/>
      <c r="U524" s="45"/>
      <c r="V524" s="45"/>
      <c r="W524" s="45"/>
      <c r="X524" s="45"/>
      <c r="Y524" s="45"/>
      <c r="Z524" s="45"/>
    </row>
    <row r="525" spans="1:26" ht="15.5" x14ac:dyDescent="0.35">
      <c r="A525" s="45"/>
      <c r="B525" s="45"/>
      <c r="C525" s="45"/>
      <c r="D525" s="45"/>
      <c r="E525" s="45"/>
      <c r="F525" s="45"/>
      <c r="G525" s="45"/>
      <c r="H525" s="47"/>
      <c r="I525" s="47"/>
      <c r="J525" s="47"/>
      <c r="K525" s="45"/>
      <c r="L525" s="45"/>
      <c r="M525" s="45"/>
      <c r="N525" s="45"/>
      <c r="O525" s="45"/>
      <c r="P525" s="45"/>
      <c r="Q525" s="45"/>
      <c r="R525" s="45"/>
      <c r="S525" s="45"/>
      <c r="T525" s="45"/>
      <c r="U525" s="45"/>
      <c r="V525" s="45"/>
      <c r="W525" s="45"/>
      <c r="X525" s="45"/>
      <c r="Y525" s="45"/>
      <c r="Z525" s="45"/>
    </row>
    <row r="526" spans="1:26" ht="15.5" x14ac:dyDescent="0.35">
      <c r="A526" s="45"/>
      <c r="B526" s="45"/>
      <c r="C526" s="45"/>
      <c r="D526" s="45"/>
      <c r="E526" s="45"/>
      <c r="F526" s="45"/>
      <c r="G526" s="45"/>
      <c r="H526" s="47"/>
      <c r="I526" s="47"/>
      <c r="J526" s="47"/>
      <c r="K526" s="45"/>
      <c r="L526" s="45"/>
      <c r="M526" s="45"/>
      <c r="N526" s="45"/>
      <c r="O526" s="45"/>
      <c r="P526" s="45"/>
      <c r="Q526" s="45"/>
      <c r="R526" s="45"/>
      <c r="S526" s="45"/>
      <c r="T526" s="45"/>
      <c r="U526" s="45"/>
      <c r="V526" s="45"/>
      <c r="W526" s="45"/>
      <c r="X526" s="45"/>
      <c r="Y526" s="45"/>
      <c r="Z526" s="45"/>
    </row>
    <row r="527" spans="1:26" ht="15.5" x14ac:dyDescent="0.35">
      <c r="A527" s="45"/>
      <c r="B527" s="45"/>
      <c r="C527" s="45"/>
      <c r="D527" s="45"/>
      <c r="E527" s="45"/>
      <c r="F527" s="45"/>
      <c r="G527" s="45"/>
      <c r="H527" s="47"/>
      <c r="I527" s="47"/>
      <c r="J527" s="47"/>
      <c r="K527" s="45"/>
      <c r="L527" s="45"/>
      <c r="M527" s="45"/>
      <c r="N527" s="45"/>
      <c r="O527" s="45"/>
      <c r="P527" s="45"/>
      <c r="Q527" s="45"/>
      <c r="R527" s="45"/>
      <c r="S527" s="45"/>
      <c r="T527" s="45"/>
      <c r="U527" s="45"/>
      <c r="V527" s="45"/>
      <c r="W527" s="45"/>
      <c r="X527" s="45"/>
      <c r="Y527" s="45"/>
      <c r="Z527" s="45"/>
    </row>
    <row r="528" spans="1:26" ht="15.5" x14ac:dyDescent="0.35">
      <c r="A528" s="45"/>
      <c r="B528" s="45"/>
      <c r="C528" s="45"/>
      <c r="D528" s="45"/>
      <c r="E528" s="45"/>
      <c r="F528" s="45"/>
      <c r="G528" s="45"/>
      <c r="H528" s="47"/>
      <c r="I528" s="47"/>
      <c r="J528" s="47"/>
      <c r="K528" s="45"/>
      <c r="L528" s="45"/>
      <c r="M528" s="45"/>
      <c r="N528" s="45"/>
      <c r="O528" s="45"/>
      <c r="P528" s="45"/>
      <c r="Q528" s="45"/>
      <c r="R528" s="45"/>
      <c r="S528" s="45"/>
      <c r="T528" s="45"/>
      <c r="U528" s="45"/>
      <c r="V528" s="45"/>
      <c r="W528" s="45"/>
      <c r="X528" s="45"/>
      <c r="Y528" s="45"/>
      <c r="Z528" s="45"/>
    </row>
    <row r="529" spans="1:26" ht="15.5" x14ac:dyDescent="0.35">
      <c r="A529" s="45"/>
      <c r="B529" s="45"/>
      <c r="C529" s="45"/>
      <c r="D529" s="45"/>
      <c r="E529" s="45"/>
      <c r="F529" s="45"/>
      <c r="G529" s="45"/>
      <c r="H529" s="47"/>
      <c r="I529" s="47"/>
      <c r="J529" s="47"/>
      <c r="K529" s="45"/>
      <c r="L529" s="45"/>
      <c r="M529" s="45"/>
      <c r="N529" s="45"/>
      <c r="O529" s="45"/>
      <c r="P529" s="45"/>
      <c r="Q529" s="45"/>
      <c r="R529" s="45"/>
      <c r="S529" s="45"/>
      <c r="T529" s="45"/>
      <c r="U529" s="45"/>
      <c r="V529" s="45"/>
      <c r="W529" s="45"/>
      <c r="X529" s="45"/>
      <c r="Y529" s="45"/>
      <c r="Z529" s="45"/>
    </row>
    <row r="530" spans="1:26" ht="15.5" x14ac:dyDescent="0.35">
      <c r="A530" s="45"/>
      <c r="B530" s="45"/>
      <c r="C530" s="45"/>
      <c r="D530" s="45"/>
      <c r="E530" s="45"/>
      <c r="F530" s="45"/>
      <c r="G530" s="45"/>
      <c r="H530" s="47"/>
      <c r="I530" s="47"/>
      <c r="J530" s="47"/>
      <c r="K530" s="45"/>
      <c r="L530" s="45"/>
      <c r="M530" s="45"/>
      <c r="N530" s="45"/>
      <c r="O530" s="45"/>
      <c r="P530" s="45"/>
      <c r="Q530" s="45"/>
      <c r="R530" s="45"/>
      <c r="S530" s="45"/>
      <c r="T530" s="45"/>
      <c r="U530" s="45"/>
      <c r="V530" s="45"/>
      <c r="W530" s="45"/>
      <c r="X530" s="45"/>
      <c r="Y530" s="45"/>
      <c r="Z530" s="45"/>
    </row>
    <row r="531" spans="1:26" ht="15.5" x14ac:dyDescent="0.35">
      <c r="A531" s="45"/>
      <c r="B531" s="45"/>
      <c r="C531" s="45"/>
      <c r="D531" s="45"/>
      <c r="E531" s="45"/>
      <c r="F531" s="45"/>
      <c r="G531" s="45"/>
      <c r="H531" s="47"/>
      <c r="I531" s="47"/>
      <c r="J531" s="47"/>
      <c r="K531" s="45"/>
      <c r="L531" s="45"/>
      <c r="M531" s="45"/>
      <c r="N531" s="45"/>
      <c r="O531" s="45"/>
      <c r="P531" s="45"/>
      <c r="Q531" s="45"/>
      <c r="R531" s="45"/>
      <c r="S531" s="45"/>
      <c r="T531" s="45"/>
      <c r="U531" s="45"/>
      <c r="V531" s="45"/>
      <c r="W531" s="45"/>
      <c r="X531" s="45"/>
      <c r="Y531" s="45"/>
      <c r="Z531" s="45"/>
    </row>
    <row r="532" spans="1:26" ht="15.5" x14ac:dyDescent="0.35">
      <c r="A532" s="45"/>
      <c r="B532" s="45"/>
      <c r="C532" s="45"/>
      <c r="D532" s="45"/>
      <c r="E532" s="45"/>
      <c r="F532" s="45"/>
      <c r="G532" s="45"/>
      <c r="H532" s="47"/>
      <c r="I532" s="47"/>
      <c r="J532" s="47"/>
      <c r="K532" s="45"/>
      <c r="L532" s="45"/>
      <c r="M532" s="45"/>
      <c r="N532" s="45"/>
      <c r="O532" s="45"/>
      <c r="P532" s="45"/>
      <c r="Q532" s="45"/>
      <c r="R532" s="45"/>
      <c r="S532" s="45"/>
      <c r="T532" s="45"/>
      <c r="U532" s="45"/>
      <c r="V532" s="45"/>
      <c r="W532" s="45"/>
      <c r="X532" s="45"/>
      <c r="Y532" s="45"/>
      <c r="Z532" s="45"/>
    </row>
    <row r="533" spans="1:26" ht="15.5" x14ac:dyDescent="0.35">
      <c r="A533" s="45"/>
      <c r="B533" s="45"/>
      <c r="C533" s="45"/>
      <c r="D533" s="45"/>
      <c r="E533" s="45"/>
      <c r="F533" s="45"/>
      <c r="G533" s="45"/>
      <c r="H533" s="47"/>
      <c r="I533" s="47"/>
      <c r="J533" s="47"/>
      <c r="K533" s="45"/>
      <c r="L533" s="45"/>
      <c r="M533" s="45"/>
      <c r="N533" s="45"/>
      <c r="O533" s="45"/>
      <c r="P533" s="45"/>
      <c r="Q533" s="45"/>
      <c r="R533" s="45"/>
      <c r="S533" s="45"/>
      <c r="T533" s="45"/>
      <c r="U533" s="45"/>
      <c r="V533" s="45"/>
      <c r="W533" s="45"/>
      <c r="X533" s="45"/>
      <c r="Y533" s="45"/>
      <c r="Z533" s="45"/>
    </row>
    <row r="534" spans="1:26" ht="15.5" x14ac:dyDescent="0.35">
      <c r="A534" s="45"/>
      <c r="B534" s="45"/>
      <c r="C534" s="45"/>
      <c r="D534" s="45"/>
      <c r="E534" s="45"/>
      <c r="F534" s="45"/>
      <c r="G534" s="45"/>
      <c r="H534" s="47"/>
      <c r="I534" s="47"/>
      <c r="J534" s="47"/>
      <c r="K534" s="45"/>
      <c r="L534" s="45"/>
      <c r="M534" s="45"/>
      <c r="N534" s="45"/>
      <c r="O534" s="45"/>
      <c r="P534" s="45"/>
      <c r="Q534" s="45"/>
      <c r="R534" s="45"/>
      <c r="S534" s="45"/>
      <c r="T534" s="45"/>
      <c r="U534" s="45"/>
      <c r="V534" s="45"/>
      <c r="W534" s="45"/>
      <c r="X534" s="45"/>
      <c r="Y534" s="45"/>
      <c r="Z534" s="45"/>
    </row>
    <row r="535" spans="1:26" ht="15.5" x14ac:dyDescent="0.35">
      <c r="A535" s="45"/>
      <c r="B535" s="45"/>
      <c r="C535" s="45"/>
      <c r="D535" s="45"/>
      <c r="E535" s="45"/>
      <c r="F535" s="45"/>
      <c r="G535" s="45"/>
      <c r="H535" s="47"/>
      <c r="I535" s="47"/>
      <c r="J535" s="47"/>
      <c r="K535" s="45"/>
      <c r="L535" s="45"/>
      <c r="M535" s="45"/>
      <c r="N535" s="45"/>
      <c r="O535" s="45"/>
      <c r="P535" s="45"/>
      <c r="Q535" s="45"/>
      <c r="R535" s="45"/>
      <c r="S535" s="45"/>
      <c r="T535" s="45"/>
      <c r="U535" s="45"/>
      <c r="V535" s="45"/>
      <c r="W535" s="45"/>
      <c r="X535" s="45"/>
      <c r="Y535" s="45"/>
      <c r="Z535" s="45"/>
    </row>
    <row r="536" spans="1:26" ht="15.5" x14ac:dyDescent="0.35">
      <c r="A536" s="45"/>
      <c r="B536" s="45"/>
      <c r="C536" s="45"/>
      <c r="D536" s="45"/>
      <c r="E536" s="45"/>
      <c r="F536" s="45"/>
      <c r="G536" s="45"/>
      <c r="H536" s="47"/>
      <c r="I536" s="47"/>
      <c r="J536" s="47"/>
      <c r="K536" s="45"/>
      <c r="L536" s="45"/>
      <c r="M536" s="45"/>
      <c r="N536" s="45"/>
      <c r="O536" s="45"/>
      <c r="P536" s="45"/>
      <c r="Q536" s="45"/>
      <c r="R536" s="45"/>
      <c r="S536" s="45"/>
      <c r="T536" s="45"/>
      <c r="U536" s="45"/>
      <c r="V536" s="45"/>
      <c r="W536" s="45"/>
      <c r="X536" s="45"/>
      <c r="Y536" s="45"/>
      <c r="Z536" s="45"/>
    </row>
    <row r="537" spans="1:26" ht="15.5" x14ac:dyDescent="0.35">
      <c r="A537" s="45"/>
      <c r="B537" s="45"/>
      <c r="C537" s="45"/>
      <c r="D537" s="45"/>
      <c r="E537" s="45"/>
      <c r="F537" s="45"/>
      <c r="G537" s="45"/>
      <c r="H537" s="47"/>
      <c r="I537" s="47"/>
      <c r="J537" s="47"/>
      <c r="K537" s="45"/>
      <c r="L537" s="45"/>
      <c r="M537" s="45"/>
      <c r="N537" s="45"/>
      <c r="O537" s="45"/>
      <c r="P537" s="45"/>
      <c r="Q537" s="45"/>
      <c r="R537" s="45"/>
      <c r="S537" s="45"/>
      <c r="T537" s="45"/>
      <c r="U537" s="45"/>
      <c r="V537" s="45"/>
      <c r="W537" s="45"/>
      <c r="X537" s="45"/>
      <c r="Y537" s="45"/>
      <c r="Z537" s="45"/>
    </row>
    <row r="538" spans="1:26" ht="15.5" x14ac:dyDescent="0.35">
      <c r="A538" s="45"/>
      <c r="B538" s="45"/>
      <c r="C538" s="45"/>
      <c r="D538" s="45"/>
      <c r="E538" s="45"/>
      <c r="F538" s="45"/>
      <c r="G538" s="45"/>
      <c r="H538" s="47"/>
      <c r="I538" s="47"/>
      <c r="J538" s="47"/>
      <c r="K538" s="45"/>
      <c r="L538" s="45"/>
      <c r="M538" s="45"/>
      <c r="N538" s="45"/>
      <c r="O538" s="45"/>
      <c r="P538" s="45"/>
      <c r="Q538" s="45"/>
      <c r="R538" s="45"/>
      <c r="S538" s="45"/>
      <c r="T538" s="45"/>
      <c r="U538" s="45"/>
      <c r="V538" s="45"/>
      <c r="W538" s="45"/>
      <c r="X538" s="45"/>
      <c r="Y538" s="45"/>
      <c r="Z538" s="45"/>
    </row>
    <row r="539" spans="1:26" ht="15.5" x14ac:dyDescent="0.35">
      <c r="A539" s="45"/>
      <c r="B539" s="45"/>
      <c r="C539" s="45"/>
      <c r="D539" s="45"/>
      <c r="E539" s="45"/>
      <c r="F539" s="45"/>
      <c r="G539" s="45"/>
      <c r="H539" s="47"/>
      <c r="I539" s="47"/>
      <c r="J539" s="47"/>
      <c r="K539" s="45"/>
      <c r="L539" s="45"/>
      <c r="M539" s="45"/>
      <c r="N539" s="45"/>
      <c r="O539" s="45"/>
      <c r="P539" s="45"/>
      <c r="Q539" s="45"/>
      <c r="R539" s="45"/>
      <c r="S539" s="45"/>
      <c r="T539" s="45"/>
      <c r="U539" s="45"/>
      <c r="V539" s="45"/>
      <c r="W539" s="45"/>
      <c r="X539" s="45"/>
      <c r="Y539" s="45"/>
      <c r="Z539" s="45"/>
    </row>
    <row r="540" spans="1:26" ht="15.5" x14ac:dyDescent="0.35">
      <c r="A540" s="45"/>
      <c r="B540" s="45"/>
      <c r="C540" s="45"/>
      <c r="D540" s="45"/>
      <c r="E540" s="45"/>
      <c r="F540" s="45"/>
      <c r="G540" s="45"/>
      <c r="H540" s="47"/>
      <c r="I540" s="47"/>
      <c r="J540" s="47"/>
      <c r="K540" s="45"/>
      <c r="L540" s="45"/>
      <c r="M540" s="45"/>
      <c r="N540" s="45"/>
      <c r="O540" s="45"/>
      <c r="P540" s="45"/>
      <c r="Q540" s="45"/>
      <c r="R540" s="45"/>
      <c r="S540" s="45"/>
      <c r="T540" s="45"/>
      <c r="U540" s="45"/>
      <c r="V540" s="45"/>
      <c r="W540" s="45"/>
      <c r="X540" s="45"/>
      <c r="Y540" s="45"/>
      <c r="Z540" s="45"/>
    </row>
    <row r="541" spans="1:26" ht="15.5" x14ac:dyDescent="0.35">
      <c r="A541" s="45"/>
      <c r="B541" s="45"/>
      <c r="C541" s="45"/>
      <c r="D541" s="45"/>
      <c r="E541" s="45"/>
      <c r="F541" s="45"/>
      <c r="G541" s="45"/>
      <c r="H541" s="47"/>
      <c r="I541" s="47"/>
      <c r="J541" s="47"/>
      <c r="K541" s="45"/>
      <c r="L541" s="45"/>
      <c r="M541" s="45"/>
      <c r="N541" s="45"/>
      <c r="O541" s="45"/>
      <c r="P541" s="45"/>
      <c r="Q541" s="45"/>
      <c r="R541" s="45"/>
      <c r="S541" s="45"/>
      <c r="T541" s="45"/>
      <c r="U541" s="45"/>
      <c r="V541" s="45"/>
      <c r="W541" s="45"/>
      <c r="X541" s="45"/>
      <c r="Y541" s="45"/>
      <c r="Z541" s="45"/>
    </row>
    <row r="542" spans="1:26" ht="15.5" x14ac:dyDescent="0.35">
      <c r="A542" s="45"/>
      <c r="B542" s="45"/>
      <c r="C542" s="45"/>
      <c r="D542" s="45"/>
      <c r="E542" s="45"/>
      <c r="F542" s="45"/>
      <c r="G542" s="45"/>
      <c r="H542" s="47"/>
      <c r="I542" s="47"/>
      <c r="J542" s="47"/>
      <c r="K542" s="45"/>
      <c r="L542" s="45"/>
      <c r="M542" s="45"/>
      <c r="N542" s="45"/>
      <c r="O542" s="45"/>
      <c r="P542" s="45"/>
      <c r="Q542" s="45"/>
      <c r="R542" s="45"/>
      <c r="S542" s="45"/>
      <c r="T542" s="45"/>
      <c r="U542" s="45"/>
      <c r="V542" s="45"/>
      <c r="W542" s="45"/>
      <c r="X542" s="45"/>
      <c r="Y542" s="45"/>
      <c r="Z542" s="45"/>
    </row>
    <row r="543" spans="1:26" ht="15.5" x14ac:dyDescent="0.35">
      <c r="A543" s="45"/>
      <c r="B543" s="45"/>
      <c r="C543" s="45"/>
      <c r="D543" s="45"/>
      <c r="E543" s="45"/>
      <c r="F543" s="45"/>
      <c r="G543" s="45"/>
      <c r="H543" s="47"/>
      <c r="I543" s="47"/>
      <c r="J543" s="47"/>
      <c r="K543" s="45"/>
      <c r="L543" s="45"/>
      <c r="M543" s="45"/>
      <c r="N543" s="45"/>
      <c r="O543" s="45"/>
      <c r="P543" s="45"/>
      <c r="Q543" s="45"/>
      <c r="R543" s="45"/>
      <c r="S543" s="45"/>
      <c r="T543" s="45"/>
      <c r="U543" s="45"/>
      <c r="V543" s="45"/>
      <c r="W543" s="45"/>
      <c r="X543" s="45"/>
      <c r="Y543" s="45"/>
      <c r="Z543" s="45"/>
    </row>
    <row r="544" spans="1:26" ht="15.5" x14ac:dyDescent="0.35">
      <c r="A544" s="45"/>
      <c r="B544" s="45"/>
      <c r="C544" s="45"/>
      <c r="D544" s="45"/>
      <c r="E544" s="45"/>
      <c r="F544" s="45"/>
      <c r="G544" s="45"/>
      <c r="H544" s="47"/>
      <c r="I544" s="47"/>
      <c r="J544" s="47"/>
      <c r="K544" s="45"/>
      <c r="L544" s="45"/>
      <c r="M544" s="45"/>
      <c r="N544" s="45"/>
      <c r="O544" s="45"/>
      <c r="P544" s="45"/>
      <c r="Q544" s="45"/>
      <c r="R544" s="45"/>
      <c r="S544" s="45"/>
      <c r="T544" s="45"/>
      <c r="U544" s="45"/>
      <c r="V544" s="45"/>
      <c r="W544" s="45"/>
      <c r="X544" s="45"/>
      <c r="Y544" s="45"/>
      <c r="Z544" s="45"/>
    </row>
    <row r="545" spans="1:26" ht="15.5" x14ac:dyDescent="0.35">
      <c r="A545" s="45"/>
      <c r="B545" s="45"/>
      <c r="C545" s="45"/>
      <c r="D545" s="45"/>
      <c r="E545" s="45"/>
      <c r="F545" s="45"/>
      <c r="G545" s="45"/>
      <c r="H545" s="47"/>
      <c r="I545" s="47"/>
      <c r="J545" s="47"/>
      <c r="K545" s="45"/>
      <c r="L545" s="45"/>
      <c r="M545" s="45"/>
      <c r="N545" s="45"/>
      <c r="O545" s="45"/>
      <c r="P545" s="45"/>
      <c r="Q545" s="45"/>
      <c r="R545" s="45"/>
      <c r="S545" s="45"/>
      <c r="T545" s="45"/>
      <c r="U545" s="45"/>
      <c r="V545" s="45"/>
      <c r="W545" s="45"/>
      <c r="X545" s="45"/>
      <c r="Y545" s="45"/>
      <c r="Z545" s="45"/>
    </row>
    <row r="546" spans="1:26" ht="15.5" x14ac:dyDescent="0.35">
      <c r="A546" s="45"/>
      <c r="B546" s="45"/>
      <c r="C546" s="45"/>
      <c r="D546" s="45"/>
      <c r="E546" s="45"/>
      <c r="F546" s="45"/>
      <c r="G546" s="45"/>
      <c r="H546" s="47"/>
      <c r="I546" s="47"/>
      <c r="J546" s="47"/>
      <c r="K546" s="45"/>
      <c r="L546" s="45"/>
      <c r="M546" s="45"/>
      <c r="N546" s="45"/>
      <c r="O546" s="45"/>
      <c r="P546" s="45"/>
      <c r="Q546" s="45"/>
      <c r="R546" s="45"/>
      <c r="S546" s="45"/>
      <c r="T546" s="45"/>
      <c r="U546" s="45"/>
      <c r="V546" s="45"/>
      <c r="W546" s="45"/>
      <c r="X546" s="45"/>
      <c r="Y546" s="45"/>
      <c r="Z546" s="45"/>
    </row>
    <row r="547" spans="1:26" ht="15.5" x14ac:dyDescent="0.35">
      <c r="A547" s="45"/>
      <c r="B547" s="45"/>
      <c r="C547" s="45"/>
      <c r="D547" s="45"/>
      <c r="E547" s="45"/>
      <c r="F547" s="45"/>
      <c r="G547" s="45"/>
      <c r="H547" s="47"/>
      <c r="I547" s="47"/>
      <c r="J547" s="47"/>
      <c r="K547" s="45"/>
      <c r="L547" s="45"/>
      <c r="M547" s="45"/>
      <c r="N547" s="45"/>
      <c r="O547" s="45"/>
      <c r="P547" s="45"/>
      <c r="Q547" s="45"/>
      <c r="R547" s="45"/>
      <c r="S547" s="45"/>
      <c r="T547" s="45"/>
      <c r="U547" s="45"/>
      <c r="V547" s="45"/>
      <c r="W547" s="45"/>
      <c r="X547" s="45"/>
      <c r="Y547" s="45"/>
      <c r="Z547" s="45"/>
    </row>
    <row r="548" spans="1:26" ht="15.5" x14ac:dyDescent="0.35">
      <c r="A548" s="45"/>
      <c r="B548" s="45"/>
      <c r="C548" s="45"/>
      <c r="D548" s="45"/>
      <c r="E548" s="45"/>
      <c r="F548" s="45"/>
      <c r="G548" s="45"/>
      <c r="H548" s="47"/>
      <c r="I548" s="47"/>
      <c r="J548" s="47"/>
      <c r="K548" s="45"/>
      <c r="L548" s="45"/>
      <c r="M548" s="45"/>
      <c r="N548" s="45"/>
      <c r="O548" s="45"/>
      <c r="P548" s="45"/>
      <c r="Q548" s="45"/>
      <c r="R548" s="45"/>
      <c r="S548" s="45"/>
      <c r="T548" s="45"/>
      <c r="U548" s="45"/>
      <c r="V548" s="45"/>
      <c r="W548" s="45"/>
      <c r="X548" s="45"/>
      <c r="Y548" s="45"/>
      <c r="Z548" s="45"/>
    </row>
    <row r="549" spans="1:26" ht="15.5" x14ac:dyDescent="0.35">
      <c r="A549" s="45"/>
      <c r="B549" s="45"/>
      <c r="C549" s="45"/>
      <c r="D549" s="45"/>
      <c r="E549" s="45"/>
      <c r="F549" s="45"/>
      <c r="G549" s="45"/>
      <c r="H549" s="47"/>
      <c r="I549" s="47"/>
      <c r="J549" s="47"/>
      <c r="K549" s="45"/>
      <c r="L549" s="45"/>
      <c r="M549" s="45"/>
      <c r="N549" s="45"/>
      <c r="O549" s="45"/>
      <c r="P549" s="45"/>
      <c r="Q549" s="45"/>
      <c r="R549" s="45"/>
      <c r="S549" s="45"/>
      <c r="T549" s="45"/>
      <c r="U549" s="45"/>
      <c r="V549" s="45"/>
      <c r="W549" s="45"/>
      <c r="X549" s="45"/>
      <c r="Y549" s="45"/>
      <c r="Z549" s="45"/>
    </row>
    <row r="550" spans="1:26" ht="15.5" x14ac:dyDescent="0.35">
      <c r="A550" s="45"/>
      <c r="B550" s="45"/>
      <c r="C550" s="45"/>
      <c r="D550" s="45"/>
      <c r="E550" s="45"/>
      <c r="F550" s="45"/>
      <c r="G550" s="45"/>
      <c r="H550" s="47"/>
      <c r="I550" s="47"/>
      <c r="J550" s="47"/>
      <c r="K550" s="45"/>
      <c r="L550" s="45"/>
      <c r="M550" s="45"/>
      <c r="N550" s="45"/>
      <c r="O550" s="45"/>
      <c r="P550" s="45"/>
      <c r="Q550" s="45"/>
      <c r="R550" s="45"/>
      <c r="S550" s="45"/>
      <c r="T550" s="45"/>
      <c r="U550" s="45"/>
      <c r="V550" s="45"/>
      <c r="W550" s="45"/>
      <c r="X550" s="45"/>
      <c r="Y550" s="45"/>
      <c r="Z550" s="45"/>
    </row>
    <row r="551" spans="1:26" ht="15.5" x14ac:dyDescent="0.35">
      <c r="A551" s="45"/>
      <c r="B551" s="45"/>
      <c r="C551" s="45"/>
      <c r="D551" s="45"/>
      <c r="E551" s="45"/>
      <c r="F551" s="45"/>
      <c r="G551" s="45"/>
      <c r="H551" s="47"/>
      <c r="I551" s="47"/>
      <c r="J551" s="47"/>
      <c r="K551" s="45"/>
      <c r="L551" s="45"/>
      <c r="M551" s="45"/>
      <c r="N551" s="45"/>
      <c r="O551" s="45"/>
      <c r="P551" s="45"/>
      <c r="Q551" s="45"/>
      <c r="R551" s="45"/>
      <c r="S551" s="45"/>
      <c r="T551" s="45"/>
      <c r="U551" s="45"/>
      <c r="V551" s="45"/>
      <c r="W551" s="45"/>
      <c r="X551" s="45"/>
      <c r="Y551" s="45"/>
      <c r="Z551" s="45"/>
    </row>
    <row r="552" spans="1:26" ht="15.5" x14ac:dyDescent="0.35">
      <c r="A552" s="45"/>
      <c r="B552" s="45"/>
      <c r="C552" s="45"/>
      <c r="D552" s="45"/>
      <c r="E552" s="45"/>
      <c r="F552" s="45"/>
      <c r="G552" s="45"/>
      <c r="H552" s="47"/>
      <c r="I552" s="47"/>
      <c r="J552" s="47"/>
      <c r="K552" s="45"/>
      <c r="L552" s="45"/>
      <c r="M552" s="45"/>
      <c r="N552" s="45"/>
      <c r="O552" s="45"/>
      <c r="P552" s="45"/>
      <c r="Q552" s="45"/>
      <c r="R552" s="45"/>
      <c r="S552" s="45"/>
      <c r="T552" s="45"/>
      <c r="U552" s="45"/>
      <c r="V552" s="45"/>
      <c r="W552" s="45"/>
      <c r="X552" s="45"/>
      <c r="Y552" s="45"/>
      <c r="Z552" s="45"/>
    </row>
    <row r="553" spans="1:26" ht="15.5" x14ac:dyDescent="0.35">
      <c r="A553" s="45"/>
      <c r="B553" s="45"/>
      <c r="C553" s="45"/>
      <c r="D553" s="45"/>
      <c r="E553" s="45"/>
      <c r="F553" s="45"/>
      <c r="G553" s="45"/>
      <c r="H553" s="47"/>
      <c r="I553" s="47"/>
      <c r="J553" s="47"/>
      <c r="K553" s="45"/>
      <c r="L553" s="45"/>
      <c r="M553" s="45"/>
      <c r="N553" s="45"/>
      <c r="O553" s="45"/>
      <c r="P553" s="45"/>
      <c r="Q553" s="45"/>
      <c r="R553" s="45"/>
      <c r="S553" s="45"/>
      <c r="T553" s="45"/>
      <c r="U553" s="45"/>
      <c r="V553" s="45"/>
      <c r="W553" s="45"/>
      <c r="X553" s="45"/>
      <c r="Y553" s="45"/>
      <c r="Z553" s="45"/>
    </row>
    <row r="554" spans="1:26" ht="15.5" x14ac:dyDescent="0.35">
      <c r="A554" s="45"/>
      <c r="B554" s="45"/>
      <c r="C554" s="45"/>
      <c r="D554" s="45"/>
      <c r="E554" s="45"/>
      <c r="F554" s="45"/>
      <c r="G554" s="45"/>
      <c r="H554" s="47"/>
      <c r="I554" s="47"/>
      <c r="J554" s="47"/>
      <c r="K554" s="45"/>
      <c r="L554" s="45"/>
      <c r="M554" s="45"/>
      <c r="N554" s="45"/>
      <c r="O554" s="45"/>
      <c r="P554" s="45"/>
      <c r="Q554" s="45"/>
      <c r="R554" s="45"/>
      <c r="S554" s="45"/>
      <c r="T554" s="45"/>
      <c r="U554" s="45"/>
      <c r="V554" s="45"/>
      <c r="W554" s="45"/>
      <c r="X554" s="45"/>
      <c r="Y554" s="45"/>
      <c r="Z554" s="45"/>
    </row>
    <row r="555" spans="1:26" ht="15.5" x14ac:dyDescent="0.35">
      <c r="A555" s="45"/>
      <c r="B555" s="45"/>
      <c r="C555" s="45"/>
      <c r="D555" s="45"/>
      <c r="E555" s="45"/>
      <c r="F555" s="45"/>
      <c r="G555" s="45"/>
      <c r="H555" s="47"/>
      <c r="I555" s="47"/>
      <c r="J555" s="47"/>
      <c r="K555" s="45"/>
      <c r="L555" s="45"/>
      <c r="M555" s="45"/>
      <c r="N555" s="45"/>
      <c r="O555" s="45"/>
      <c r="P555" s="45"/>
      <c r="Q555" s="45"/>
      <c r="R555" s="45"/>
      <c r="S555" s="45"/>
      <c r="T555" s="45"/>
      <c r="U555" s="45"/>
      <c r="V555" s="45"/>
      <c r="W555" s="45"/>
      <c r="X555" s="45"/>
      <c r="Y555" s="45"/>
      <c r="Z555" s="45"/>
    </row>
    <row r="556" spans="1:26" ht="15.5" x14ac:dyDescent="0.35">
      <c r="A556" s="45"/>
      <c r="B556" s="45"/>
      <c r="C556" s="45"/>
      <c r="D556" s="45"/>
      <c r="E556" s="45"/>
      <c r="F556" s="45"/>
      <c r="G556" s="45"/>
      <c r="H556" s="47"/>
      <c r="I556" s="47"/>
      <c r="J556" s="47"/>
      <c r="K556" s="45"/>
      <c r="L556" s="45"/>
      <c r="M556" s="45"/>
      <c r="N556" s="45"/>
      <c r="O556" s="45"/>
      <c r="P556" s="45"/>
      <c r="Q556" s="45"/>
      <c r="R556" s="45"/>
      <c r="S556" s="45"/>
      <c r="T556" s="45"/>
      <c r="U556" s="45"/>
      <c r="V556" s="45"/>
      <c r="W556" s="45"/>
      <c r="X556" s="45"/>
      <c r="Y556" s="45"/>
      <c r="Z556" s="45"/>
    </row>
    <row r="557" spans="1:26" ht="15.5" x14ac:dyDescent="0.35">
      <c r="A557" s="45"/>
      <c r="B557" s="45"/>
      <c r="C557" s="45"/>
      <c r="D557" s="45"/>
      <c r="E557" s="45"/>
      <c r="F557" s="45"/>
      <c r="G557" s="45"/>
      <c r="H557" s="47"/>
      <c r="I557" s="47"/>
      <c r="J557" s="47"/>
      <c r="K557" s="45"/>
      <c r="L557" s="45"/>
      <c r="M557" s="45"/>
      <c r="N557" s="45"/>
      <c r="O557" s="45"/>
      <c r="P557" s="45"/>
      <c r="Q557" s="45"/>
      <c r="R557" s="45"/>
      <c r="S557" s="45"/>
      <c r="T557" s="45"/>
      <c r="U557" s="45"/>
      <c r="V557" s="45"/>
      <c r="W557" s="45"/>
      <c r="X557" s="45"/>
      <c r="Y557" s="45"/>
      <c r="Z557" s="45"/>
    </row>
    <row r="558" spans="1:26" ht="15.5" x14ac:dyDescent="0.35">
      <c r="A558" s="45"/>
      <c r="B558" s="45"/>
      <c r="C558" s="45"/>
      <c r="D558" s="45"/>
      <c r="E558" s="45"/>
      <c r="F558" s="45"/>
      <c r="G558" s="45"/>
      <c r="H558" s="47"/>
      <c r="I558" s="47"/>
      <c r="J558" s="47"/>
      <c r="K558" s="45"/>
      <c r="L558" s="45"/>
      <c r="M558" s="45"/>
      <c r="N558" s="45"/>
      <c r="O558" s="45"/>
      <c r="P558" s="45"/>
      <c r="Q558" s="45"/>
      <c r="R558" s="45"/>
      <c r="S558" s="45"/>
      <c r="T558" s="45"/>
      <c r="U558" s="45"/>
      <c r="V558" s="45"/>
      <c r="W558" s="45"/>
      <c r="X558" s="45"/>
      <c r="Y558" s="45"/>
      <c r="Z558" s="45"/>
    </row>
    <row r="559" spans="1:26" ht="15.5" x14ac:dyDescent="0.35">
      <c r="A559" s="45"/>
      <c r="B559" s="45"/>
      <c r="C559" s="45"/>
      <c r="D559" s="45"/>
      <c r="E559" s="45"/>
      <c r="F559" s="45"/>
      <c r="G559" s="45"/>
      <c r="H559" s="47"/>
      <c r="I559" s="47"/>
      <c r="J559" s="47"/>
      <c r="K559" s="45"/>
      <c r="L559" s="45"/>
      <c r="M559" s="45"/>
      <c r="N559" s="45"/>
      <c r="O559" s="45"/>
      <c r="P559" s="45"/>
      <c r="Q559" s="45"/>
      <c r="R559" s="45"/>
      <c r="S559" s="45"/>
      <c r="T559" s="45"/>
      <c r="U559" s="45"/>
      <c r="V559" s="45"/>
      <c r="W559" s="45"/>
      <c r="X559" s="45"/>
      <c r="Y559" s="45"/>
      <c r="Z559" s="45"/>
    </row>
    <row r="560" spans="1:26" ht="15.5" x14ac:dyDescent="0.35">
      <c r="A560" s="45"/>
      <c r="B560" s="45"/>
      <c r="C560" s="45"/>
      <c r="D560" s="45"/>
      <c r="E560" s="45"/>
      <c r="F560" s="45"/>
      <c r="G560" s="45"/>
      <c r="H560" s="47"/>
      <c r="I560" s="47"/>
      <c r="J560" s="47"/>
      <c r="K560" s="45"/>
      <c r="L560" s="45"/>
      <c r="M560" s="45"/>
      <c r="N560" s="45"/>
      <c r="O560" s="45"/>
      <c r="P560" s="45"/>
      <c r="Q560" s="45"/>
      <c r="R560" s="45"/>
      <c r="S560" s="45"/>
      <c r="T560" s="45"/>
      <c r="U560" s="45"/>
      <c r="V560" s="45"/>
      <c r="W560" s="45"/>
      <c r="X560" s="45"/>
      <c r="Y560" s="45"/>
      <c r="Z560" s="45"/>
    </row>
    <row r="561" spans="1:26" ht="15.5" x14ac:dyDescent="0.35">
      <c r="A561" s="45"/>
      <c r="B561" s="45"/>
      <c r="C561" s="45"/>
      <c r="D561" s="45"/>
      <c r="E561" s="45"/>
      <c r="F561" s="45"/>
      <c r="G561" s="45"/>
      <c r="H561" s="47"/>
      <c r="I561" s="47"/>
      <c r="J561" s="47"/>
      <c r="K561" s="45"/>
      <c r="L561" s="45"/>
      <c r="M561" s="45"/>
      <c r="N561" s="45"/>
      <c r="O561" s="45"/>
      <c r="P561" s="45"/>
      <c r="Q561" s="45"/>
      <c r="R561" s="45"/>
      <c r="S561" s="45"/>
      <c r="T561" s="45"/>
      <c r="U561" s="45"/>
      <c r="V561" s="45"/>
      <c r="W561" s="45"/>
      <c r="X561" s="45"/>
      <c r="Y561" s="45"/>
      <c r="Z561" s="45"/>
    </row>
    <row r="562" spans="1:26" ht="15.5" x14ac:dyDescent="0.35">
      <c r="A562" s="45"/>
      <c r="B562" s="45"/>
      <c r="C562" s="45"/>
      <c r="D562" s="45"/>
      <c r="E562" s="45"/>
      <c r="F562" s="45"/>
      <c r="G562" s="45"/>
      <c r="H562" s="47"/>
      <c r="I562" s="47"/>
      <c r="J562" s="47"/>
      <c r="K562" s="45"/>
      <c r="L562" s="45"/>
      <c r="M562" s="45"/>
      <c r="N562" s="45"/>
      <c r="O562" s="45"/>
      <c r="P562" s="45"/>
      <c r="Q562" s="45"/>
      <c r="R562" s="45"/>
      <c r="S562" s="45"/>
      <c r="T562" s="45"/>
      <c r="U562" s="45"/>
      <c r="V562" s="45"/>
      <c r="W562" s="45"/>
      <c r="X562" s="45"/>
      <c r="Y562" s="45"/>
      <c r="Z562" s="45"/>
    </row>
    <row r="563" spans="1:26" ht="15.5" x14ac:dyDescent="0.35">
      <c r="A563" s="45"/>
      <c r="B563" s="45"/>
      <c r="C563" s="45"/>
      <c r="D563" s="45"/>
      <c r="E563" s="45"/>
      <c r="F563" s="45"/>
      <c r="G563" s="45"/>
      <c r="H563" s="47"/>
      <c r="I563" s="47"/>
      <c r="J563" s="47"/>
      <c r="K563" s="45"/>
      <c r="L563" s="45"/>
      <c r="M563" s="45"/>
      <c r="N563" s="45"/>
      <c r="O563" s="45"/>
      <c r="P563" s="45"/>
      <c r="Q563" s="45"/>
      <c r="R563" s="45"/>
      <c r="S563" s="45"/>
      <c r="T563" s="45"/>
      <c r="U563" s="45"/>
      <c r="V563" s="45"/>
      <c r="W563" s="45"/>
      <c r="X563" s="45"/>
      <c r="Y563" s="45"/>
      <c r="Z563" s="45"/>
    </row>
    <row r="564" spans="1:26" ht="15.5" x14ac:dyDescent="0.35">
      <c r="A564" s="45"/>
      <c r="B564" s="45"/>
      <c r="C564" s="45"/>
      <c r="D564" s="45"/>
      <c r="E564" s="45"/>
      <c r="F564" s="45"/>
      <c r="G564" s="45"/>
      <c r="H564" s="47"/>
      <c r="I564" s="47"/>
      <c r="J564" s="47"/>
      <c r="K564" s="45"/>
      <c r="L564" s="45"/>
      <c r="M564" s="45"/>
      <c r="N564" s="45"/>
      <c r="O564" s="45"/>
      <c r="P564" s="45"/>
      <c r="Q564" s="45"/>
      <c r="R564" s="45"/>
      <c r="S564" s="45"/>
      <c r="T564" s="45"/>
      <c r="U564" s="45"/>
      <c r="V564" s="45"/>
      <c r="W564" s="45"/>
      <c r="X564" s="45"/>
      <c r="Y564" s="45"/>
      <c r="Z564" s="45"/>
    </row>
    <row r="565" spans="1:26" ht="15.5" x14ac:dyDescent="0.35">
      <c r="A565" s="45"/>
      <c r="B565" s="45"/>
      <c r="C565" s="45"/>
      <c r="D565" s="45"/>
      <c r="E565" s="45"/>
      <c r="F565" s="45"/>
      <c r="G565" s="45"/>
      <c r="H565" s="47"/>
      <c r="I565" s="47"/>
      <c r="J565" s="47"/>
      <c r="K565" s="45"/>
      <c r="L565" s="45"/>
      <c r="M565" s="45"/>
      <c r="N565" s="45"/>
      <c r="O565" s="45"/>
      <c r="P565" s="45"/>
      <c r="Q565" s="45"/>
      <c r="R565" s="45"/>
      <c r="S565" s="45"/>
      <c r="T565" s="45"/>
      <c r="U565" s="45"/>
      <c r="V565" s="45"/>
      <c r="W565" s="45"/>
      <c r="X565" s="45"/>
      <c r="Y565" s="45"/>
      <c r="Z565" s="45"/>
    </row>
    <row r="566" spans="1:26" ht="15.5" x14ac:dyDescent="0.35">
      <c r="A566" s="45"/>
      <c r="B566" s="45"/>
      <c r="C566" s="45"/>
      <c r="D566" s="45"/>
      <c r="E566" s="45"/>
      <c r="F566" s="45"/>
      <c r="G566" s="45"/>
      <c r="H566" s="47"/>
      <c r="I566" s="47"/>
      <c r="J566" s="47"/>
      <c r="K566" s="45"/>
      <c r="L566" s="45"/>
      <c r="M566" s="45"/>
      <c r="N566" s="45"/>
      <c r="O566" s="45"/>
      <c r="P566" s="45"/>
      <c r="Q566" s="45"/>
      <c r="R566" s="45"/>
      <c r="S566" s="45"/>
      <c r="T566" s="45"/>
      <c r="U566" s="45"/>
      <c r="V566" s="45"/>
      <c r="W566" s="45"/>
      <c r="X566" s="45"/>
      <c r="Y566" s="45"/>
      <c r="Z566" s="45"/>
    </row>
    <row r="567" spans="1:26" ht="15.5" x14ac:dyDescent="0.35">
      <c r="A567" s="45"/>
      <c r="B567" s="45"/>
      <c r="C567" s="45"/>
      <c r="D567" s="45"/>
      <c r="E567" s="45"/>
      <c r="F567" s="45"/>
      <c r="G567" s="45"/>
      <c r="H567" s="47"/>
      <c r="I567" s="47"/>
      <c r="J567" s="47"/>
      <c r="K567" s="45"/>
      <c r="L567" s="45"/>
      <c r="M567" s="45"/>
      <c r="N567" s="45"/>
      <c r="O567" s="45"/>
      <c r="P567" s="45"/>
      <c r="Q567" s="45"/>
      <c r="R567" s="45"/>
      <c r="S567" s="45"/>
      <c r="T567" s="45"/>
      <c r="U567" s="45"/>
      <c r="V567" s="45"/>
      <c r="W567" s="45"/>
      <c r="X567" s="45"/>
      <c r="Y567" s="45"/>
      <c r="Z567" s="45"/>
    </row>
    <row r="568" spans="1:26" ht="15.5" x14ac:dyDescent="0.35">
      <c r="A568" s="45"/>
      <c r="B568" s="45"/>
      <c r="C568" s="45"/>
      <c r="D568" s="45"/>
      <c r="E568" s="45"/>
      <c r="F568" s="45"/>
      <c r="G568" s="45"/>
      <c r="H568" s="47"/>
      <c r="I568" s="47"/>
      <c r="J568" s="47"/>
      <c r="K568" s="45"/>
      <c r="L568" s="45"/>
      <c r="M568" s="45"/>
      <c r="N568" s="45"/>
      <c r="O568" s="45"/>
      <c r="P568" s="45"/>
      <c r="Q568" s="45"/>
      <c r="R568" s="45"/>
      <c r="S568" s="45"/>
      <c r="T568" s="45"/>
      <c r="U568" s="45"/>
      <c r="V568" s="45"/>
      <c r="W568" s="45"/>
      <c r="X568" s="45"/>
      <c r="Y568" s="45"/>
      <c r="Z568" s="45"/>
    </row>
    <row r="569" spans="1:26" ht="15.5" x14ac:dyDescent="0.35">
      <c r="A569" s="45"/>
      <c r="B569" s="45"/>
      <c r="C569" s="45"/>
      <c r="D569" s="45"/>
      <c r="E569" s="45"/>
      <c r="F569" s="45"/>
      <c r="G569" s="45"/>
      <c r="H569" s="47"/>
      <c r="I569" s="47"/>
      <c r="J569" s="47"/>
      <c r="K569" s="45"/>
      <c r="L569" s="45"/>
      <c r="M569" s="45"/>
      <c r="N569" s="45"/>
      <c r="O569" s="45"/>
      <c r="P569" s="45"/>
      <c r="Q569" s="45"/>
      <c r="R569" s="45"/>
      <c r="S569" s="45"/>
      <c r="T569" s="45"/>
      <c r="U569" s="45"/>
      <c r="V569" s="45"/>
      <c r="W569" s="45"/>
      <c r="X569" s="45"/>
      <c r="Y569" s="45"/>
      <c r="Z569" s="45"/>
    </row>
    <row r="570" spans="1:26" ht="15.5" x14ac:dyDescent="0.35">
      <c r="A570" s="45"/>
      <c r="B570" s="45"/>
      <c r="C570" s="45"/>
      <c r="D570" s="45"/>
      <c r="E570" s="45"/>
      <c r="F570" s="45"/>
      <c r="G570" s="45"/>
      <c r="H570" s="47"/>
      <c r="I570" s="47"/>
      <c r="J570" s="47"/>
      <c r="K570" s="45"/>
      <c r="L570" s="45"/>
      <c r="M570" s="45"/>
      <c r="N570" s="45"/>
      <c r="O570" s="45"/>
      <c r="P570" s="45"/>
      <c r="Q570" s="45"/>
      <c r="R570" s="45"/>
      <c r="S570" s="45"/>
      <c r="T570" s="45"/>
      <c r="U570" s="45"/>
      <c r="V570" s="45"/>
      <c r="W570" s="45"/>
      <c r="X570" s="45"/>
      <c r="Y570" s="45"/>
      <c r="Z570" s="45"/>
    </row>
    <row r="571" spans="1:26" ht="15.5" x14ac:dyDescent="0.35">
      <c r="A571" s="45"/>
      <c r="B571" s="45"/>
      <c r="C571" s="45"/>
      <c r="D571" s="45"/>
      <c r="E571" s="45"/>
      <c r="F571" s="45"/>
      <c r="G571" s="45"/>
      <c r="H571" s="47"/>
      <c r="I571" s="47"/>
      <c r="J571" s="47"/>
      <c r="K571" s="45"/>
      <c r="L571" s="45"/>
      <c r="M571" s="45"/>
      <c r="N571" s="45"/>
      <c r="O571" s="45"/>
      <c r="P571" s="45"/>
      <c r="Q571" s="45"/>
      <c r="R571" s="45"/>
      <c r="S571" s="45"/>
      <c r="T571" s="45"/>
      <c r="U571" s="45"/>
      <c r="V571" s="45"/>
      <c r="W571" s="45"/>
      <c r="X571" s="45"/>
      <c r="Y571" s="45"/>
      <c r="Z571" s="45"/>
    </row>
    <row r="572" spans="1:26" ht="15.5" x14ac:dyDescent="0.35">
      <c r="A572" s="45"/>
      <c r="B572" s="45"/>
      <c r="C572" s="45"/>
      <c r="D572" s="45"/>
      <c r="E572" s="45"/>
      <c r="F572" s="45"/>
      <c r="G572" s="45"/>
      <c r="H572" s="47"/>
      <c r="I572" s="47"/>
      <c r="J572" s="47"/>
      <c r="K572" s="45"/>
      <c r="L572" s="45"/>
      <c r="M572" s="45"/>
      <c r="N572" s="45"/>
      <c r="O572" s="45"/>
      <c r="P572" s="45"/>
      <c r="Q572" s="45"/>
      <c r="R572" s="45"/>
      <c r="S572" s="45"/>
      <c r="T572" s="45"/>
      <c r="U572" s="45"/>
      <c r="V572" s="45"/>
      <c r="W572" s="45"/>
      <c r="X572" s="45"/>
      <c r="Y572" s="45"/>
      <c r="Z572" s="45"/>
    </row>
    <row r="573" spans="1:26" ht="15.5" x14ac:dyDescent="0.35">
      <c r="A573" s="45"/>
      <c r="B573" s="45"/>
      <c r="C573" s="45"/>
      <c r="D573" s="45"/>
      <c r="E573" s="45"/>
      <c r="F573" s="45"/>
      <c r="G573" s="45"/>
      <c r="H573" s="47"/>
      <c r="I573" s="47"/>
      <c r="J573" s="47"/>
      <c r="K573" s="45"/>
      <c r="L573" s="45"/>
      <c r="M573" s="45"/>
      <c r="N573" s="45"/>
      <c r="O573" s="45"/>
      <c r="P573" s="45"/>
      <c r="Q573" s="45"/>
      <c r="R573" s="45"/>
      <c r="S573" s="45"/>
      <c r="T573" s="45"/>
      <c r="U573" s="45"/>
      <c r="V573" s="45"/>
      <c r="W573" s="45"/>
      <c r="X573" s="45"/>
      <c r="Y573" s="45"/>
      <c r="Z573" s="45"/>
    </row>
    <row r="574" spans="1:26" ht="15.5" x14ac:dyDescent="0.35">
      <c r="A574" s="45"/>
      <c r="B574" s="45"/>
      <c r="C574" s="45"/>
      <c r="D574" s="45"/>
      <c r="E574" s="45"/>
      <c r="F574" s="45"/>
      <c r="G574" s="45"/>
      <c r="H574" s="47"/>
      <c r="I574" s="47"/>
      <c r="J574" s="47"/>
      <c r="K574" s="45"/>
      <c r="L574" s="45"/>
      <c r="M574" s="45"/>
      <c r="N574" s="45"/>
      <c r="O574" s="45"/>
      <c r="P574" s="45"/>
      <c r="Q574" s="45"/>
      <c r="R574" s="45"/>
      <c r="S574" s="45"/>
      <c r="T574" s="45"/>
      <c r="U574" s="45"/>
      <c r="V574" s="45"/>
      <c r="W574" s="45"/>
      <c r="X574" s="45"/>
      <c r="Y574" s="45"/>
      <c r="Z574" s="45"/>
    </row>
    <row r="575" spans="1:26" ht="15.5" x14ac:dyDescent="0.35">
      <c r="A575" s="45"/>
      <c r="B575" s="45"/>
      <c r="C575" s="45"/>
      <c r="D575" s="45"/>
      <c r="E575" s="45"/>
      <c r="F575" s="45"/>
      <c r="G575" s="45"/>
      <c r="H575" s="47"/>
      <c r="I575" s="47"/>
      <c r="J575" s="47"/>
      <c r="K575" s="45"/>
      <c r="L575" s="45"/>
      <c r="M575" s="45"/>
      <c r="N575" s="45"/>
      <c r="O575" s="45"/>
      <c r="P575" s="45"/>
      <c r="Q575" s="45"/>
      <c r="R575" s="45"/>
      <c r="S575" s="45"/>
      <c r="T575" s="45"/>
      <c r="U575" s="45"/>
      <c r="V575" s="45"/>
      <c r="W575" s="45"/>
      <c r="X575" s="45"/>
      <c r="Y575" s="45"/>
      <c r="Z575" s="45"/>
    </row>
    <row r="576" spans="1:26" ht="15.5" x14ac:dyDescent="0.35">
      <c r="A576" s="45"/>
      <c r="B576" s="45"/>
      <c r="C576" s="45"/>
      <c r="D576" s="45"/>
      <c r="E576" s="45"/>
      <c r="F576" s="45"/>
      <c r="G576" s="45"/>
      <c r="H576" s="47"/>
      <c r="I576" s="47"/>
      <c r="J576" s="47"/>
      <c r="K576" s="45"/>
      <c r="L576" s="45"/>
      <c r="M576" s="45"/>
      <c r="N576" s="45"/>
      <c r="O576" s="45"/>
      <c r="P576" s="45"/>
      <c r="Q576" s="45"/>
      <c r="R576" s="45"/>
      <c r="S576" s="45"/>
      <c r="T576" s="45"/>
      <c r="U576" s="45"/>
      <c r="V576" s="45"/>
      <c r="W576" s="45"/>
      <c r="X576" s="45"/>
      <c r="Y576" s="45"/>
      <c r="Z576" s="45"/>
    </row>
    <row r="577" spans="1:26" ht="15.5" x14ac:dyDescent="0.35">
      <c r="A577" s="45"/>
      <c r="B577" s="45"/>
      <c r="C577" s="45"/>
      <c r="D577" s="45"/>
      <c r="E577" s="45"/>
      <c r="F577" s="45"/>
      <c r="G577" s="45"/>
      <c r="H577" s="47"/>
      <c r="I577" s="47"/>
      <c r="J577" s="47"/>
      <c r="K577" s="45"/>
      <c r="L577" s="45"/>
      <c r="M577" s="45"/>
      <c r="N577" s="45"/>
      <c r="O577" s="45"/>
      <c r="P577" s="45"/>
      <c r="Q577" s="45"/>
      <c r="R577" s="45"/>
      <c r="S577" s="45"/>
      <c r="T577" s="45"/>
      <c r="U577" s="45"/>
      <c r="V577" s="45"/>
      <c r="W577" s="45"/>
      <c r="X577" s="45"/>
      <c r="Y577" s="45"/>
      <c r="Z577" s="45"/>
    </row>
    <row r="578" spans="1:26" ht="15.5" x14ac:dyDescent="0.35">
      <c r="A578" s="45"/>
      <c r="B578" s="45"/>
      <c r="C578" s="45"/>
      <c r="D578" s="45"/>
      <c r="E578" s="45"/>
      <c r="F578" s="45"/>
      <c r="G578" s="45"/>
      <c r="H578" s="47"/>
      <c r="I578" s="47"/>
      <c r="J578" s="47"/>
      <c r="K578" s="45"/>
      <c r="L578" s="45"/>
      <c r="M578" s="45"/>
      <c r="N578" s="45"/>
      <c r="O578" s="45"/>
      <c r="P578" s="45"/>
      <c r="Q578" s="45"/>
      <c r="R578" s="45"/>
      <c r="S578" s="45"/>
      <c r="T578" s="45"/>
      <c r="U578" s="45"/>
      <c r="V578" s="45"/>
      <c r="W578" s="45"/>
      <c r="X578" s="45"/>
      <c r="Y578" s="45"/>
      <c r="Z578" s="45"/>
    </row>
    <row r="579" spans="1:26" ht="15.5" x14ac:dyDescent="0.35">
      <c r="A579" s="45"/>
      <c r="B579" s="45"/>
      <c r="C579" s="45"/>
      <c r="D579" s="45"/>
      <c r="E579" s="45"/>
      <c r="F579" s="45"/>
      <c r="G579" s="45"/>
      <c r="H579" s="47"/>
      <c r="I579" s="47"/>
      <c r="J579" s="47"/>
      <c r="K579" s="45"/>
      <c r="L579" s="45"/>
      <c r="M579" s="45"/>
      <c r="N579" s="45"/>
      <c r="O579" s="45"/>
      <c r="P579" s="45"/>
      <c r="Q579" s="45"/>
      <c r="R579" s="45"/>
      <c r="S579" s="45"/>
      <c r="T579" s="45"/>
      <c r="U579" s="45"/>
      <c r="V579" s="45"/>
      <c r="W579" s="45"/>
      <c r="X579" s="45"/>
      <c r="Y579" s="45"/>
      <c r="Z579" s="45"/>
    </row>
    <row r="580" spans="1:26" ht="15.5" x14ac:dyDescent="0.35">
      <c r="A580" s="45"/>
      <c r="B580" s="45"/>
      <c r="C580" s="45"/>
      <c r="D580" s="45"/>
      <c r="E580" s="45"/>
      <c r="F580" s="45"/>
      <c r="G580" s="45"/>
      <c r="H580" s="47"/>
      <c r="I580" s="47"/>
      <c r="J580" s="47"/>
      <c r="K580" s="45"/>
      <c r="L580" s="45"/>
      <c r="M580" s="45"/>
      <c r="N580" s="45"/>
      <c r="O580" s="45"/>
      <c r="P580" s="45"/>
      <c r="Q580" s="45"/>
      <c r="R580" s="45"/>
      <c r="S580" s="45"/>
      <c r="T580" s="45"/>
      <c r="U580" s="45"/>
      <c r="V580" s="45"/>
      <c r="W580" s="45"/>
      <c r="X580" s="45"/>
      <c r="Y580" s="45"/>
      <c r="Z580" s="45"/>
    </row>
    <row r="581" spans="1:26" ht="15.5" x14ac:dyDescent="0.35">
      <c r="A581" s="45"/>
      <c r="B581" s="45"/>
      <c r="C581" s="45"/>
      <c r="D581" s="45"/>
      <c r="E581" s="45"/>
      <c r="F581" s="45"/>
      <c r="G581" s="45"/>
      <c r="H581" s="47"/>
      <c r="I581" s="47"/>
      <c r="J581" s="47"/>
      <c r="K581" s="45"/>
      <c r="L581" s="45"/>
      <c r="M581" s="45"/>
      <c r="N581" s="45"/>
      <c r="O581" s="45"/>
      <c r="P581" s="45"/>
      <c r="Q581" s="45"/>
      <c r="R581" s="45"/>
      <c r="S581" s="45"/>
      <c r="T581" s="45"/>
      <c r="U581" s="45"/>
      <c r="V581" s="45"/>
      <c r="W581" s="45"/>
      <c r="X581" s="45"/>
      <c r="Y581" s="45"/>
      <c r="Z581" s="45"/>
    </row>
    <row r="582" spans="1:26" ht="15.5" x14ac:dyDescent="0.35">
      <c r="A582" s="45"/>
      <c r="B582" s="45"/>
      <c r="C582" s="45"/>
      <c r="D582" s="45"/>
      <c r="E582" s="45"/>
      <c r="F582" s="45"/>
      <c r="G582" s="45"/>
      <c r="H582" s="47"/>
      <c r="I582" s="47"/>
      <c r="J582" s="47"/>
      <c r="K582" s="45"/>
      <c r="L582" s="45"/>
      <c r="M582" s="45"/>
      <c r="N582" s="45"/>
      <c r="O582" s="45"/>
      <c r="P582" s="45"/>
      <c r="Q582" s="45"/>
      <c r="R582" s="45"/>
      <c r="S582" s="45"/>
      <c r="T582" s="45"/>
      <c r="U582" s="45"/>
      <c r="V582" s="45"/>
      <c r="W582" s="45"/>
      <c r="X582" s="45"/>
      <c r="Y582" s="45"/>
      <c r="Z582" s="45"/>
    </row>
    <row r="583" spans="1:26" ht="15.5" x14ac:dyDescent="0.35">
      <c r="A583" s="45"/>
      <c r="B583" s="45"/>
      <c r="C583" s="45"/>
      <c r="D583" s="45"/>
      <c r="E583" s="45"/>
      <c r="F583" s="45"/>
      <c r="G583" s="45"/>
      <c r="H583" s="47"/>
      <c r="I583" s="47"/>
      <c r="J583" s="47"/>
      <c r="K583" s="45"/>
      <c r="L583" s="45"/>
      <c r="M583" s="45"/>
      <c r="N583" s="45"/>
      <c r="O583" s="45"/>
      <c r="P583" s="45"/>
      <c r="Q583" s="45"/>
      <c r="R583" s="45"/>
      <c r="S583" s="45"/>
      <c r="T583" s="45"/>
      <c r="U583" s="45"/>
      <c r="V583" s="45"/>
      <c r="W583" s="45"/>
      <c r="X583" s="45"/>
      <c r="Y583" s="45"/>
      <c r="Z583" s="45"/>
    </row>
    <row r="584" spans="1:26" ht="15.5" x14ac:dyDescent="0.35">
      <c r="A584" s="45"/>
      <c r="B584" s="45"/>
      <c r="C584" s="45"/>
      <c r="D584" s="45"/>
      <c r="E584" s="45"/>
      <c r="F584" s="45"/>
      <c r="G584" s="45"/>
      <c r="H584" s="47"/>
      <c r="I584" s="47"/>
      <c r="J584" s="47"/>
      <c r="K584" s="45"/>
      <c r="L584" s="45"/>
      <c r="M584" s="45"/>
      <c r="N584" s="45"/>
      <c r="O584" s="45"/>
      <c r="P584" s="45"/>
      <c r="Q584" s="45"/>
      <c r="R584" s="45"/>
      <c r="S584" s="45"/>
      <c r="T584" s="45"/>
      <c r="U584" s="45"/>
      <c r="V584" s="45"/>
      <c r="W584" s="45"/>
      <c r="X584" s="45"/>
      <c r="Y584" s="45"/>
      <c r="Z584" s="45"/>
    </row>
    <row r="585" spans="1:26" ht="15.5" x14ac:dyDescent="0.35">
      <c r="A585" s="45"/>
      <c r="B585" s="45"/>
      <c r="C585" s="45"/>
      <c r="D585" s="45"/>
      <c r="E585" s="45"/>
      <c r="F585" s="45"/>
      <c r="G585" s="45"/>
      <c r="H585" s="47"/>
      <c r="I585" s="47"/>
      <c r="J585" s="47"/>
      <c r="K585" s="45"/>
      <c r="L585" s="45"/>
      <c r="M585" s="45"/>
      <c r="N585" s="45"/>
      <c r="O585" s="45"/>
      <c r="P585" s="45"/>
      <c r="Q585" s="45"/>
      <c r="R585" s="45"/>
      <c r="S585" s="45"/>
      <c r="T585" s="45"/>
      <c r="U585" s="45"/>
      <c r="V585" s="45"/>
      <c r="W585" s="45"/>
      <c r="X585" s="45"/>
      <c r="Y585" s="45"/>
      <c r="Z585" s="45"/>
    </row>
    <row r="586" spans="1:26" ht="15.5" x14ac:dyDescent="0.35">
      <c r="A586" s="45"/>
      <c r="B586" s="45"/>
      <c r="C586" s="45"/>
      <c r="D586" s="45"/>
      <c r="E586" s="45"/>
      <c r="F586" s="45"/>
      <c r="G586" s="45"/>
      <c r="H586" s="47"/>
      <c r="I586" s="47"/>
      <c r="J586" s="47"/>
      <c r="K586" s="45"/>
      <c r="L586" s="45"/>
      <c r="M586" s="45"/>
      <c r="N586" s="45"/>
      <c r="O586" s="45"/>
      <c r="P586" s="45"/>
      <c r="Q586" s="45"/>
      <c r="R586" s="45"/>
      <c r="S586" s="45"/>
      <c r="T586" s="45"/>
      <c r="U586" s="45"/>
      <c r="V586" s="45"/>
      <c r="W586" s="45"/>
      <c r="X586" s="45"/>
      <c r="Y586" s="45"/>
      <c r="Z586" s="45"/>
    </row>
    <row r="587" spans="1:26" ht="15.5" x14ac:dyDescent="0.35">
      <c r="A587" s="45"/>
      <c r="B587" s="45"/>
      <c r="C587" s="45"/>
      <c r="D587" s="45"/>
      <c r="E587" s="45"/>
      <c r="F587" s="45"/>
      <c r="G587" s="45"/>
      <c r="H587" s="47"/>
      <c r="I587" s="47"/>
      <c r="J587" s="47"/>
      <c r="K587" s="45"/>
      <c r="L587" s="45"/>
      <c r="M587" s="45"/>
      <c r="N587" s="45"/>
      <c r="O587" s="45"/>
      <c r="P587" s="45"/>
      <c r="Q587" s="45"/>
      <c r="R587" s="45"/>
      <c r="S587" s="45"/>
      <c r="T587" s="45"/>
      <c r="U587" s="45"/>
      <c r="V587" s="45"/>
      <c r="W587" s="45"/>
      <c r="X587" s="45"/>
      <c r="Y587" s="45"/>
      <c r="Z587" s="45"/>
    </row>
    <row r="588" spans="1:26" ht="15.5" x14ac:dyDescent="0.35">
      <c r="A588" s="45"/>
      <c r="B588" s="45"/>
      <c r="C588" s="45"/>
      <c r="D588" s="45"/>
      <c r="E588" s="45"/>
      <c r="F588" s="45"/>
      <c r="G588" s="45"/>
      <c r="H588" s="47"/>
      <c r="I588" s="47"/>
      <c r="J588" s="47"/>
      <c r="K588" s="45"/>
      <c r="L588" s="45"/>
      <c r="M588" s="45"/>
      <c r="N588" s="45"/>
      <c r="O588" s="45"/>
      <c r="P588" s="45"/>
      <c r="Q588" s="45"/>
      <c r="R588" s="45"/>
      <c r="S588" s="45"/>
      <c r="T588" s="45"/>
      <c r="U588" s="45"/>
      <c r="V588" s="45"/>
      <c r="W588" s="45"/>
      <c r="X588" s="45"/>
      <c r="Y588" s="45"/>
      <c r="Z588" s="45"/>
    </row>
    <row r="589" spans="1:26" ht="15.5" x14ac:dyDescent="0.35">
      <c r="A589" s="45"/>
      <c r="B589" s="45"/>
      <c r="C589" s="45"/>
      <c r="D589" s="45"/>
      <c r="E589" s="45"/>
      <c r="F589" s="45"/>
      <c r="G589" s="45"/>
      <c r="H589" s="47"/>
      <c r="I589" s="47"/>
      <c r="J589" s="47"/>
      <c r="K589" s="45"/>
      <c r="L589" s="45"/>
      <c r="M589" s="45"/>
      <c r="N589" s="45"/>
      <c r="O589" s="45"/>
      <c r="P589" s="45"/>
      <c r="Q589" s="45"/>
      <c r="R589" s="45"/>
      <c r="S589" s="45"/>
      <c r="T589" s="45"/>
      <c r="U589" s="45"/>
      <c r="V589" s="45"/>
      <c r="W589" s="45"/>
      <c r="X589" s="45"/>
      <c r="Y589" s="45"/>
      <c r="Z589" s="45"/>
    </row>
    <row r="590" spans="1:26" ht="15.5" x14ac:dyDescent="0.35">
      <c r="A590" s="45"/>
      <c r="B590" s="45"/>
      <c r="C590" s="45"/>
      <c r="D590" s="45"/>
      <c r="E590" s="45"/>
      <c r="F590" s="45"/>
      <c r="G590" s="45"/>
      <c r="H590" s="47"/>
      <c r="I590" s="47"/>
      <c r="J590" s="47"/>
      <c r="K590" s="45"/>
      <c r="L590" s="45"/>
      <c r="M590" s="45"/>
      <c r="N590" s="45"/>
      <c r="O590" s="45"/>
      <c r="P590" s="45"/>
      <c r="Q590" s="45"/>
      <c r="R590" s="45"/>
      <c r="S590" s="45"/>
      <c r="T590" s="45"/>
      <c r="U590" s="45"/>
      <c r="V590" s="45"/>
      <c r="W590" s="45"/>
      <c r="X590" s="45"/>
      <c r="Y590" s="45"/>
      <c r="Z590" s="45"/>
    </row>
    <row r="591" spans="1:26" ht="15.5" x14ac:dyDescent="0.35">
      <c r="A591" s="45"/>
      <c r="B591" s="45"/>
      <c r="C591" s="45"/>
      <c r="D591" s="45"/>
      <c r="E591" s="45"/>
      <c r="F591" s="45"/>
      <c r="G591" s="45"/>
      <c r="H591" s="47"/>
      <c r="I591" s="47"/>
      <c r="J591" s="47"/>
      <c r="K591" s="45"/>
      <c r="L591" s="45"/>
      <c r="M591" s="45"/>
      <c r="N591" s="45"/>
      <c r="O591" s="45"/>
      <c r="P591" s="45"/>
      <c r="Q591" s="45"/>
      <c r="R591" s="45"/>
      <c r="S591" s="45"/>
      <c r="T591" s="45"/>
      <c r="U591" s="45"/>
      <c r="V591" s="45"/>
      <c r="W591" s="45"/>
      <c r="X591" s="45"/>
      <c r="Y591" s="45"/>
      <c r="Z591" s="45"/>
    </row>
    <row r="592" spans="1:26" ht="15.5" x14ac:dyDescent="0.35">
      <c r="A592" s="45"/>
      <c r="B592" s="45"/>
      <c r="C592" s="45"/>
      <c r="D592" s="45"/>
      <c r="E592" s="45"/>
      <c r="F592" s="45"/>
      <c r="G592" s="45"/>
      <c r="H592" s="47"/>
      <c r="I592" s="47"/>
      <c r="J592" s="47"/>
      <c r="K592" s="45"/>
      <c r="L592" s="45"/>
      <c r="M592" s="45"/>
      <c r="N592" s="45"/>
      <c r="O592" s="45"/>
      <c r="P592" s="45"/>
      <c r="Q592" s="45"/>
      <c r="R592" s="45"/>
      <c r="S592" s="45"/>
      <c r="T592" s="45"/>
      <c r="U592" s="45"/>
      <c r="V592" s="45"/>
      <c r="W592" s="45"/>
      <c r="X592" s="45"/>
      <c r="Y592" s="45"/>
      <c r="Z592" s="45"/>
    </row>
    <row r="593" spans="1:26" ht="15.5" x14ac:dyDescent="0.35">
      <c r="A593" s="45"/>
      <c r="B593" s="45"/>
      <c r="C593" s="45"/>
      <c r="D593" s="45"/>
      <c r="E593" s="45"/>
      <c r="F593" s="45"/>
      <c r="G593" s="45"/>
      <c r="H593" s="47"/>
      <c r="I593" s="47"/>
      <c r="J593" s="47"/>
      <c r="K593" s="45"/>
      <c r="L593" s="45"/>
      <c r="M593" s="45"/>
      <c r="N593" s="45"/>
      <c r="O593" s="45"/>
      <c r="P593" s="45"/>
      <c r="Q593" s="45"/>
      <c r="R593" s="45"/>
      <c r="S593" s="45"/>
      <c r="T593" s="45"/>
      <c r="U593" s="45"/>
      <c r="V593" s="45"/>
      <c r="W593" s="45"/>
      <c r="X593" s="45"/>
      <c r="Y593" s="45"/>
      <c r="Z593" s="45"/>
    </row>
    <row r="594" spans="1:26" ht="15.5" x14ac:dyDescent="0.35">
      <c r="A594" s="45"/>
      <c r="B594" s="45"/>
      <c r="C594" s="45"/>
      <c r="D594" s="45"/>
      <c r="E594" s="45"/>
      <c r="F594" s="45"/>
      <c r="G594" s="45"/>
      <c r="H594" s="47"/>
      <c r="I594" s="47"/>
      <c r="J594" s="47"/>
      <c r="K594" s="45"/>
      <c r="L594" s="45"/>
      <c r="M594" s="45"/>
      <c r="N594" s="45"/>
      <c r="O594" s="45"/>
      <c r="P594" s="45"/>
      <c r="Q594" s="45"/>
      <c r="R594" s="45"/>
      <c r="S594" s="45"/>
      <c r="T594" s="45"/>
      <c r="U594" s="45"/>
      <c r="V594" s="45"/>
      <c r="W594" s="45"/>
      <c r="X594" s="45"/>
      <c r="Y594" s="45"/>
      <c r="Z594" s="45"/>
    </row>
    <row r="595" spans="1:26" ht="15.5" x14ac:dyDescent="0.35">
      <c r="A595" s="45"/>
      <c r="B595" s="45"/>
      <c r="C595" s="45"/>
      <c r="D595" s="45"/>
      <c r="E595" s="45"/>
      <c r="F595" s="45"/>
      <c r="G595" s="45"/>
      <c r="H595" s="47"/>
      <c r="I595" s="47"/>
      <c r="J595" s="47"/>
      <c r="K595" s="45"/>
      <c r="L595" s="45"/>
      <c r="M595" s="45"/>
      <c r="N595" s="45"/>
      <c r="O595" s="45"/>
      <c r="P595" s="45"/>
      <c r="Q595" s="45"/>
      <c r="R595" s="45"/>
      <c r="S595" s="45"/>
      <c r="T595" s="45"/>
      <c r="U595" s="45"/>
      <c r="V595" s="45"/>
      <c r="W595" s="45"/>
      <c r="X595" s="45"/>
      <c r="Y595" s="45"/>
      <c r="Z595" s="45"/>
    </row>
    <row r="596" spans="1:26" ht="15.5" x14ac:dyDescent="0.35">
      <c r="A596" s="45"/>
      <c r="B596" s="45"/>
      <c r="C596" s="45"/>
      <c r="D596" s="45"/>
      <c r="E596" s="45"/>
      <c r="F596" s="45"/>
      <c r="G596" s="45"/>
      <c r="H596" s="47"/>
      <c r="I596" s="47"/>
      <c r="J596" s="47"/>
      <c r="K596" s="45"/>
      <c r="L596" s="45"/>
      <c r="M596" s="45"/>
      <c r="N596" s="45"/>
      <c r="O596" s="45"/>
      <c r="P596" s="45"/>
      <c r="Q596" s="45"/>
      <c r="R596" s="45"/>
      <c r="S596" s="45"/>
      <c r="T596" s="45"/>
      <c r="U596" s="45"/>
      <c r="V596" s="45"/>
      <c r="W596" s="45"/>
      <c r="X596" s="45"/>
      <c r="Y596" s="45"/>
      <c r="Z596" s="45"/>
    </row>
    <row r="597" spans="1:26" ht="15.5" x14ac:dyDescent="0.35">
      <c r="A597" s="45"/>
      <c r="B597" s="45"/>
      <c r="C597" s="45"/>
      <c r="D597" s="45"/>
      <c r="E597" s="45"/>
      <c r="F597" s="45"/>
      <c r="G597" s="45"/>
      <c r="H597" s="47"/>
      <c r="I597" s="47"/>
      <c r="J597" s="47"/>
      <c r="K597" s="45"/>
      <c r="L597" s="45"/>
      <c r="M597" s="45"/>
      <c r="N597" s="45"/>
      <c r="O597" s="45"/>
      <c r="P597" s="45"/>
      <c r="Q597" s="45"/>
      <c r="R597" s="45"/>
      <c r="S597" s="45"/>
      <c r="T597" s="45"/>
      <c r="U597" s="45"/>
      <c r="V597" s="45"/>
      <c r="W597" s="45"/>
      <c r="X597" s="45"/>
      <c r="Y597" s="45"/>
      <c r="Z597" s="45"/>
    </row>
    <row r="598" spans="1:26" ht="15.5" x14ac:dyDescent="0.35">
      <c r="A598" s="45"/>
      <c r="B598" s="45"/>
      <c r="C598" s="45"/>
      <c r="D598" s="45"/>
      <c r="E598" s="45"/>
      <c r="F598" s="45"/>
      <c r="G598" s="45"/>
      <c r="H598" s="47"/>
      <c r="I598" s="47"/>
      <c r="J598" s="47"/>
      <c r="K598" s="45"/>
      <c r="L598" s="45"/>
      <c r="M598" s="45"/>
      <c r="N598" s="45"/>
      <c r="O598" s="45"/>
      <c r="P598" s="45"/>
      <c r="Q598" s="45"/>
      <c r="R598" s="45"/>
      <c r="S598" s="45"/>
      <c r="T598" s="45"/>
      <c r="U598" s="45"/>
      <c r="V598" s="45"/>
      <c r="W598" s="45"/>
      <c r="X598" s="45"/>
      <c r="Y598" s="45"/>
      <c r="Z598" s="45"/>
    </row>
    <row r="599" spans="1:26" ht="15.5" x14ac:dyDescent="0.35">
      <c r="A599" s="45"/>
      <c r="B599" s="45"/>
      <c r="C599" s="45"/>
      <c r="D599" s="45"/>
      <c r="E599" s="45"/>
      <c r="F599" s="45"/>
      <c r="G599" s="45"/>
      <c r="H599" s="47"/>
      <c r="I599" s="47"/>
      <c r="J599" s="47"/>
      <c r="K599" s="45"/>
      <c r="L599" s="45"/>
      <c r="M599" s="45"/>
      <c r="N599" s="45"/>
      <c r="O599" s="45"/>
      <c r="P599" s="45"/>
      <c r="Q599" s="45"/>
      <c r="R599" s="45"/>
      <c r="S599" s="45"/>
      <c r="T599" s="45"/>
      <c r="U599" s="45"/>
      <c r="V599" s="45"/>
      <c r="W599" s="45"/>
      <c r="X599" s="45"/>
      <c r="Y599" s="45"/>
      <c r="Z599" s="45"/>
    </row>
    <row r="600" spans="1:26" ht="15.5" x14ac:dyDescent="0.35">
      <c r="A600" s="45"/>
      <c r="B600" s="45"/>
      <c r="C600" s="45"/>
      <c r="D600" s="45"/>
      <c r="E600" s="45"/>
      <c r="F600" s="45"/>
      <c r="G600" s="45"/>
      <c r="H600" s="47"/>
      <c r="I600" s="47"/>
      <c r="J600" s="47"/>
      <c r="K600" s="45"/>
      <c r="L600" s="45"/>
      <c r="M600" s="45"/>
      <c r="N600" s="45"/>
      <c r="O600" s="45"/>
      <c r="P600" s="45"/>
      <c r="Q600" s="45"/>
      <c r="R600" s="45"/>
      <c r="S600" s="45"/>
      <c r="T600" s="45"/>
      <c r="U600" s="45"/>
      <c r="V600" s="45"/>
      <c r="W600" s="45"/>
      <c r="X600" s="45"/>
      <c r="Y600" s="45"/>
      <c r="Z600" s="45"/>
    </row>
    <row r="601" spans="1:26" ht="15.5" x14ac:dyDescent="0.35">
      <c r="A601" s="45"/>
      <c r="B601" s="45"/>
      <c r="C601" s="45"/>
      <c r="D601" s="45"/>
      <c r="E601" s="45"/>
      <c r="F601" s="45"/>
      <c r="G601" s="45"/>
      <c r="H601" s="47"/>
      <c r="I601" s="47"/>
      <c r="J601" s="47"/>
      <c r="K601" s="45"/>
      <c r="L601" s="45"/>
      <c r="M601" s="45"/>
      <c r="N601" s="45"/>
      <c r="O601" s="45"/>
      <c r="P601" s="45"/>
      <c r="Q601" s="45"/>
      <c r="R601" s="45"/>
      <c r="S601" s="45"/>
      <c r="T601" s="45"/>
      <c r="U601" s="45"/>
      <c r="V601" s="45"/>
      <c r="W601" s="45"/>
      <c r="X601" s="45"/>
      <c r="Y601" s="45"/>
      <c r="Z601" s="45"/>
    </row>
    <row r="602" spans="1:26" ht="15.5" x14ac:dyDescent="0.35">
      <c r="A602" s="45"/>
      <c r="B602" s="45"/>
      <c r="C602" s="45"/>
      <c r="D602" s="45"/>
      <c r="E602" s="45"/>
      <c r="F602" s="45"/>
      <c r="G602" s="45"/>
      <c r="H602" s="47"/>
      <c r="I602" s="47"/>
      <c r="J602" s="47"/>
      <c r="K602" s="45"/>
      <c r="L602" s="45"/>
      <c r="M602" s="45"/>
      <c r="N602" s="45"/>
      <c r="O602" s="45"/>
      <c r="P602" s="45"/>
      <c r="Q602" s="45"/>
      <c r="R602" s="45"/>
      <c r="S602" s="45"/>
      <c r="T602" s="45"/>
      <c r="U602" s="45"/>
      <c r="V602" s="45"/>
      <c r="W602" s="45"/>
      <c r="X602" s="45"/>
      <c r="Y602" s="45"/>
      <c r="Z602" s="45"/>
    </row>
    <row r="603" spans="1:26" ht="15.5" x14ac:dyDescent="0.35">
      <c r="A603" s="45"/>
      <c r="B603" s="45"/>
      <c r="C603" s="45"/>
      <c r="D603" s="45"/>
      <c r="E603" s="45"/>
      <c r="F603" s="45"/>
      <c r="G603" s="45"/>
      <c r="H603" s="47"/>
      <c r="I603" s="47"/>
      <c r="J603" s="47"/>
      <c r="K603" s="45"/>
      <c r="L603" s="45"/>
      <c r="M603" s="45"/>
      <c r="N603" s="45"/>
      <c r="O603" s="45"/>
      <c r="P603" s="45"/>
      <c r="Q603" s="45"/>
      <c r="R603" s="45"/>
      <c r="S603" s="45"/>
      <c r="T603" s="45"/>
      <c r="U603" s="45"/>
      <c r="V603" s="45"/>
      <c r="W603" s="45"/>
      <c r="X603" s="45"/>
      <c r="Y603" s="45"/>
      <c r="Z603" s="45"/>
    </row>
    <row r="604" spans="1:26" ht="15.5" x14ac:dyDescent="0.35">
      <c r="A604" s="45"/>
      <c r="B604" s="45"/>
      <c r="C604" s="45"/>
      <c r="D604" s="45"/>
      <c r="E604" s="45"/>
      <c r="F604" s="45"/>
      <c r="G604" s="45"/>
      <c r="H604" s="47"/>
      <c r="I604" s="47"/>
      <c r="J604" s="47"/>
      <c r="K604" s="45"/>
      <c r="L604" s="45"/>
      <c r="M604" s="45"/>
      <c r="N604" s="45"/>
      <c r="O604" s="45"/>
      <c r="P604" s="45"/>
      <c r="Q604" s="45"/>
      <c r="R604" s="45"/>
      <c r="S604" s="45"/>
      <c r="T604" s="45"/>
      <c r="U604" s="45"/>
      <c r="V604" s="45"/>
      <c r="W604" s="45"/>
      <c r="X604" s="45"/>
      <c r="Y604" s="45"/>
      <c r="Z604" s="45"/>
    </row>
    <row r="605" spans="1:26" ht="15.5" x14ac:dyDescent="0.35">
      <c r="A605" s="45"/>
      <c r="B605" s="45"/>
      <c r="C605" s="45"/>
      <c r="D605" s="45"/>
      <c r="E605" s="45"/>
      <c r="F605" s="45"/>
      <c r="G605" s="45"/>
      <c r="H605" s="47"/>
      <c r="I605" s="47"/>
      <c r="J605" s="47"/>
      <c r="K605" s="45"/>
      <c r="L605" s="45"/>
      <c r="M605" s="45"/>
      <c r="N605" s="45"/>
      <c r="O605" s="45"/>
      <c r="P605" s="45"/>
      <c r="Q605" s="45"/>
      <c r="R605" s="45"/>
      <c r="S605" s="45"/>
      <c r="T605" s="45"/>
      <c r="U605" s="45"/>
      <c r="V605" s="45"/>
      <c r="W605" s="45"/>
      <c r="X605" s="45"/>
      <c r="Y605" s="45"/>
      <c r="Z605" s="45"/>
    </row>
    <row r="606" spans="1:26" ht="15.5" x14ac:dyDescent="0.35">
      <c r="A606" s="45"/>
      <c r="B606" s="45"/>
      <c r="C606" s="45"/>
      <c r="D606" s="45"/>
      <c r="E606" s="45"/>
      <c r="F606" s="45"/>
      <c r="G606" s="45"/>
      <c r="H606" s="47"/>
      <c r="I606" s="47"/>
      <c r="J606" s="47"/>
      <c r="K606" s="45"/>
      <c r="L606" s="45"/>
      <c r="M606" s="45"/>
      <c r="N606" s="45"/>
      <c r="O606" s="45"/>
      <c r="P606" s="45"/>
      <c r="Q606" s="45"/>
      <c r="R606" s="45"/>
      <c r="S606" s="45"/>
      <c r="T606" s="45"/>
      <c r="U606" s="45"/>
      <c r="V606" s="45"/>
      <c r="W606" s="45"/>
      <c r="X606" s="45"/>
      <c r="Y606" s="45"/>
      <c r="Z606" s="45"/>
    </row>
    <row r="607" spans="1:26" ht="15.5" x14ac:dyDescent="0.35">
      <c r="A607" s="45"/>
      <c r="B607" s="45"/>
      <c r="C607" s="45"/>
      <c r="D607" s="45"/>
      <c r="E607" s="45"/>
      <c r="F607" s="45"/>
      <c r="G607" s="45"/>
      <c r="H607" s="47"/>
      <c r="I607" s="47"/>
      <c r="J607" s="47"/>
      <c r="K607" s="45"/>
      <c r="L607" s="45"/>
      <c r="M607" s="45"/>
      <c r="N607" s="45"/>
      <c r="O607" s="45"/>
      <c r="P607" s="45"/>
      <c r="Q607" s="45"/>
      <c r="R607" s="45"/>
      <c r="S607" s="45"/>
      <c r="T607" s="45"/>
      <c r="U607" s="45"/>
      <c r="V607" s="45"/>
      <c r="W607" s="45"/>
      <c r="X607" s="45"/>
      <c r="Y607" s="45"/>
      <c r="Z607" s="45"/>
    </row>
    <row r="608" spans="1:26" ht="15.5" x14ac:dyDescent="0.35">
      <c r="A608" s="45"/>
      <c r="B608" s="45"/>
      <c r="C608" s="45"/>
      <c r="D608" s="45"/>
      <c r="E608" s="45"/>
      <c r="F608" s="45"/>
      <c r="G608" s="45"/>
      <c r="H608" s="47"/>
      <c r="I608" s="47"/>
      <c r="J608" s="47"/>
      <c r="K608" s="45"/>
      <c r="L608" s="45"/>
      <c r="M608" s="45"/>
      <c r="N608" s="45"/>
      <c r="O608" s="45"/>
      <c r="P608" s="45"/>
      <c r="Q608" s="45"/>
      <c r="R608" s="45"/>
      <c r="S608" s="45"/>
      <c r="T608" s="45"/>
      <c r="U608" s="45"/>
      <c r="V608" s="45"/>
      <c r="W608" s="45"/>
      <c r="X608" s="45"/>
      <c r="Y608" s="45"/>
      <c r="Z608" s="45"/>
    </row>
    <row r="609" spans="1:26" ht="15.5" x14ac:dyDescent="0.35">
      <c r="A609" s="45"/>
      <c r="B609" s="45"/>
      <c r="C609" s="45"/>
      <c r="D609" s="45"/>
      <c r="E609" s="45"/>
      <c r="F609" s="45"/>
      <c r="G609" s="45"/>
      <c r="H609" s="47"/>
      <c r="I609" s="47"/>
      <c r="J609" s="47"/>
      <c r="K609" s="45"/>
      <c r="L609" s="45"/>
      <c r="M609" s="45"/>
      <c r="N609" s="45"/>
      <c r="O609" s="45"/>
      <c r="P609" s="45"/>
      <c r="Q609" s="45"/>
      <c r="R609" s="45"/>
      <c r="S609" s="45"/>
      <c r="T609" s="45"/>
      <c r="U609" s="45"/>
      <c r="V609" s="45"/>
      <c r="W609" s="45"/>
      <c r="X609" s="45"/>
      <c r="Y609" s="45"/>
      <c r="Z609" s="45"/>
    </row>
    <row r="610" spans="1:26" ht="15.5" x14ac:dyDescent="0.35">
      <c r="A610" s="45"/>
      <c r="B610" s="45"/>
      <c r="C610" s="45"/>
      <c r="D610" s="45"/>
      <c r="E610" s="45"/>
      <c r="F610" s="45"/>
      <c r="G610" s="45"/>
      <c r="H610" s="47"/>
      <c r="I610" s="47"/>
      <c r="J610" s="47"/>
      <c r="K610" s="45"/>
      <c r="L610" s="45"/>
      <c r="M610" s="45"/>
      <c r="N610" s="45"/>
      <c r="O610" s="45"/>
      <c r="P610" s="45"/>
      <c r="Q610" s="45"/>
      <c r="R610" s="45"/>
      <c r="S610" s="45"/>
      <c r="T610" s="45"/>
      <c r="U610" s="45"/>
      <c r="V610" s="45"/>
      <c r="W610" s="45"/>
      <c r="X610" s="45"/>
      <c r="Y610" s="45"/>
      <c r="Z610" s="45"/>
    </row>
    <row r="611" spans="1:26" ht="15.5" x14ac:dyDescent="0.35">
      <c r="A611" s="45"/>
      <c r="B611" s="45"/>
      <c r="C611" s="45"/>
      <c r="D611" s="45"/>
      <c r="E611" s="45"/>
      <c r="F611" s="45"/>
      <c r="G611" s="45"/>
      <c r="H611" s="47"/>
      <c r="I611" s="47"/>
      <c r="J611" s="47"/>
      <c r="K611" s="45"/>
      <c r="L611" s="45"/>
      <c r="M611" s="45"/>
      <c r="N611" s="45"/>
      <c r="O611" s="45"/>
      <c r="P611" s="45"/>
      <c r="Q611" s="45"/>
      <c r="R611" s="45"/>
      <c r="S611" s="45"/>
      <c r="T611" s="45"/>
      <c r="U611" s="45"/>
      <c r="V611" s="45"/>
      <c r="W611" s="45"/>
      <c r="X611" s="45"/>
      <c r="Y611" s="45"/>
      <c r="Z611" s="45"/>
    </row>
    <row r="612" spans="1:26" ht="15.5" x14ac:dyDescent="0.35">
      <c r="A612" s="45"/>
      <c r="B612" s="45"/>
      <c r="C612" s="45"/>
      <c r="D612" s="45"/>
      <c r="E612" s="45"/>
      <c r="F612" s="45"/>
      <c r="G612" s="45"/>
      <c r="H612" s="47"/>
      <c r="I612" s="47"/>
      <c r="J612" s="47"/>
      <c r="K612" s="45"/>
      <c r="L612" s="45"/>
      <c r="M612" s="45"/>
      <c r="N612" s="45"/>
      <c r="O612" s="45"/>
      <c r="P612" s="45"/>
      <c r="Q612" s="45"/>
      <c r="R612" s="45"/>
      <c r="S612" s="45"/>
      <c r="T612" s="45"/>
      <c r="U612" s="45"/>
      <c r="V612" s="45"/>
      <c r="W612" s="45"/>
      <c r="X612" s="45"/>
      <c r="Y612" s="45"/>
      <c r="Z612" s="45"/>
    </row>
    <row r="613" spans="1:26" ht="15.5" x14ac:dyDescent="0.35">
      <c r="A613" s="45"/>
      <c r="B613" s="45"/>
      <c r="C613" s="45"/>
      <c r="D613" s="45"/>
      <c r="E613" s="45"/>
      <c r="F613" s="45"/>
      <c r="G613" s="45"/>
      <c r="H613" s="47"/>
      <c r="I613" s="47"/>
      <c r="J613" s="47"/>
      <c r="K613" s="45"/>
      <c r="L613" s="45"/>
      <c r="M613" s="45"/>
      <c r="N613" s="45"/>
      <c r="O613" s="45"/>
      <c r="P613" s="45"/>
      <c r="Q613" s="45"/>
      <c r="R613" s="45"/>
      <c r="S613" s="45"/>
      <c r="T613" s="45"/>
      <c r="U613" s="45"/>
      <c r="V613" s="45"/>
      <c r="W613" s="45"/>
      <c r="X613" s="45"/>
      <c r="Y613" s="45"/>
      <c r="Z613" s="45"/>
    </row>
    <row r="614" spans="1:26" ht="15.5" x14ac:dyDescent="0.35">
      <c r="A614" s="45"/>
      <c r="B614" s="45"/>
      <c r="C614" s="45"/>
      <c r="D614" s="45"/>
      <c r="E614" s="45"/>
      <c r="F614" s="45"/>
      <c r="G614" s="45"/>
      <c r="H614" s="47"/>
      <c r="I614" s="47"/>
      <c r="J614" s="47"/>
      <c r="K614" s="45"/>
      <c r="L614" s="45"/>
      <c r="M614" s="45"/>
      <c r="N614" s="45"/>
      <c r="O614" s="45"/>
      <c r="P614" s="45"/>
      <c r="Q614" s="45"/>
      <c r="R614" s="45"/>
      <c r="S614" s="45"/>
      <c r="T614" s="45"/>
      <c r="U614" s="45"/>
      <c r="V614" s="45"/>
      <c r="W614" s="45"/>
      <c r="X614" s="45"/>
      <c r="Y614" s="45"/>
      <c r="Z614" s="45"/>
    </row>
    <row r="615" spans="1:26" ht="15.5" x14ac:dyDescent="0.35">
      <c r="A615" s="45"/>
      <c r="B615" s="45"/>
      <c r="C615" s="45"/>
      <c r="D615" s="45"/>
      <c r="E615" s="45"/>
      <c r="F615" s="45"/>
      <c r="G615" s="45"/>
      <c r="H615" s="47"/>
      <c r="I615" s="47"/>
      <c r="J615" s="47"/>
      <c r="K615" s="45"/>
      <c r="L615" s="45"/>
      <c r="M615" s="45"/>
      <c r="N615" s="45"/>
      <c r="O615" s="45"/>
      <c r="P615" s="45"/>
      <c r="Q615" s="45"/>
      <c r="R615" s="45"/>
      <c r="S615" s="45"/>
      <c r="T615" s="45"/>
      <c r="U615" s="45"/>
      <c r="V615" s="45"/>
      <c r="W615" s="45"/>
      <c r="X615" s="45"/>
      <c r="Y615" s="45"/>
      <c r="Z615" s="45"/>
    </row>
    <row r="616" spans="1:26" ht="15.5" x14ac:dyDescent="0.35">
      <c r="A616" s="45"/>
      <c r="B616" s="45"/>
      <c r="C616" s="45"/>
      <c r="D616" s="45"/>
      <c r="E616" s="45"/>
      <c r="F616" s="45"/>
      <c r="G616" s="45"/>
      <c r="H616" s="47"/>
      <c r="I616" s="47"/>
      <c r="J616" s="47"/>
      <c r="K616" s="45"/>
      <c r="L616" s="45"/>
      <c r="M616" s="45"/>
      <c r="N616" s="45"/>
      <c r="O616" s="45"/>
      <c r="P616" s="45"/>
      <c r="Q616" s="45"/>
      <c r="R616" s="45"/>
      <c r="S616" s="45"/>
      <c r="T616" s="45"/>
      <c r="U616" s="45"/>
      <c r="V616" s="45"/>
      <c r="W616" s="45"/>
      <c r="X616" s="45"/>
      <c r="Y616" s="45"/>
      <c r="Z616" s="45"/>
    </row>
    <row r="617" spans="1:26" ht="15.5" x14ac:dyDescent="0.35">
      <c r="A617" s="45"/>
      <c r="B617" s="45"/>
      <c r="C617" s="45"/>
      <c r="D617" s="45"/>
      <c r="E617" s="45"/>
      <c r="F617" s="45"/>
      <c r="G617" s="45"/>
      <c r="H617" s="47"/>
      <c r="I617" s="47"/>
      <c r="J617" s="47"/>
      <c r="K617" s="45"/>
      <c r="L617" s="45"/>
      <c r="M617" s="45"/>
      <c r="N617" s="45"/>
      <c r="O617" s="45"/>
      <c r="P617" s="45"/>
      <c r="Q617" s="45"/>
      <c r="R617" s="45"/>
      <c r="S617" s="45"/>
      <c r="T617" s="45"/>
      <c r="U617" s="45"/>
      <c r="V617" s="45"/>
      <c r="W617" s="45"/>
      <c r="X617" s="45"/>
      <c r="Y617" s="45"/>
      <c r="Z617" s="45"/>
    </row>
    <row r="618" spans="1:26" ht="15.5" x14ac:dyDescent="0.35">
      <c r="A618" s="45"/>
      <c r="B618" s="45"/>
      <c r="C618" s="45"/>
      <c r="D618" s="45"/>
      <c r="E618" s="45"/>
      <c r="F618" s="45"/>
      <c r="G618" s="45"/>
      <c r="H618" s="47"/>
      <c r="I618" s="47"/>
      <c r="J618" s="47"/>
      <c r="K618" s="45"/>
      <c r="L618" s="45"/>
      <c r="M618" s="45"/>
      <c r="N618" s="45"/>
      <c r="O618" s="45"/>
      <c r="P618" s="45"/>
      <c r="Q618" s="45"/>
      <c r="R618" s="45"/>
      <c r="S618" s="45"/>
      <c r="T618" s="45"/>
      <c r="U618" s="45"/>
      <c r="V618" s="45"/>
      <c r="W618" s="45"/>
      <c r="X618" s="45"/>
      <c r="Y618" s="45"/>
      <c r="Z618" s="45"/>
    </row>
    <row r="619" spans="1:26" ht="15.5" x14ac:dyDescent="0.35">
      <c r="A619" s="45"/>
      <c r="B619" s="45"/>
      <c r="C619" s="45"/>
      <c r="D619" s="45"/>
      <c r="E619" s="45"/>
      <c r="F619" s="45"/>
      <c r="G619" s="45"/>
      <c r="H619" s="47"/>
      <c r="I619" s="47"/>
      <c r="J619" s="47"/>
      <c r="K619" s="45"/>
      <c r="L619" s="45"/>
      <c r="M619" s="45"/>
      <c r="N619" s="45"/>
      <c r="O619" s="45"/>
      <c r="P619" s="45"/>
      <c r="Q619" s="45"/>
      <c r="R619" s="45"/>
      <c r="S619" s="45"/>
      <c r="T619" s="45"/>
      <c r="U619" s="45"/>
      <c r="V619" s="45"/>
      <c r="W619" s="45"/>
      <c r="X619" s="45"/>
      <c r="Y619" s="45"/>
      <c r="Z619" s="45"/>
    </row>
    <row r="620" spans="1:26" ht="15.5" x14ac:dyDescent="0.35">
      <c r="A620" s="45"/>
      <c r="B620" s="45"/>
      <c r="C620" s="45"/>
      <c r="D620" s="45"/>
      <c r="E620" s="45"/>
      <c r="F620" s="45"/>
      <c r="G620" s="45"/>
      <c r="H620" s="47"/>
      <c r="I620" s="47"/>
      <c r="J620" s="47"/>
      <c r="K620" s="45"/>
      <c r="L620" s="45"/>
      <c r="M620" s="45"/>
      <c r="N620" s="45"/>
      <c r="O620" s="45"/>
      <c r="P620" s="45"/>
      <c r="Q620" s="45"/>
      <c r="R620" s="45"/>
      <c r="S620" s="45"/>
      <c r="T620" s="45"/>
      <c r="U620" s="45"/>
      <c r="V620" s="45"/>
      <c r="W620" s="45"/>
      <c r="X620" s="45"/>
      <c r="Y620" s="45"/>
      <c r="Z620" s="45"/>
    </row>
    <row r="621" spans="1:26" ht="15.5" x14ac:dyDescent="0.35">
      <c r="A621" s="45"/>
      <c r="B621" s="45"/>
      <c r="C621" s="45"/>
      <c r="D621" s="45"/>
      <c r="E621" s="45"/>
      <c r="F621" s="45"/>
      <c r="G621" s="45"/>
      <c r="H621" s="47"/>
      <c r="I621" s="47"/>
      <c r="J621" s="47"/>
      <c r="K621" s="45"/>
      <c r="L621" s="45"/>
      <c r="M621" s="45"/>
      <c r="N621" s="45"/>
      <c r="O621" s="45"/>
      <c r="P621" s="45"/>
      <c r="Q621" s="45"/>
      <c r="R621" s="45"/>
      <c r="S621" s="45"/>
      <c r="T621" s="45"/>
      <c r="U621" s="45"/>
      <c r="V621" s="45"/>
      <c r="W621" s="45"/>
      <c r="X621" s="45"/>
      <c r="Y621" s="45"/>
      <c r="Z621" s="45"/>
    </row>
    <row r="622" spans="1:26" ht="15.5" x14ac:dyDescent="0.35">
      <c r="A622" s="45"/>
      <c r="B622" s="45"/>
      <c r="C622" s="45"/>
      <c r="D622" s="45"/>
      <c r="E622" s="45"/>
      <c r="F622" s="45"/>
      <c r="G622" s="45"/>
      <c r="H622" s="47"/>
      <c r="I622" s="47"/>
      <c r="J622" s="47"/>
      <c r="K622" s="45"/>
      <c r="L622" s="45"/>
      <c r="M622" s="45"/>
      <c r="N622" s="45"/>
      <c r="O622" s="45"/>
      <c r="P622" s="45"/>
      <c r="Q622" s="45"/>
      <c r="R622" s="45"/>
      <c r="S622" s="45"/>
      <c r="T622" s="45"/>
      <c r="U622" s="45"/>
      <c r="V622" s="45"/>
      <c r="W622" s="45"/>
      <c r="X622" s="45"/>
      <c r="Y622" s="45"/>
      <c r="Z622" s="45"/>
    </row>
    <row r="623" spans="1:26" ht="15.5" x14ac:dyDescent="0.35">
      <c r="A623" s="45"/>
      <c r="B623" s="45"/>
      <c r="C623" s="45"/>
      <c r="D623" s="45"/>
      <c r="E623" s="45"/>
      <c r="F623" s="45"/>
      <c r="G623" s="45"/>
      <c r="H623" s="47"/>
      <c r="I623" s="47"/>
      <c r="J623" s="47"/>
      <c r="K623" s="45"/>
      <c r="L623" s="45"/>
      <c r="M623" s="45"/>
      <c r="N623" s="45"/>
      <c r="O623" s="45"/>
      <c r="P623" s="45"/>
      <c r="Q623" s="45"/>
      <c r="R623" s="45"/>
      <c r="S623" s="45"/>
      <c r="T623" s="45"/>
      <c r="U623" s="45"/>
      <c r="V623" s="45"/>
      <c r="W623" s="45"/>
      <c r="X623" s="45"/>
      <c r="Y623" s="45"/>
      <c r="Z623" s="45"/>
    </row>
    <row r="624" spans="1:26" ht="15.5" x14ac:dyDescent="0.35">
      <c r="A624" s="45"/>
      <c r="B624" s="45"/>
      <c r="C624" s="45"/>
      <c r="D624" s="45"/>
      <c r="E624" s="45"/>
      <c r="F624" s="45"/>
      <c r="G624" s="45"/>
      <c r="H624" s="47"/>
      <c r="I624" s="47"/>
      <c r="J624" s="47"/>
      <c r="K624" s="45"/>
      <c r="L624" s="45"/>
      <c r="M624" s="45"/>
      <c r="N624" s="45"/>
      <c r="O624" s="45"/>
      <c r="P624" s="45"/>
      <c r="Q624" s="45"/>
      <c r="R624" s="45"/>
      <c r="S624" s="45"/>
      <c r="T624" s="45"/>
      <c r="U624" s="45"/>
      <c r="V624" s="45"/>
      <c r="W624" s="45"/>
      <c r="X624" s="45"/>
      <c r="Y624" s="45"/>
      <c r="Z624" s="45"/>
    </row>
    <row r="625" spans="1:26" ht="15.5" x14ac:dyDescent="0.35">
      <c r="A625" s="45"/>
      <c r="B625" s="45"/>
      <c r="C625" s="45"/>
      <c r="D625" s="45"/>
      <c r="E625" s="45"/>
      <c r="F625" s="45"/>
      <c r="G625" s="45"/>
      <c r="H625" s="47"/>
      <c r="I625" s="47"/>
      <c r="J625" s="47"/>
      <c r="K625" s="45"/>
      <c r="L625" s="45"/>
      <c r="M625" s="45"/>
      <c r="N625" s="45"/>
      <c r="O625" s="45"/>
      <c r="P625" s="45"/>
      <c r="Q625" s="45"/>
      <c r="R625" s="45"/>
      <c r="S625" s="45"/>
      <c r="T625" s="45"/>
      <c r="U625" s="45"/>
      <c r="V625" s="45"/>
      <c r="W625" s="45"/>
      <c r="X625" s="45"/>
      <c r="Y625" s="45"/>
      <c r="Z625" s="45"/>
    </row>
    <row r="626" spans="1:26" ht="15.5" x14ac:dyDescent="0.35">
      <c r="A626" s="45"/>
      <c r="B626" s="45"/>
      <c r="C626" s="45"/>
      <c r="D626" s="45"/>
      <c r="E626" s="45"/>
      <c r="F626" s="45"/>
      <c r="G626" s="45"/>
      <c r="H626" s="47"/>
      <c r="I626" s="47"/>
      <c r="J626" s="47"/>
      <c r="K626" s="45"/>
      <c r="L626" s="45"/>
      <c r="M626" s="45"/>
      <c r="N626" s="45"/>
      <c r="O626" s="45"/>
      <c r="P626" s="45"/>
      <c r="Q626" s="45"/>
      <c r="R626" s="45"/>
      <c r="S626" s="45"/>
      <c r="T626" s="45"/>
      <c r="U626" s="45"/>
      <c r="V626" s="45"/>
      <c r="W626" s="45"/>
      <c r="X626" s="45"/>
      <c r="Y626" s="45"/>
      <c r="Z626" s="45"/>
    </row>
    <row r="627" spans="1:26" ht="15.5" x14ac:dyDescent="0.35">
      <c r="A627" s="45"/>
      <c r="B627" s="45"/>
      <c r="C627" s="45"/>
      <c r="D627" s="45"/>
      <c r="E627" s="45"/>
      <c r="F627" s="45"/>
      <c r="G627" s="45"/>
      <c r="H627" s="47"/>
      <c r="I627" s="47"/>
      <c r="J627" s="47"/>
      <c r="K627" s="45"/>
      <c r="L627" s="45"/>
      <c r="M627" s="45"/>
      <c r="N627" s="45"/>
      <c r="O627" s="45"/>
      <c r="P627" s="45"/>
      <c r="Q627" s="45"/>
      <c r="R627" s="45"/>
      <c r="S627" s="45"/>
      <c r="T627" s="45"/>
      <c r="U627" s="45"/>
      <c r="V627" s="45"/>
      <c r="W627" s="45"/>
      <c r="X627" s="45"/>
      <c r="Y627" s="45"/>
      <c r="Z627" s="45"/>
    </row>
    <row r="628" spans="1:26" ht="15.5" x14ac:dyDescent="0.35">
      <c r="A628" s="45"/>
      <c r="B628" s="45"/>
      <c r="C628" s="45"/>
      <c r="D628" s="45"/>
      <c r="E628" s="45"/>
      <c r="F628" s="45"/>
      <c r="G628" s="45"/>
      <c r="H628" s="47"/>
      <c r="I628" s="47"/>
      <c r="J628" s="47"/>
      <c r="K628" s="45"/>
      <c r="L628" s="45"/>
      <c r="M628" s="45"/>
      <c r="N628" s="45"/>
      <c r="O628" s="45"/>
      <c r="P628" s="45"/>
      <c r="Q628" s="45"/>
      <c r="R628" s="45"/>
      <c r="S628" s="45"/>
      <c r="T628" s="45"/>
      <c r="U628" s="45"/>
      <c r="V628" s="45"/>
      <c r="W628" s="45"/>
      <c r="X628" s="45"/>
      <c r="Y628" s="45"/>
      <c r="Z628" s="45"/>
    </row>
    <row r="629" spans="1:26" ht="15.5" x14ac:dyDescent="0.35">
      <c r="A629" s="45"/>
      <c r="B629" s="45"/>
      <c r="C629" s="45"/>
      <c r="D629" s="45"/>
      <c r="E629" s="45"/>
      <c r="F629" s="45"/>
      <c r="G629" s="45"/>
      <c r="H629" s="47"/>
      <c r="I629" s="47"/>
      <c r="J629" s="47"/>
      <c r="K629" s="45"/>
      <c r="L629" s="45"/>
      <c r="M629" s="45"/>
      <c r="N629" s="45"/>
      <c r="O629" s="45"/>
      <c r="P629" s="45"/>
      <c r="Q629" s="45"/>
      <c r="R629" s="45"/>
      <c r="S629" s="45"/>
      <c r="T629" s="45"/>
      <c r="U629" s="45"/>
      <c r="V629" s="45"/>
      <c r="W629" s="45"/>
      <c r="X629" s="45"/>
      <c r="Y629" s="45"/>
      <c r="Z629" s="45"/>
    </row>
    <row r="630" spans="1:26" ht="15.5" x14ac:dyDescent="0.35">
      <c r="A630" s="45"/>
      <c r="B630" s="45"/>
      <c r="C630" s="45"/>
      <c r="D630" s="45"/>
      <c r="E630" s="45"/>
      <c r="F630" s="45"/>
      <c r="G630" s="45"/>
      <c r="H630" s="47"/>
      <c r="I630" s="47"/>
      <c r="J630" s="47"/>
      <c r="K630" s="45"/>
      <c r="L630" s="45"/>
      <c r="M630" s="45"/>
      <c r="N630" s="45"/>
      <c r="O630" s="45"/>
      <c r="P630" s="45"/>
      <c r="Q630" s="45"/>
      <c r="R630" s="45"/>
      <c r="S630" s="45"/>
      <c r="T630" s="45"/>
      <c r="U630" s="45"/>
      <c r="V630" s="45"/>
      <c r="W630" s="45"/>
      <c r="X630" s="45"/>
      <c r="Y630" s="45"/>
      <c r="Z630" s="45"/>
    </row>
    <row r="631" spans="1:26" ht="15.5" x14ac:dyDescent="0.35">
      <c r="A631" s="45"/>
      <c r="B631" s="45"/>
      <c r="C631" s="45"/>
      <c r="D631" s="45"/>
      <c r="E631" s="45"/>
      <c r="F631" s="45"/>
      <c r="G631" s="45"/>
      <c r="H631" s="47"/>
      <c r="I631" s="47"/>
      <c r="J631" s="47"/>
      <c r="K631" s="45"/>
      <c r="L631" s="45"/>
      <c r="M631" s="45"/>
      <c r="N631" s="45"/>
      <c r="O631" s="45"/>
      <c r="P631" s="45"/>
      <c r="Q631" s="45"/>
      <c r="R631" s="45"/>
      <c r="S631" s="45"/>
      <c r="T631" s="45"/>
      <c r="U631" s="45"/>
      <c r="V631" s="45"/>
      <c r="W631" s="45"/>
      <c r="X631" s="45"/>
      <c r="Y631" s="45"/>
      <c r="Z631" s="45"/>
    </row>
    <row r="632" spans="1:26" ht="15.5" x14ac:dyDescent="0.35">
      <c r="A632" s="45"/>
      <c r="B632" s="45"/>
      <c r="C632" s="45"/>
      <c r="D632" s="45"/>
      <c r="E632" s="45"/>
      <c r="F632" s="45"/>
      <c r="G632" s="45"/>
      <c r="H632" s="47"/>
      <c r="I632" s="47"/>
      <c r="J632" s="47"/>
      <c r="K632" s="45"/>
      <c r="L632" s="45"/>
      <c r="M632" s="45"/>
      <c r="N632" s="45"/>
      <c r="O632" s="45"/>
      <c r="P632" s="45"/>
      <c r="Q632" s="45"/>
      <c r="R632" s="45"/>
      <c r="S632" s="45"/>
      <c r="T632" s="45"/>
      <c r="U632" s="45"/>
      <c r="V632" s="45"/>
      <c r="W632" s="45"/>
      <c r="X632" s="45"/>
      <c r="Y632" s="45"/>
      <c r="Z632" s="45"/>
    </row>
    <row r="633" spans="1:26" ht="15.5" x14ac:dyDescent="0.35">
      <c r="A633" s="45"/>
      <c r="B633" s="45"/>
      <c r="C633" s="45"/>
      <c r="D633" s="45"/>
      <c r="E633" s="45"/>
      <c r="F633" s="45"/>
      <c r="G633" s="45"/>
      <c r="H633" s="47"/>
      <c r="I633" s="47"/>
      <c r="J633" s="47"/>
      <c r="K633" s="45"/>
      <c r="L633" s="45"/>
      <c r="M633" s="45"/>
      <c r="N633" s="45"/>
      <c r="O633" s="45"/>
      <c r="P633" s="45"/>
      <c r="Q633" s="45"/>
      <c r="R633" s="45"/>
      <c r="S633" s="45"/>
      <c r="T633" s="45"/>
      <c r="U633" s="45"/>
      <c r="V633" s="45"/>
      <c r="W633" s="45"/>
      <c r="X633" s="45"/>
      <c r="Y633" s="45"/>
      <c r="Z633" s="45"/>
    </row>
    <row r="634" spans="1:26" ht="15.5" x14ac:dyDescent="0.35">
      <c r="A634" s="45"/>
      <c r="B634" s="45"/>
      <c r="C634" s="45"/>
      <c r="D634" s="45"/>
      <c r="E634" s="45"/>
      <c r="F634" s="45"/>
      <c r="G634" s="45"/>
      <c r="H634" s="47"/>
      <c r="I634" s="47"/>
      <c r="J634" s="47"/>
      <c r="K634" s="45"/>
      <c r="L634" s="45"/>
      <c r="M634" s="45"/>
      <c r="N634" s="45"/>
      <c r="O634" s="45"/>
      <c r="P634" s="45"/>
      <c r="Q634" s="45"/>
      <c r="R634" s="45"/>
      <c r="S634" s="45"/>
      <c r="T634" s="45"/>
      <c r="U634" s="45"/>
      <c r="V634" s="45"/>
      <c r="W634" s="45"/>
      <c r="X634" s="45"/>
      <c r="Y634" s="45"/>
      <c r="Z634" s="45"/>
    </row>
    <row r="635" spans="1:26" ht="15.5" x14ac:dyDescent="0.35">
      <c r="A635" s="45"/>
      <c r="B635" s="45"/>
      <c r="C635" s="45"/>
      <c r="D635" s="45"/>
      <c r="E635" s="45"/>
      <c r="F635" s="45"/>
      <c r="G635" s="45"/>
      <c r="H635" s="47"/>
      <c r="I635" s="47"/>
      <c r="J635" s="47"/>
      <c r="K635" s="45"/>
      <c r="L635" s="45"/>
      <c r="M635" s="45"/>
      <c r="N635" s="45"/>
      <c r="O635" s="45"/>
      <c r="P635" s="45"/>
      <c r="Q635" s="45"/>
      <c r="R635" s="45"/>
      <c r="S635" s="45"/>
      <c r="T635" s="45"/>
      <c r="U635" s="45"/>
      <c r="V635" s="45"/>
      <c r="W635" s="45"/>
      <c r="X635" s="45"/>
      <c r="Y635" s="45"/>
      <c r="Z635" s="45"/>
    </row>
    <row r="636" spans="1:26" ht="15.5" x14ac:dyDescent="0.35">
      <c r="A636" s="45"/>
      <c r="B636" s="45"/>
      <c r="C636" s="45"/>
      <c r="D636" s="45"/>
      <c r="E636" s="45"/>
      <c r="F636" s="45"/>
      <c r="G636" s="45"/>
      <c r="H636" s="47"/>
      <c r="I636" s="47"/>
      <c r="J636" s="47"/>
      <c r="K636" s="45"/>
      <c r="L636" s="45"/>
      <c r="M636" s="45"/>
      <c r="N636" s="45"/>
      <c r="O636" s="45"/>
      <c r="P636" s="45"/>
      <c r="Q636" s="45"/>
      <c r="R636" s="45"/>
      <c r="S636" s="45"/>
      <c r="T636" s="45"/>
      <c r="U636" s="45"/>
      <c r="V636" s="45"/>
      <c r="W636" s="45"/>
      <c r="X636" s="45"/>
      <c r="Y636" s="45"/>
      <c r="Z636" s="45"/>
    </row>
    <row r="637" spans="1:26" ht="15.5" x14ac:dyDescent="0.35">
      <c r="A637" s="45"/>
      <c r="B637" s="45"/>
      <c r="C637" s="45"/>
      <c r="D637" s="45"/>
      <c r="E637" s="45"/>
      <c r="F637" s="45"/>
      <c r="G637" s="45"/>
      <c r="H637" s="47"/>
      <c r="I637" s="47"/>
      <c r="J637" s="47"/>
      <c r="K637" s="45"/>
      <c r="L637" s="45"/>
      <c r="M637" s="45"/>
      <c r="N637" s="45"/>
      <c r="O637" s="45"/>
      <c r="P637" s="45"/>
      <c r="Q637" s="45"/>
      <c r="R637" s="45"/>
      <c r="S637" s="45"/>
      <c r="T637" s="45"/>
      <c r="U637" s="45"/>
      <c r="V637" s="45"/>
      <c r="W637" s="45"/>
      <c r="X637" s="45"/>
      <c r="Y637" s="45"/>
      <c r="Z637" s="45"/>
    </row>
    <row r="638" spans="1:26" ht="15.5" x14ac:dyDescent="0.35">
      <c r="A638" s="45"/>
      <c r="B638" s="45"/>
      <c r="C638" s="45"/>
      <c r="D638" s="45"/>
      <c r="E638" s="45"/>
      <c r="F638" s="45"/>
      <c r="G638" s="45"/>
      <c r="H638" s="47"/>
      <c r="I638" s="47"/>
      <c r="J638" s="47"/>
      <c r="K638" s="45"/>
      <c r="L638" s="45"/>
      <c r="M638" s="45"/>
      <c r="N638" s="45"/>
      <c r="O638" s="45"/>
      <c r="P638" s="45"/>
      <c r="Q638" s="45"/>
      <c r="R638" s="45"/>
      <c r="S638" s="45"/>
      <c r="T638" s="45"/>
      <c r="U638" s="45"/>
      <c r="V638" s="45"/>
      <c r="W638" s="45"/>
      <c r="X638" s="45"/>
      <c r="Y638" s="45"/>
      <c r="Z638" s="45"/>
    </row>
    <row r="639" spans="1:26" ht="15.5" x14ac:dyDescent="0.35">
      <c r="A639" s="45"/>
      <c r="B639" s="45"/>
      <c r="C639" s="45"/>
      <c r="D639" s="45"/>
      <c r="E639" s="45"/>
      <c r="F639" s="45"/>
      <c r="G639" s="45"/>
      <c r="H639" s="47"/>
      <c r="I639" s="47"/>
      <c r="J639" s="47"/>
      <c r="K639" s="45"/>
      <c r="L639" s="45"/>
      <c r="M639" s="45"/>
      <c r="N639" s="45"/>
      <c r="O639" s="45"/>
      <c r="P639" s="45"/>
      <c r="Q639" s="45"/>
      <c r="R639" s="45"/>
      <c r="S639" s="45"/>
      <c r="T639" s="45"/>
      <c r="U639" s="45"/>
      <c r="V639" s="45"/>
      <c r="W639" s="45"/>
      <c r="X639" s="45"/>
      <c r="Y639" s="45"/>
      <c r="Z639" s="45"/>
    </row>
    <row r="640" spans="1:26" ht="15.5" x14ac:dyDescent="0.35">
      <c r="A640" s="45"/>
      <c r="B640" s="45"/>
      <c r="C640" s="45"/>
      <c r="D640" s="45"/>
      <c r="E640" s="45"/>
      <c r="F640" s="45"/>
      <c r="G640" s="45"/>
      <c r="H640" s="47"/>
      <c r="I640" s="47"/>
      <c r="J640" s="47"/>
      <c r="K640" s="45"/>
      <c r="L640" s="45"/>
      <c r="M640" s="45"/>
      <c r="N640" s="45"/>
      <c r="O640" s="45"/>
      <c r="P640" s="45"/>
      <c r="Q640" s="45"/>
      <c r="R640" s="45"/>
      <c r="S640" s="45"/>
      <c r="T640" s="45"/>
      <c r="U640" s="45"/>
      <c r="V640" s="45"/>
      <c r="W640" s="45"/>
      <c r="X640" s="45"/>
      <c r="Y640" s="45"/>
      <c r="Z640" s="45"/>
    </row>
    <row r="641" spans="1:26" ht="15.5" x14ac:dyDescent="0.35">
      <c r="A641" s="45"/>
      <c r="B641" s="45"/>
      <c r="C641" s="45"/>
      <c r="D641" s="45"/>
      <c r="E641" s="45"/>
      <c r="F641" s="45"/>
      <c r="G641" s="45"/>
      <c r="H641" s="47"/>
      <c r="I641" s="47"/>
      <c r="J641" s="47"/>
      <c r="K641" s="45"/>
      <c r="L641" s="45"/>
      <c r="M641" s="45"/>
      <c r="N641" s="45"/>
      <c r="O641" s="45"/>
      <c r="P641" s="45"/>
      <c r="Q641" s="45"/>
      <c r="R641" s="45"/>
      <c r="S641" s="45"/>
      <c r="T641" s="45"/>
      <c r="U641" s="45"/>
      <c r="V641" s="45"/>
      <c r="W641" s="45"/>
      <c r="X641" s="45"/>
      <c r="Y641" s="45"/>
      <c r="Z641" s="45"/>
    </row>
    <row r="642" spans="1:26" ht="15.5" x14ac:dyDescent="0.35">
      <c r="A642" s="45"/>
      <c r="B642" s="45"/>
      <c r="C642" s="45"/>
      <c r="D642" s="45"/>
      <c r="E642" s="45"/>
      <c r="F642" s="45"/>
      <c r="G642" s="45"/>
      <c r="H642" s="47"/>
      <c r="I642" s="47"/>
      <c r="J642" s="47"/>
      <c r="K642" s="45"/>
      <c r="L642" s="45"/>
      <c r="M642" s="45"/>
      <c r="N642" s="45"/>
      <c r="O642" s="45"/>
      <c r="P642" s="45"/>
      <c r="Q642" s="45"/>
      <c r="R642" s="45"/>
      <c r="S642" s="45"/>
      <c r="T642" s="45"/>
      <c r="U642" s="45"/>
      <c r="V642" s="45"/>
      <c r="W642" s="45"/>
      <c r="X642" s="45"/>
      <c r="Y642" s="45"/>
      <c r="Z642" s="45"/>
    </row>
    <row r="643" spans="1:26" ht="15.5" x14ac:dyDescent="0.35">
      <c r="A643" s="45"/>
      <c r="B643" s="45"/>
      <c r="C643" s="45"/>
      <c r="D643" s="45"/>
      <c r="E643" s="45"/>
      <c r="F643" s="45"/>
      <c r="G643" s="45"/>
      <c r="H643" s="47"/>
      <c r="I643" s="47"/>
      <c r="J643" s="47"/>
      <c r="K643" s="45"/>
      <c r="L643" s="45"/>
      <c r="M643" s="45"/>
      <c r="N643" s="45"/>
      <c r="O643" s="45"/>
      <c r="P643" s="45"/>
      <c r="Q643" s="45"/>
      <c r="R643" s="45"/>
      <c r="S643" s="45"/>
      <c r="T643" s="45"/>
      <c r="U643" s="45"/>
      <c r="V643" s="45"/>
      <c r="W643" s="45"/>
      <c r="X643" s="45"/>
      <c r="Y643" s="45"/>
      <c r="Z643" s="45"/>
    </row>
    <row r="644" spans="1:26" ht="15.5" x14ac:dyDescent="0.35">
      <c r="A644" s="45"/>
      <c r="B644" s="45"/>
      <c r="C644" s="45"/>
      <c r="D644" s="45"/>
      <c r="E644" s="45"/>
      <c r="F644" s="45"/>
      <c r="G644" s="45"/>
      <c r="H644" s="47"/>
      <c r="I644" s="47"/>
      <c r="J644" s="47"/>
      <c r="K644" s="45"/>
      <c r="L644" s="45"/>
      <c r="M644" s="45"/>
      <c r="N644" s="45"/>
      <c r="O644" s="45"/>
      <c r="P644" s="45"/>
      <c r="Q644" s="45"/>
      <c r="R644" s="45"/>
      <c r="S644" s="45"/>
      <c r="T644" s="45"/>
      <c r="U644" s="45"/>
      <c r="V644" s="45"/>
      <c r="W644" s="45"/>
      <c r="X644" s="45"/>
      <c r="Y644" s="45"/>
      <c r="Z644" s="45"/>
    </row>
    <row r="645" spans="1:26" ht="15.5" x14ac:dyDescent="0.35">
      <c r="A645" s="45"/>
      <c r="B645" s="45"/>
      <c r="C645" s="45"/>
      <c r="D645" s="45"/>
      <c r="E645" s="45"/>
      <c r="F645" s="45"/>
      <c r="G645" s="45"/>
      <c r="H645" s="47"/>
      <c r="I645" s="47"/>
      <c r="J645" s="47"/>
      <c r="K645" s="45"/>
      <c r="L645" s="45"/>
      <c r="M645" s="45"/>
      <c r="N645" s="45"/>
      <c r="O645" s="45"/>
      <c r="P645" s="45"/>
      <c r="Q645" s="45"/>
      <c r="R645" s="45"/>
      <c r="S645" s="45"/>
      <c r="T645" s="45"/>
      <c r="U645" s="45"/>
      <c r="V645" s="45"/>
      <c r="W645" s="45"/>
      <c r="X645" s="45"/>
      <c r="Y645" s="45"/>
      <c r="Z645" s="45"/>
    </row>
    <row r="646" spans="1:26" ht="15.5" x14ac:dyDescent="0.35">
      <c r="A646" s="45"/>
      <c r="B646" s="45"/>
      <c r="C646" s="45"/>
      <c r="D646" s="45"/>
      <c r="E646" s="45"/>
      <c r="F646" s="45"/>
      <c r="G646" s="45"/>
      <c r="H646" s="47"/>
      <c r="I646" s="47"/>
      <c r="J646" s="47"/>
      <c r="K646" s="45"/>
      <c r="L646" s="45"/>
      <c r="M646" s="45"/>
      <c r="N646" s="45"/>
      <c r="O646" s="45"/>
      <c r="P646" s="45"/>
      <c r="Q646" s="45"/>
      <c r="R646" s="45"/>
      <c r="S646" s="45"/>
      <c r="T646" s="45"/>
      <c r="U646" s="45"/>
      <c r="V646" s="45"/>
      <c r="W646" s="45"/>
      <c r="X646" s="45"/>
      <c r="Y646" s="45"/>
      <c r="Z646" s="45"/>
    </row>
    <row r="647" spans="1:26" ht="15.5" x14ac:dyDescent="0.35">
      <c r="A647" s="45"/>
      <c r="B647" s="45"/>
      <c r="C647" s="45"/>
      <c r="D647" s="45"/>
      <c r="E647" s="45"/>
      <c r="F647" s="45"/>
      <c r="G647" s="45"/>
      <c r="H647" s="47"/>
      <c r="I647" s="47"/>
      <c r="J647" s="47"/>
      <c r="K647" s="45"/>
      <c r="L647" s="45"/>
      <c r="M647" s="45"/>
      <c r="N647" s="45"/>
      <c r="O647" s="45"/>
      <c r="P647" s="45"/>
      <c r="Q647" s="45"/>
      <c r="R647" s="45"/>
      <c r="S647" s="45"/>
      <c r="T647" s="45"/>
      <c r="U647" s="45"/>
      <c r="V647" s="45"/>
      <c r="W647" s="45"/>
      <c r="X647" s="45"/>
      <c r="Y647" s="45"/>
      <c r="Z647" s="45"/>
    </row>
    <row r="648" spans="1:26" ht="15.5" x14ac:dyDescent="0.35">
      <c r="A648" s="45"/>
      <c r="B648" s="45"/>
      <c r="C648" s="45"/>
      <c r="D648" s="45"/>
      <c r="E648" s="45"/>
      <c r="F648" s="45"/>
      <c r="G648" s="45"/>
      <c r="H648" s="47"/>
      <c r="I648" s="47"/>
      <c r="J648" s="47"/>
      <c r="K648" s="45"/>
      <c r="L648" s="45"/>
      <c r="M648" s="45"/>
      <c r="N648" s="45"/>
      <c r="O648" s="45"/>
      <c r="P648" s="45"/>
      <c r="Q648" s="45"/>
      <c r="R648" s="45"/>
      <c r="S648" s="45"/>
      <c r="T648" s="45"/>
      <c r="U648" s="45"/>
      <c r="V648" s="45"/>
      <c r="W648" s="45"/>
      <c r="X648" s="45"/>
      <c r="Y648" s="45"/>
      <c r="Z648" s="45"/>
    </row>
    <row r="649" spans="1:26" ht="15.5" x14ac:dyDescent="0.35">
      <c r="A649" s="45"/>
      <c r="B649" s="45"/>
      <c r="C649" s="45"/>
      <c r="D649" s="45"/>
      <c r="E649" s="45"/>
      <c r="F649" s="45"/>
      <c r="G649" s="45"/>
      <c r="H649" s="47"/>
      <c r="I649" s="47"/>
      <c r="J649" s="47"/>
      <c r="K649" s="45"/>
      <c r="L649" s="45"/>
      <c r="M649" s="45"/>
      <c r="N649" s="45"/>
      <c r="O649" s="45"/>
      <c r="P649" s="45"/>
      <c r="Q649" s="45"/>
      <c r="R649" s="45"/>
      <c r="S649" s="45"/>
      <c r="T649" s="45"/>
      <c r="U649" s="45"/>
      <c r="V649" s="45"/>
      <c r="W649" s="45"/>
      <c r="X649" s="45"/>
      <c r="Y649" s="45"/>
      <c r="Z649" s="45"/>
    </row>
    <row r="650" spans="1:26" ht="15.5" x14ac:dyDescent="0.35">
      <c r="A650" s="45"/>
      <c r="B650" s="45"/>
      <c r="C650" s="45"/>
      <c r="D650" s="45"/>
      <c r="E650" s="45"/>
      <c r="F650" s="45"/>
      <c r="G650" s="45"/>
      <c r="H650" s="47"/>
      <c r="I650" s="47"/>
      <c r="J650" s="47"/>
      <c r="K650" s="45"/>
      <c r="L650" s="45"/>
      <c r="M650" s="45"/>
      <c r="N650" s="45"/>
      <c r="O650" s="45"/>
      <c r="P650" s="45"/>
      <c r="Q650" s="45"/>
      <c r="R650" s="45"/>
      <c r="S650" s="45"/>
      <c r="T650" s="45"/>
      <c r="U650" s="45"/>
      <c r="V650" s="45"/>
      <c r="W650" s="45"/>
      <c r="X650" s="45"/>
      <c r="Y650" s="45"/>
      <c r="Z650" s="45"/>
    </row>
    <row r="651" spans="1:26" ht="15.5" x14ac:dyDescent="0.35">
      <c r="A651" s="45"/>
      <c r="B651" s="45"/>
      <c r="C651" s="45"/>
      <c r="D651" s="45"/>
      <c r="E651" s="45"/>
      <c r="F651" s="45"/>
      <c r="G651" s="45"/>
      <c r="H651" s="47"/>
      <c r="I651" s="47"/>
      <c r="J651" s="47"/>
      <c r="K651" s="45"/>
      <c r="L651" s="45"/>
      <c r="M651" s="45"/>
      <c r="N651" s="45"/>
      <c r="O651" s="45"/>
      <c r="P651" s="45"/>
      <c r="Q651" s="45"/>
      <c r="R651" s="45"/>
      <c r="S651" s="45"/>
      <c r="T651" s="45"/>
      <c r="U651" s="45"/>
      <c r="V651" s="45"/>
      <c r="W651" s="45"/>
      <c r="X651" s="45"/>
      <c r="Y651" s="45"/>
      <c r="Z651" s="45"/>
    </row>
    <row r="652" spans="1:26" ht="15.5" x14ac:dyDescent="0.35">
      <c r="A652" s="45"/>
      <c r="B652" s="45"/>
      <c r="C652" s="45"/>
      <c r="D652" s="45"/>
      <c r="E652" s="45"/>
      <c r="F652" s="45"/>
      <c r="G652" s="45"/>
      <c r="H652" s="47"/>
      <c r="I652" s="47"/>
      <c r="J652" s="47"/>
      <c r="K652" s="45"/>
      <c r="L652" s="45"/>
      <c r="M652" s="45"/>
      <c r="N652" s="45"/>
      <c r="O652" s="45"/>
      <c r="P652" s="45"/>
      <c r="Q652" s="45"/>
      <c r="R652" s="45"/>
      <c r="S652" s="45"/>
      <c r="T652" s="45"/>
      <c r="U652" s="45"/>
      <c r="V652" s="45"/>
      <c r="W652" s="45"/>
      <c r="X652" s="45"/>
      <c r="Y652" s="45"/>
      <c r="Z652" s="45"/>
    </row>
    <row r="653" spans="1:26" ht="15.5" x14ac:dyDescent="0.35">
      <c r="A653" s="45"/>
      <c r="B653" s="45"/>
      <c r="C653" s="45"/>
      <c r="D653" s="45"/>
      <c r="E653" s="45"/>
      <c r="F653" s="45"/>
      <c r="G653" s="45"/>
      <c r="H653" s="47"/>
      <c r="I653" s="47"/>
      <c r="J653" s="47"/>
      <c r="K653" s="45"/>
      <c r="L653" s="45"/>
      <c r="M653" s="45"/>
      <c r="N653" s="45"/>
      <c r="O653" s="45"/>
      <c r="P653" s="45"/>
      <c r="Q653" s="45"/>
      <c r="R653" s="45"/>
      <c r="S653" s="45"/>
      <c r="T653" s="45"/>
      <c r="U653" s="45"/>
      <c r="V653" s="45"/>
      <c r="W653" s="45"/>
      <c r="X653" s="45"/>
      <c r="Y653" s="45"/>
      <c r="Z653" s="45"/>
    </row>
    <row r="654" spans="1:26" ht="15.5" x14ac:dyDescent="0.35">
      <c r="A654" s="45"/>
      <c r="B654" s="45"/>
      <c r="C654" s="45"/>
      <c r="D654" s="45"/>
      <c r="E654" s="45"/>
      <c r="F654" s="45"/>
      <c r="G654" s="45"/>
      <c r="H654" s="47"/>
      <c r="I654" s="47"/>
      <c r="J654" s="47"/>
      <c r="K654" s="45"/>
      <c r="L654" s="45"/>
      <c r="M654" s="45"/>
      <c r="N654" s="45"/>
      <c r="O654" s="45"/>
      <c r="P654" s="45"/>
      <c r="Q654" s="45"/>
      <c r="R654" s="45"/>
      <c r="S654" s="45"/>
      <c r="T654" s="45"/>
      <c r="U654" s="45"/>
      <c r="V654" s="45"/>
      <c r="W654" s="45"/>
      <c r="X654" s="45"/>
      <c r="Y654" s="45"/>
      <c r="Z654" s="45"/>
    </row>
    <row r="655" spans="1:26" ht="15.5" x14ac:dyDescent="0.35">
      <c r="A655" s="45"/>
      <c r="B655" s="45"/>
      <c r="C655" s="45"/>
      <c r="D655" s="45"/>
      <c r="E655" s="45"/>
      <c r="F655" s="45"/>
      <c r="G655" s="45"/>
      <c r="H655" s="47"/>
      <c r="I655" s="47"/>
      <c r="J655" s="47"/>
      <c r="K655" s="45"/>
      <c r="L655" s="45"/>
      <c r="M655" s="45"/>
      <c r="N655" s="45"/>
      <c r="O655" s="45"/>
      <c r="P655" s="45"/>
      <c r="Q655" s="45"/>
      <c r="R655" s="45"/>
      <c r="S655" s="45"/>
      <c r="T655" s="45"/>
      <c r="U655" s="45"/>
      <c r="V655" s="45"/>
      <c r="W655" s="45"/>
      <c r="X655" s="45"/>
      <c r="Y655" s="45"/>
      <c r="Z655" s="45"/>
    </row>
    <row r="656" spans="1:26" ht="15.5" x14ac:dyDescent="0.35">
      <c r="A656" s="45"/>
      <c r="B656" s="45"/>
      <c r="C656" s="45"/>
      <c r="D656" s="45"/>
      <c r="E656" s="45"/>
      <c r="F656" s="45"/>
      <c r="G656" s="45"/>
      <c r="H656" s="47"/>
      <c r="I656" s="47"/>
      <c r="J656" s="47"/>
      <c r="K656" s="45"/>
      <c r="L656" s="45"/>
      <c r="M656" s="45"/>
      <c r="N656" s="45"/>
      <c r="O656" s="45"/>
      <c r="P656" s="45"/>
      <c r="Q656" s="45"/>
      <c r="R656" s="45"/>
      <c r="S656" s="45"/>
      <c r="T656" s="45"/>
      <c r="U656" s="45"/>
      <c r="V656" s="45"/>
      <c r="W656" s="45"/>
      <c r="X656" s="45"/>
      <c r="Y656" s="45"/>
      <c r="Z656" s="45"/>
    </row>
    <row r="657" spans="1:26" ht="15.5" x14ac:dyDescent="0.35">
      <c r="A657" s="45"/>
      <c r="B657" s="45"/>
      <c r="C657" s="45"/>
      <c r="D657" s="45"/>
      <c r="E657" s="45"/>
      <c r="F657" s="45"/>
      <c r="G657" s="45"/>
      <c r="H657" s="47"/>
      <c r="I657" s="47"/>
      <c r="J657" s="47"/>
      <c r="K657" s="45"/>
      <c r="L657" s="45"/>
      <c r="M657" s="45"/>
      <c r="N657" s="45"/>
      <c r="O657" s="45"/>
      <c r="P657" s="45"/>
      <c r="Q657" s="45"/>
      <c r="R657" s="45"/>
      <c r="S657" s="45"/>
      <c r="T657" s="45"/>
      <c r="U657" s="45"/>
      <c r="V657" s="45"/>
      <c r="W657" s="45"/>
      <c r="X657" s="45"/>
      <c r="Y657" s="45"/>
      <c r="Z657" s="45"/>
    </row>
    <row r="658" spans="1:26" ht="15.5" x14ac:dyDescent="0.35">
      <c r="A658" s="45"/>
      <c r="B658" s="45"/>
      <c r="C658" s="45"/>
      <c r="D658" s="45"/>
      <c r="E658" s="45"/>
      <c r="F658" s="45"/>
      <c r="G658" s="45"/>
      <c r="H658" s="47"/>
      <c r="I658" s="47"/>
      <c r="J658" s="47"/>
      <c r="K658" s="45"/>
      <c r="L658" s="45"/>
      <c r="M658" s="45"/>
      <c r="N658" s="45"/>
      <c r="O658" s="45"/>
      <c r="P658" s="45"/>
      <c r="Q658" s="45"/>
      <c r="R658" s="45"/>
      <c r="S658" s="45"/>
      <c r="T658" s="45"/>
      <c r="U658" s="45"/>
      <c r="V658" s="45"/>
      <c r="W658" s="45"/>
      <c r="X658" s="45"/>
      <c r="Y658" s="45"/>
      <c r="Z658" s="45"/>
    </row>
    <row r="659" spans="1:26" ht="15.5" x14ac:dyDescent="0.35">
      <c r="A659" s="45"/>
      <c r="B659" s="45"/>
      <c r="C659" s="45"/>
      <c r="D659" s="45"/>
      <c r="E659" s="45"/>
      <c r="F659" s="45"/>
      <c r="G659" s="45"/>
      <c r="H659" s="47"/>
      <c r="I659" s="47"/>
      <c r="J659" s="47"/>
      <c r="K659" s="45"/>
      <c r="L659" s="45"/>
      <c r="M659" s="45"/>
      <c r="N659" s="45"/>
      <c r="O659" s="45"/>
      <c r="P659" s="45"/>
      <c r="Q659" s="45"/>
      <c r="R659" s="45"/>
      <c r="S659" s="45"/>
      <c r="T659" s="45"/>
      <c r="U659" s="45"/>
      <c r="V659" s="45"/>
      <c r="W659" s="45"/>
      <c r="X659" s="45"/>
      <c r="Y659" s="45"/>
      <c r="Z659" s="45"/>
    </row>
    <row r="660" spans="1:26" ht="15.5" x14ac:dyDescent="0.35">
      <c r="A660" s="45"/>
      <c r="B660" s="45"/>
      <c r="C660" s="45"/>
      <c r="D660" s="45"/>
      <c r="E660" s="45"/>
      <c r="F660" s="45"/>
      <c r="G660" s="45"/>
      <c r="H660" s="47"/>
      <c r="I660" s="47"/>
      <c r="J660" s="47"/>
      <c r="K660" s="45"/>
      <c r="L660" s="45"/>
      <c r="M660" s="45"/>
      <c r="N660" s="45"/>
      <c r="O660" s="45"/>
      <c r="P660" s="45"/>
      <c r="Q660" s="45"/>
      <c r="R660" s="45"/>
      <c r="S660" s="45"/>
      <c r="T660" s="45"/>
      <c r="U660" s="45"/>
      <c r="V660" s="45"/>
      <c r="W660" s="45"/>
      <c r="X660" s="45"/>
      <c r="Y660" s="45"/>
      <c r="Z660" s="45"/>
    </row>
    <row r="661" spans="1:26" ht="15.5" x14ac:dyDescent="0.35">
      <c r="A661" s="45"/>
      <c r="B661" s="45"/>
      <c r="C661" s="45"/>
      <c r="D661" s="45"/>
      <c r="E661" s="45"/>
      <c r="F661" s="45"/>
      <c r="G661" s="45"/>
      <c r="H661" s="47"/>
      <c r="I661" s="47"/>
      <c r="J661" s="47"/>
      <c r="K661" s="45"/>
      <c r="L661" s="45"/>
      <c r="M661" s="45"/>
      <c r="N661" s="45"/>
      <c r="O661" s="45"/>
      <c r="P661" s="45"/>
      <c r="Q661" s="45"/>
      <c r="R661" s="45"/>
      <c r="S661" s="45"/>
      <c r="T661" s="45"/>
      <c r="U661" s="45"/>
      <c r="V661" s="45"/>
      <c r="W661" s="45"/>
      <c r="X661" s="45"/>
      <c r="Y661" s="45"/>
      <c r="Z661" s="45"/>
    </row>
    <row r="662" spans="1:26" ht="15.5" x14ac:dyDescent="0.35">
      <c r="A662" s="45"/>
      <c r="B662" s="45"/>
      <c r="C662" s="45"/>
      <c r="D662" s="45"/>
      <c r="E662" s="45"/>
      <c r="F662" s="45"/>
      <c r="G662" s="45"/>
      <c r="H662" s="47"/>
      <c r="I662" s="47"/>
      <c r="J662" s="47"/>
      <c r="K662" s="45"/>
      <c r="L662" s="45"/>
      <c r="M662" s="45"/>
      <c r="N662" s="45"/>
      <c r="O662" s="45"/>
      <c r="P662" s="45"/>
      <c r="Q662" s="45"/>
      <c r="R662" s="45"/>
      <c r="S662" s="45"/>
      <c r="T662" s="45"/>
      <c r="U662" s="45"/>
      <c r="V662" s="45"/>
      <c r="W662" s="45"/>
      <c r="X662" s="45"/>
      <c r="Y662" s="45"/>
      <c r="Z662" s="45"/>
    </row>
    <row r="663" spans="1:26" ht="15.5" x14ac:dyDescent="0.35">
      <c r="A663" s="45"/>
      <c r="B663" s="45"/>
      <c r="C663" s="45"/>
      <c r="D663" s="45"/>
      <c r="E663" s="45"/>
      <c r="F663" s="45"/>
      <c r="G663" s="45"/>
      <c r="H663" s="47"/>
      <c r="I663" s="47"/>
      <c r="J663" s="47"/>
      <c r="K663" s="45"/>
      <c r="L663" s="45"/>
      <c r="M663" s="45"/>
      <c r="N663" s="45"/>
      <c r="O663" s="45"/>
      <c r="P663" s="45"/>
      <c r="Q663" s="45"/>
      <c r="R663" s="45"/>
      <c r="S663" s="45"/>
      <c r="T663" s="45"/>
      <c r="U663" s="45"/>
      <c r="V663" s="45"/>
      <c r="W663" s="45"/>
      <c r="X663" s="45"/>
      <c r="Y663" s="45"/>
      <c r="Z663" s="45"/>
    </row>
    <row r="664" spans="1:26" ht="15.5" x14ac:dyDescent="0.35">
      <c r="A664" s="45"/>
      <c r="B664" s="45"/>
      <c r="C664" s="45"/>
      <c r="D664" s="45"/>
      <c r="E664" s="45"/>
      <c r="F664" s="45"/>
      <c r="G664" s="45"/>
      <c r="H664" s="47"/>
      <c r="I664" s="47"/>
      <c r="J664" s="47"/>
      <c r="K664" s="45"/>
      <c r="L664" s="45"/>
      <c r="M664" s="45"/>
      <c r="N664" s="45"/>
      <c r="O664" s="45"/>
      <c r="P664" s="45"/>
      <c r="Q664" s="45"/>
      <c r="R664" s="45"/>
      <c r="S664" s="45"/>
      <c r="T664" s="45"/>
      <c r="U664" s="45"/>
      <c r="V664" s="45"/>
      <c r="W664" s="45"/>
      <c r="X664" s="45"/>
      <c r="Y664" s="45"/>
      <c r="Z664" s="45"/>
    </row>
    <row r="665" spans="1:26" ht="15.5" x14ac:dyDescent="0.35">
      <c r="A665" s="45"/>
      <c r="B665" s="45"/>
      <c r="C665" s="45"/>
      <c r="D665" s="45"/>
      <c r="E665" s="45"/>
      <c r="F665" s="45"/>
      <c r="G665" s="45"/>
      <c r="H665" s="47"/>
      <c r="I665" s="47"/>
      <c r="J665" s="47"/>
      <c r="K665" s="45"/>
      <c r="L665" s="45"/>
      <c r="M665" s="45"/>
      <c r="N665" s="45"/>
      <c r="O665" s="45"/>
      <c r="P665" s="45"/>
      <c r="Q665" s="45"/>
      <c r="R665" s="45"/>
      <c r="S665" s="45"/>
      <c r="T665" s="45"/>
      <c r="U665" s="45"/>
      <c r="V665" s="45"/>
      <c r="W665" s="45"/>
      <c r="X665" s="45"/>
      <c r="Y665" s="45"/>
      <c r="Z665" s="45"/>
    </row>
    <row r="666" spans="1:26" ht="15.5" x14ac:dyDescent="0.35">
      <c r="A666" s="45"/>
      <c r="B666" s="45"/>
      <c r="C666" s="45"/>
      <c r="D666" s="45"/>
      <c r="E666" s="45"/>
      <c r="F666" s="45"/>
      <c r="G666" s="45"/>
      <c r="H666" s="47"/>
      <c r="I666" s="47"/>
      <c r="J666" s="47"/>
      <c r="K666" s="45"/>
      <c r="L666" s="45"/>
      <c r="M666" s="45"/>
      <c r="N666" s="45"/>
      <c r="O666" s="45"/>
      <c r="P666" s="45"/>
      <c r="Q666" s="45"/>
      <c r="R666" s="45"/>
      <c r="S666" s="45"/>
      <c r="T666" s="45"/>
      <c r="U666" s="45"/>
      <c r="V666" s="45"/>
      <c r="W666" s="45"/>
      <c r="X666" s="45"/>
      <c r="Y666" s="45"/>
      <c r="Z666" s="45"/>
    </row>
    <row r="667" spans="1:26" ht="15.5" x14ac:dyDescent="0.35">
      <c r="A667" s="45"/>
      <c r="B667" s="45"/>
      <c r="C667" s="45"/>
      <c r="D667" s="45"/>
      <c r="E667" s="45"/>
      <c r="F667" s="45"/>
      <c r="G667" s="45"/>
      <c r="H667" s="47"/>
      <c r="I667" s="47"/>
      <c r="J667" s="47"/>
      <c r="K667" s="45"/>
      <c r="L667" s="45"/>
      <c r="M667" s="45"/>
      <c r="N667" s="45"/>
      <c r="O667" s="45"/>
      <c r="P667" s="45"/>
      <c r="Q667" s="45"/>
      <c r="R667" s="45"/>
      <c r="S667" s="45"/>
      <c r="T667" s="45"/>
      <c r="U667" s="45"/>
      <c r="V667" s="45"/>
      <c r="W667" s="45"/>
      <c r="X667" s="45"/>
      <c r="Y667" s="45"/>
      <c r="Z667" s="45"/>
    </row>
    <row r="668" spans="1:26" ht="15.5" x14ac:dyDescent="0.35">
      <c r="A668" s="45"/>
      <c r="B668" s="45"/>
      <c r="C668" s="45"/>
      <c r="D668" s="45"/>
      <c r="E668" s="45"/>
      <c r="F668" s="45"/>
      <c r="G668" s="45"/>
      <c r="H668" s="47"/>
      <c r="I668" s="47"/>
      <c r="J668" s="47"/>
      <c r="K668" s="45"/>
      <c r="L668" s="45"/>
      <c r="M668" s="45"/>
      <c r="N668" s="45"/>
      <c r="O668" s="45"/>
      <c r="P668" s="45"/>
      <c r="Q668" s="45"/>
      <c r="R668" s="45"/>
      <c r="S668" s="45"/>
      <c r="T668" s="45"/>
      <c r="U668" s="45"/>
      <c r="V668" s="45"/>
      <c r="W668" s="45"/>
      <c r="X668" s="45"/>
      <c r="Y668" s="45"/>
      <c r="Z668" s="45"/>
    </row>
    <row r="669" spans="1:26" ht="15.5" x14ac:dyDescent="0.35">
      <c r="A669" s="45"/>
      <c r="B669" s="45"/>
      <c r="C669" s="45"/>
      <c r="D669" s="45"/>
      <c r="E669" s="45"/>
      <c r="F669" s="45"/>
      <c r="G669" s="45"/>
      <c r="H669" s="47"/>
      <c r="I669" s="47"/>
      <c r="J669" s="47"/>
      <c r="K669" s="45"/>
      <c r="L669" s="45"/>
      <c r="M669" s="45"/>
      <c r="N669" s="45"/>
      <c r="O669" s="45"/>
      <c r="P669" s="45"/>
      <c r="Q669" s="45"/>
      <c r="R669" s="45"/>
      <c r="S669" s="45"/>
      <c r="T669" s="45"/>
      <c r="U669" s="45"/>
      <c r="V669" s="45"/>
      <c r="W669" s="45"/>
      <c r="X669" s="45"/>
      <c r="Y669" s="45"/>
      <c r="Z669" s="45"/>
    </row>
    <row r="670" spans="1:26" ht="15.5" x14ac:dyDescent="0.35">
      <c r="A670" s="45"/>
      <c r="B670" s="45"/>
      <c r="C670" s="45"/>
      <c r="D670" s="45"/>
      <c r="E670" s="45"/>
      <c r="F670" s="45"/>
      <c r="G670" s="45"/>
      <c r="H670" s="47"/>
      <c r="I670" s="47"/>
      <c r="J670" s="47"/>
      <c r="K670" s="45"/>
      <c r="L670" s="45"/>
      <c r="M670" s="45"/>
      <c r="N670" s="45"/>
      <c r="O670" s="45"/>
      <c r="P670" s="45"/>
      <c r="Q670" s="45"/>
      <c r="R670" s="45"/>
      <c r="S670" s="45"/>
      <c r="T670" s="45"/>
      <c r="U670" s="45"/>
      <c r="V670" s="45"/>
      <c r="W670" s="45"/>
      <c r="X670" s="45"/>
      <c r="Y670" s="45"/>
      <c r="Z670" s="45"/>
    </row>
    <row r="671" spans="1:26" ht="15.5" x14ac:dyDescent="0.35">
      <c r="A671" s="45"/>
      <c r="B671" s="45"/>
      <c r="C671" s="45"/>
      <c r="D671" s="45"/>
      <c r="E671" s="45"/>
      <c r="F671" s="45"/>
      <c r="G671" s="45"/>
      <c r="H671" s="47"/>
      <c r="I671" s="47"/>
      <c r="J671" s="47"/>
      <c r="K671" s="45"/>
      <c r="L671" s="45"/>
      <c r="M671" s="45"/>
      <c r="N671" s="45"/>
      <c r="O671" s="45"/>
      <c r="P671" s="45"/>
      <c r="Q671" s="45"/>
      <c r="R671" s="45"/>
      <c r="S671" s="45"/>
      <c r="T671" s="45"/>
      <c r="U671" s="45"/>
      <c r="V671" s="45"/>
      <c r="W671" s="45"/>
      <c r="X671" s="45"/>
      <c r="Y671" s="45"/>
      <c r="Z671" s="45"/>
    </row>
    <row r="672" spans="1:26" ht="15.5" x14ac:dyDescent="0.35">
      <c r="A672" s="45"/>
      <c r="B672" s="45"/>
      <c r="C672" s="45"/>
      <c r="D672" s="45"/>
      <c r="E672" s="45"/>
      <c r="F672" s="45"/>
      <c r="G672" s="45"/>
      <c r="H672" s="47"/>
      <c r="I672" s="47"/>
      <c r="J672" s="47"/>
      <c r="K672" s="45"/>
      <c r="L672" s="45"/>
      <c r="M672" s="45"/>
      <c r="N672" s="45"/>
      <c r="O672" s="45"/>
      <c r="P672" s="45"/>
      <c r="Q672" s="45"/>
      <c r="R672" s="45"/>
      <c r="S672" s="45"/>
      <c r="T672" s="45"/>
      <c r="U672" s="45"/>
      <c r="V672" s="45"/>
      <c r="W672" s="45"/>
      <c r="X672" s="45"/>
      <c r="Y672" s="45"/>
      <c r="Z672" s="45"/>
    </row>
    <row r="673" spans="1:26" ht="15.5" x14ac:dyDescent="0.35">
      <c r="A673" s="45"/>
      <c r="B673" s="45"/>
      <c r="C673" s="45"/>
      <c r="D673" s="45"/>
      <c r="E673" s="45"/>
      <c r="F673" s="45"/>
      <c r="G673" s="45"/>
      <c r="H673" s="47"/>
      <c r="I673" s="47"/>
      <c r="J673" s="47"/>
      <c r="K673" s="45"/>
      <c r="L673" s="45"/>
      <c r="M673" s="45"/>
      <c r="N673" s="45"/>
      <c r="O673" s="45"/>
      <c r="P673" s="45"/>
      <c r="Q673" s="45"/>
      <c r="R673" s="45"/>
      <c r="S673" s="45"/>
      <c r="T673" s="45"/>
      <c r="U673" s="45"/>
      <c r="V673" s="45"/>
      <c r="W673" s="45"/>
      <c r="X673" s="45"/>
      <c r="Y673" s="45"/>
      <c r="Z673" s="45"/>
    </row>
    <row r="674" spans="1:26" ht="15.5" x14ac:dyDescent="0.35">
      <c r="A674" s="45"/>
      <c r="B674" s="45"/>
      <c r="C674" s="45"/>
      <c r="D674" s="45"/>
      <c r="E674" s="45"/>
      <c r="F674" s="45"/>
      <c r="G674" s="45"/>
      <c r="H674" s="47"/>
      <c r="I674" s="47"/>
      <c r="J674" s="47"/>
      <c r="K674" s="45"/>
      <c r="L674" s="45"/>
      <c r="M674" s="45"/>
      <c r="N674" s="45"/>
      <c r="O674" s="45"/>
      <c r="P674" s="45"/>
      <c r="Q674" s="45"/>
      <c r="R674" s="45"/>
      <c r="S674" s="45"/>
      <c r="T674" s="45"/>
      <c r="U674" s="45"/>
      <c r="V674" s="45"/>
      <c r="W674" s="45"/>
      <c r="X674" s="45"/>
      <c r="Y674" s="45"/>
      <c r="Z674" s="45"/>
    </row>
    <row r="675" spans="1:26" ht="15.5" x14ac:dyDescent="0.35">
      <c r="A675" s="45"/>
      <c r="B675" s="45"/>
      <c r="C675" s="45"/>
      <c r="D675" s="45"/>
      <c r="E675" s="45"/>
      <c r="F675" s="45"/>
      <c r="G675" s="45"/>
      <c r="H675" s="47"/>
      <c r="I675" s="47"/>
      <c r="J675" s="47"/>
      <c r="K675" s="45"/>
      <c r="L675" s="45"/>
      <c r="M675" s="45"/>
      <c r="N675" s="45"/>
      <c r="O675" s="45"/>
      <c r="P675" s="45"/>
      <c r="Q675" s="45"/>
      <c r="R675" s="45"/>
      <c r="S675" s="45"/>
      <c r="T675" s="45"/>
      <c r="U675" s="45"/>
      <c r="V675" s="45"/>
      <c r="W675" s="45"/>
      <c r="X675" s="45"/>
      <c r="Y675" s="45"/>
      <c r="Z675" s="45"/>
    </row>
    <row r="676" spans="1:26" ht="15.5" x14ac:dyDescent="0.35">
      <c r="A676" s="45"/>
      <c r="B676" s="45"/>
      <c r="C676" s="45"/>
      <c r="D676" s="45"/>
      <c r="E676" s="45"/>
      <c r="F676" s="45"/>
      <c r="G676" s="45"/>
      <c r="H676" s="47"/>
      <c r="I676" s="47"/>
      <c r="J676" s="47"/>
      <c r="K676" s="45"/>
      <c r="L676" s="45"/>
      <c r="M676" s="45"/>
      <c r="N676" s="45"/>
      <c r="O676" s="45"/>
      <c r="P676" s="45"/>
      <c r="Q676" s="45"/>
      <c r="R676" s="45"/>
      <c r="S676" s="45"/>
      <c r="T676" s="45"/>
      <c r="U676" s="45"/>
      <c r="V676" s="45"/>
      <c r="W676" s="45"/>
      <c r="X676" s="45"/>
      <c r="Y676" s="45"/>
      <c r="Z676" s="45"/>
    </row>
    <row r="677" spans="1:26" ht="15.5" x14ac:dyDescent="0.35">
      <c r="A677" s="45"/>
      <c r="B677" s="45"/>
      <c r="C677" s="45"/>
      <c r="D677" s="45"/>
      <c r="E677" s="45"/>
      <c r="F677" s="45"/>
      <c r="G677" s="45"/>
      <c r="H677" s="47"/>
      <c r="I677" s="47"/>
      <c r="J677" s="47"/>
      <c r="K677" s="45"/>
      <c r="L677" s="45"/>
      <c r="M677" s="45"/>
      <c r="N677" s="45"/>
      <c r="O677" s="45"/>
      <c r="P677" s="45"/>
      <c r="Q677" s="45"/>
      <c r="R677" s="45"/>
      <c r="S677" s="45"/>
      <c r="T677" s="45"/>
      <c r="U677" s="45"/>
      <c r="V677" s="45"/>
      <c r="W677" s="45"/>
      <c r="X677" s="45"/>
      <c r="Y677" s="45"/>
      <c r="Z677" s="45"/>
    </row>
    <row r="678" spans="1:26" ht="15.5" x14ac:dyDescent="0.35">
      <c r="A678" s="45"/>
      <c r="B678" s="45"/>
      <c r="C678" s="45"/>
      <c r="D678" s="45"/>
      <c r="E678" s="45"/>
      <c r="F678" s="45"/>
      <c r="G678" s="45"/>
      <c r="H678" s="47"/>
      <c r="I678" s="47"/>
      <c r="J678" s="47"/>
      <c r="K678" s="45"/>
      <c r="L678" s="45"/>
      <c r="M678" s="45"/>
      <c r="N678" s="45"/>
      <c r="O678" s="45"/>
      <c r="P678" s="45"/>
      <c r="Q678" s="45"/>
      <c r="R678" s="45"/>
      <c r="S678" s="45"/>
      <c r="T678" s="45"/>
      <c r="U678" s="45"/>
      <c r="V678" s="45"/>
      <c r="W678" s="45"/>
      <c r="X678" s="45"/>
      <c r="Y678" s="45"/>
      <c r="Z678" s="45"/>
    </row>
    <row r="679" spans="1:26" ht="15.5" x14ac:dyDescent="0.35">
      <c r="A679" s="45"/>
      <c r="B679" s="45"/>
      <c r="C679" s="45"/>
      <c r="D679" s="45"/>
      <c r="E679" s="45"/>
      <c r="F679" s="45"/>
      <c r="G679" s="45"/>
      <c r="H679" s="47"/>
      <c r="I679" s="47"/>
      <c r="J679" s="47"/>
      <c r="K679" s="45"/>
      <c r="L679" s="45"/>
      <c r="M679" s="45"/>
      <c r="N679" s="45"/>
      <c r="O679" s="45"/>
      <c r="P679" s="45"/>
      <c r="Q679" s="45"/>
      <c r="R679" s="45"/>
      <c r="S679" s="45"/>
      <c r="T679" s="45"/>
      <c r="U679" s="45"/>
      <c r="V679" s="45"/>
      <c r="W679" s="45"/>
      <c r="X679" s="45"/>
      <c r="Y679" s="45"/>
      <c r="Z679" s="45"/>
    </row>
    <row r="680" spans="1:26" ht="15.5" x14ac:dyDescent="0.35">
      <c r="A680" s="45"/>
      <c r="B680" s="45"/>
      <c r="C680" s="45"/>
      <c r="D680" s="45"/>
      <c r="E680" s="45"/>
      <c r="F680" s="45"/>
      <c r="G680" s="45"/>
      <c r="H680" s="47"/>
      <c r="I680" s="47"/>
      <c r="J680" s="47"/>
      <c r="K680" s="45"/>
      <c r="L680" s="45"/>
      <c r="M680" s="45"/>
      <c r="N680" s="45"/>
      <c r="O680" s="45"/>
      <c r="P680" s="45"/>
      <c r="Q680" s="45"/>
      <c r="R680" s="45"/>
      <c r="S680" s="45"/>
      <c r="T680" s="45"/>
      <c r="U680" s="45"/>
      <c r="V680" s="45"/>
      <c r="W680" s="45"/>
      <c r="X680" s="45"/>
      <c r="Y680" s="45"/>
      <c r="Z680" s="45"/>
    </row>
    <row r="681" spans="1:26" ht="15.5" x14ac:dyDescent="0.35">
      <c r="A681" s="45"/>
      <c r="B681" s="45"/>
      <c r="C681" s="45"/>
      <c r="D681" s="45"/>
      <c r="E681" s="45"/>
      <c r="F681" s="45"/>
      <c r="G681" s="45"/>
      <c r="H681" s="47"/>
      <c r="I681" s="47"/>
      <c r="J681" s="47"/>
      <c r="K681" s="45"/>
      <c r="L681" s="45"/>
      <c r="M681" s="45"/>
      <c r="N681" s="45"/>
      <c r="O681" s="45"/>
      <c r="P681" s="45"/>
      <c r="Q681" s="45"/>
      <c r="R681" s="45"/>
      <c r="S681" s="45"/>
      <c r="T681" s="45"/>
      <c r="U681" s="45"/>
      <c r="V681" s="45"/>
      <c r="W681" s="45"/>
      <c r="X681" s="45"/>
      <c r="Y681" s="45"/>
      <c r="Z681" s="45"/>
    </row>
    <row r="682" spans="1:26" ht="15.5" x14ac:dyDescent="0.35">
      <c r="A682" s="45"/>
      <c r="B682" s="45"/>
      <c r="C682" s="45"/>
      <c r="D682" s="45"/>
      <c r="E682" s="45"/>
      <c r="F682" s="45"/>
      <c r="G682" s="45"/>
      <c r="H682" s="47"/>
      <c r="I682" s="47"/>
      <c r="J682" s="47"/>
      <c r="K682" s="45"/>
      <c r="L682" s="45"/>
      <c r="M682" s="45"/>
      <c r="N682" s="45"/>
      <c r="O682" s="45"/>
      <c r="P682" s="45"/>
      <c r="Q682" s="45"/>
      <c r="R682" s="45"/>
      <c r="S682" s="45"/>
      <c r="T682" s="45"/>
      <c r="U682" s="45"/>
      <c r="V682" s="45"/>
      <c r="W682" s="45"/>
      <c r="X682" s="45"/>
      <c r="Y682" s="45"/>
      <c r="Z682" s="45"/>
    </row>
    <row r="683" spans="1:26" ht="15.5" x14ac:dyDescent="0.35">
      <c r="A683" s="45"/>
      <c r="B683" s="45"/>
      <c r="C683" s="45"/>
      <c r="D683" s="45"/>
      <c r="E683" s="45"/>
      <c r="F683" s="45"/>
      <c r="G683" s="45"/>
      <c r="H683" s="47"/>
      <c r="I683" s="47"/>
      <c r="J683" s="47"/>
      <c r="K683" s="45"/>
      <c r="L683" s="45"/>
      <c r="M683" s="45"/>
      <c r="N683" s="45"/>
      <c r="O683" s="45"/>
      <c r="P683" s="45"/>
      <c r="Q683" s="45"/>
      <c r="R683" s="45"/>
      <c r="S683" s="45"/>
      <c r="T683" s="45"/>
      <c r="U683" s="45"/>
      <c r="V683" s="45"/>
      <c r="W683" s="45"/>
      <c r="X683" s="45"/>
      <c r="Y683" s="45"/>
      <c r="Z683" s="45"/>
    </row>
    <row r="684" spans="1:26" ht="15.5" x14ac:dyDescent="0.35">
      <c r="A684" s="45"/>
      <c r="B684" s="45"/>
      <c r="C684" s="45"/>
      <c r="D684" s="45"/>
      <c r="E684" s="45"/>
      <c r="F684" s="45"/>
      <c r="G684" s="45"/>
      <c r="H684" s="47"/>
      <c r="I684" s="47"/>
      <c r="J684" s="47"/>
      <c r="K684" s="45"/>
      <c r="L684" s="45"/>
      <c r="M684" s="45"/>
      <c r="N684" s="45"/>
      <c r="O684" s="45"/>
      <c r="P684" s="45"/>
      <c r="Q684" s="45"/>
      <c r="R684" s="45"/>
      <c r="S684" s="45"/>
      <c r="T684" s="45"/>
      <c r="U684" s="45"/>
      <c r="V684" s="45"/>
      <c r="W684" s="45"/>
      <c r="X684" s="45"/>
      <c r="Y684" s="45"/>
      <c r="Z684" s="45"/>
    </row>
    <row r="685" spans="1:26" ht="15.5" x14ac:dyDescent="0.35">
      <c r="A685" s="45"/>
      <c r="B685" s="45"/>
      <c r="C685" s="45"/>
      <c r="D685" s="45"/>
      <c r="E685" s="45"/>
      <c r="F685" s="45"/>
      <c r="G685" s="45"/>
      <c r="H685" s="47"/>
      <c r="I685" s="47"/>
      <c r="J685" s="47"/>
      <c r="K685" s="45"/>
      <c r="L685" s="45"/>
      <c r="M685" s="45"/>
      <c r="N685" s="45"/>
      <c r="O685" s="45"/>
      <c r="P685" s="45"/>
      <c r="Q685" s="45"/>
      <c r="R685" s="45"/>
      <c r="S685" s="45"/>
      <c r="T685" s="45"/>
      <c r="U685" s="45"/>
      <c r="V685" s="45"/>
      <c r="W685" s="45"/>
      <c r="X685" s="45"/>
      <c r="Y685" s="45"/>
      <c r="Z685" s="45"/>
    </row>
    <row r="686" spans="1:26" ht="15.5" x14ac:dyDescent="0.35">
      <c r="A686" s="45"/>
      <c r="B686" s="45"/>
      <c r="C686" s="45"/>
      <c r="D686" s="45"/>
      <c r="E686" s="45"/>
      <c r="F686" s="45"/>
      <c r="G686" s="45"/>
      <c r="H686" s="47"/>
      <c r="I686" s="47"/>
      <c r="J686" s="47"/>
      <c r="K686" s="45"/>
      <c r="L686" s="45"/>
      <c r="M686" s="45"/>
      <c r="N686" s="45"/>
      <c r="O686" s="45"/>
      <c r="P686" s="45"/>
      <c r="Q686" s="45"/>
      <c r="R686" s="45"/>
      <c r="S686" s="45"/>
      <c r="T686" s="45"/>
      <c r="U686" s="45"/>
      <c r="V686" s="45"/>
      <c r="W686" s="45"/>
      <c r="X686" s="45"/>
      <c r="Y686" s="45"/>
      <c r="Z686" s="45"/>
    </row>
    <row r="687" spans="1:26" ht="15.5" x14ac:dyDescent="0.35">
      <c r="A687" s="45"/>
      <c r="B687" s="45"/>
      <c r="C687" s="45"/>
      <c r="D687" s="45"/>
      <c r="E687" s="45"/>
      <c r="F687" s="45"/>
      <c r="G687" s="45"/>
      <c r="H687" s="47"/>
      <c r="I687" s="47"/>
      <c r="J687" s="47"/>
      <c r="K687" s="45"/>
      <c r="L687" s="45"/>
      <c r="M687" s="45"/>
      <c r="N687" s="45"/>
      <c r="O687" s="45"/>
      <c r="P687" s="45"/>
      <c r="Q687" s="45"/>
      <c r="R687" s="45"/>
      <c r="S687" s="45"/>
      <c r="T687" s="45"/>
      <c r="U687" s="45"/>
      <c r="V687" s="45"/>
      <c r="W687" s="45"/>
      <c r="X687" s="45"/>
      <c r="Y687" s="45"/>
      <c r="Z687" s="45"/>
    </row>
    <row r="688" spans="1:26" ht="15.5" x14ac:dyDescent="0.35">
      <c r="A688" s="45"/>
      <c r="B688" s="45"/>
      <c r="C688" s="45"/>
      <c r="D688" s="45"/>
      <c r="E688" s="45"/>
      <c r="F688" s="45"/>
      <c r="G688" s="45"/>
      <c r="H688" s="47"/>
      <c r="I688" s="47"/>
      <c r="J688" s="47"/>
      <c r="K688" s="45"/>
      <c r="L688" s="45"/>
      <c r="M688" s="45"/>
      <c r="N688" s="45"/>
      <c r="O688" s="45"/>
      <c r="P688" s="45"/>
      <c r="Q688" s="45"/>
      <c r="R688" s="45"/>
      <c r="S688" s="45"/>
      <c r="T688" s="45"/>
      <c r="U688" s="45"/>
      <c r="V688" s="45"/>
      <c r="W688" s="45"/>
      <c r="X688" s="45"/>
      <c r="Y688" s="45"/>
      <c r="Z688" s="45"/>
    </row>
    <row r="689" spans="1:26" ht="15.5" x14ac:dyDescent="0.35">
      <c r="A689" s="45"/>
      <c r="B689" s="45"/>
      <c r="C689" s="45"/>
      <c r="D689" s="45"/>
      <c r="E689" s="45"/>
      <c r="F689" s="45"/>
      <c r="G689" s="45"/>
      <c r="H689" s="47"/>
      <c r="I689" s="47"/>
      <c r="J689" s="47"/>
      <c r="K689" s="45"/>
      <c r="L689" s="45"/>
      <c r="M689" s="45"/>
      <c r="N689" s="45"/>
      <c r="O689" s="45"/>
      <c r="P689" s="45"/>
      <c r="Q689" s="45"/>
      <c r="R689" s="45"/>
      <c r="S689" s="45"/>
      <c r="T689" s="45"/>
      <c r="U689" s="45"/>
      <c r="V689" s="45"/>
      <c r="W689" s="45"/>
      <c r="X689" s="45"/>
      <c r="Y689" s="45"/>
      <c r="Z689" s="45"/>
    </row>
    <row r="690" spans="1:26" ht="15.5" x14ac:dyDescent="0.35">
      <c r="A690" s="45"/>
      <c r="B690" s="45"/>
      <c r="C690" s="45"/>
      <c r="D690" s="45"/>
      <c r="E690" s="45"/>
      <c r="F690" s="45"/>
      <c r="G690" s="45"/>
      <c r="H690" s="47"/>
      <c r="I690" s="47"/>
      <c r="J690" s="47"/>
      <c r="K690" s="45"/>
      <c r="L690" s="45"/>
      <c r="M690" s="45"/>
      <c r="N690" s="45"/>
      <c r="O690" s="45"/>
      <c r="P690" s="45"/>
      <c r="Q690" s="45"/>
      <c r="R690" s="45"/>
      <c r="S690" s="45"/>
      <c r="T690" s="45"/>
      <c r="U690" s="45"/>
      <c r="V690" s="45"/>
      <c r="W690" s="45"/>
      <c r="X690" s="45"/>
      <c r="Y690" s="45"/>
      <c r="Z690" s="45"/>
    </row>
    <row r="691" spans="1:26" ht="15.5" x14ac:dyDescent="0.35">
      <c r="A691" s="45"/>
      <c r="B691" s="45"/>
      <c r="C691" s="45"/>
      <c r="D691" s="45"/>
      <c r="E691" s="45"/>
      <c r="F691" s="45"/>
      <c r="G691" s="45"/>
      <c r="H691" s="47"/>
      <c r="I691" s="47"/>
      <c r="J691" s="47"/>
      <c r="K691" s="45"/>
      <c r="L691" s="45"/>
      <c r="M691" s="45"/>
      <c r="N691" s="45"/>
      <c r="O691" s="45"/>
      <c r="P691" s="45"/>
      <c r="Q691" s="45"/>
      <c r="R691" s="45"/>
      <c r="S691" s="45"/>
      <c r="T691" s="45"/>
      <c r="U691" s="45"/>
      <c r="V691" s="45"/>
      <c r="W691" s="45"/>
      <c r="X691" s="45"/>
      <c r="Y691" s="45"/>
      <c r="Z691" s="45"/>
    </row>
    <row r="692" spans="1:26" ht="15.5" x14ac:dyDescent="0.35">
      <c r="A692" s="45"/>
      <c r="B692" s="45"/>
      <c r="C692" s="45"/>
      <c r="D692" s="45"/>
      <c r="E692" s="45"/>
      <c r="F692" s="45"/>
      <c r="G692" s="45"/>
      <c r="H692" s="47"/>
      <c r="I692" s="47"/>
      <c r="J692" s="47"/>
      <c r="K692" s="45"/>
      <c r="L692" s="45"/>
      <c r="M692" s="45"/>
      <c r="N692" s="45"/>
      <c r="O692" s="45"/>
      <c r="P692" s="45"/>
      <c r="Q692" s="45"/>
      <c r="R692" s="45"/>
      <c r="S692" s="45"/>
      <c r="T692" s="45"/>
      <c r="U692" s="45"/>
      <c r="V692" s="45"/>
      <c r="W692" s="45"/>
      <c r="X692" s="45"/>
      <c r="Y692" s="45"/>
      <c r="Z692" s="45"/>
    </row>
    <row r="693" spans="1:26" ht="15.5" x14ac:dyDescent="0.35">
      <c r="A693" s="45"/>
      <c r="B693" s="45"/>
      <c r="C693" s="45"/>
      <c r="D693" s="45"/>
      <c r="E693" s="45"/>
      <c r="F693" s="45"/>
      <c r="G693" s="45"/>
      <c r="H693" s="47"/>
      <c r="I693" s="47"/>
      <c r="J693" s="47"/>
      <c r="K693" s="45"/>
      <c r="L693" s="45"/>
      <c r="M693" s="45"/>
      <c r="N693" s="45"/>
      <c r="O693" s="45"/>
      <c r="P693" s="45"/>
      <c r="Q693" s="45"/>
      <c r="R693" s="45"/>
      <c r="S693" s="45"/>
      <c r="T693" s="45"/>
      <c r="U693" s="45"/>
      <c r="V693" s="45"/>
      <c r="W693" s="45"/>
      <c r="X693" s="45"/>
      <c r="Y693" s="45"/>
      <c r="Z693" s="45"/>
    </row>
    <row r="694" spans="1:26" ht="15.5" x14ac:dyDescent="0.35">
      <c r="A694" s="45"/>
      <c r="B694" s="45"/>
      <c r="C694" s="45"/>
      <c r="D694" s="45"/>
      <c r="E694" s="45"/>
      <c r="F694" s="45"/>
      <c r="G694" s="45"/>
      <c r="H694" s="47"/>
      <c r="I694" s="47"/>
      <c r="J694" s="47"/>
      <c r="K694" s="45"/>
      <c r="L694" s="45"/>
      <c r="M694" s="45"/>
      <c r="N694" s="45"/>
      <c r="O694" s="45"/>
      <c r="P694" s="45"/>
      <c r="Q694" s="45"/>
      <c r="R694" s="45"/>
      <c r="S694" s="45"/>
      <c r="T694" s="45"/>
      <c r="U694" s="45"/>
      <c r="V694" s="45"/>
      <c r="W694" s="45"/>
      <c r="X694" s="45"/>
      <c r="Y694" s="45"/>
      <c r="Z694" s="45"/>
    </row>
    <row r="695" spans="1:26" ht="15.5" x14ac:dyDescent="0.35">
      <c r="A695" s="45"/>
      <c r="B695" s="45"/>
      <c r="C695" s="45"/>
      <c r="D695" s="45"/>
      <c r="E695" s="45"/>
      <c r="F695" s="45"/>
      <c r="G695" s="45"/>
      <c r="H695" s="47"/>
      <c r="I695" s="47"/>
      <c r="J695" s="47"/>
      <c r="K695" s="45"/>
      <c r="L695" s="45"/>
      <c r="M695" s="45"/>
      <c r="N695" s="45"/>
      <c r="O695" s="45"/>
      <c r="P695" s="45"/>
      <c r="Q695" s="45"/>
      <c r="R695" s="45"/>
      <c r="S695" s="45"/>
      <c r="T695" s="45"/>
      <c r="U695" s="45"/>
      <c r="V695" s="45"/>
      <c r="W695" s="45"/>
      <c r="X695" s="45"/>
      <c r="Y695" s="45"/>
      <c r="Z695" s="45"/>
    </row>
    <row r="696" spans="1:26" ht="15.5" x14ac:dyDescent="0.35">
      <c r="A696" s="45"/>
      <c r="B696" s="45"/>
      <c r="C696" s="45"/>
      <c r="D696" s="45"/>
      <c r="E696" s="45"/>
      <c r="F696" s="45"/>
      <c r="G696" s="45"/>
      <c r="H696" s="47"/>
      <c r="I696" s="47"/>
      <c r="J696" s="47"/>
      <c r="K696" s="45"/>
      <c r="L696" s="45"/>
      <c r="M696" s="45"/>
      <c r="N696" s="45"/>
      <c r="O696" s="45"/>
      <c r="P696" s="45"/>
      <c r="Q696" s="45"/>
      <c r="R696" s="45"/>
      <c r="S696" s="45"/>
      <c r="T696" s="45"/>
      <c r="U696" s="45"/>
      <c r="V696" s="45"/>
      <c r="W696" s="45"/>
      <c r="X696" s="45"/>
      <c r="Y696" s="45"/>
      <c r="Z696" s="45"/>
    </row>
    <row r="697" spans="1:26" ht="15.5" x14ac:dyDescent="0.35">
      <c r="A697" s="45"/>
      <c r="B697" s="45"/>
      <c r="C697" s="45"/>
      <c r="D697" s="45"/>
      <c r="E697" s="45"/>
      <c r="F697" s="45"/>
      <c r="G697" s="45"/>
      <c r="H697" s="47"/>
      <c r="I697" s="47"/>
      <c r="J697" s="47"/>
      <c r="K697" s="45"/>
      <c r="L697" s="45"/>
      <c r="M697" s="45"/>
      <c r="N697" s="45"/>
      <c r="O697" s="45"/>
      <c r="P697" s="45"/>
      <c r="Q697" s="45"/>
      <c r="R697" s="45"/>
      <c r="S697" s="45"/>
      <c r="T697" s="45"/>
      <c r="U697" s="45"/>
      <c r="V697" s="45"/>
      <c r="W697" s="45"/>
      <c r="X697" s="45"/>
      <c r="Y697" s="45"/>
      <c r="Z697" s="45"/>
    </row>
    <row r="698" spans="1:26" ht="15.5" x14ac:dyDescent="0.35">
      <c r="A698" s="45"/>
      <c r="B698" s="45"/>
      <c r="C698" s="45"/>
      <c r="D698" s="45"/>
      <c r="E698" s="45"/>
      <c r="F698" s="45"/>
      <c r="G698" s="45"/>
      <c r="H698" s="47"/>
      <c r="I698" s="47"/>
      <c r="J698" s="47"/>
      <c r="K698" s="45"/>
      <c r="L698" s="45"/>
      <c r="M698" s="45"/>
      <c r="N698" s="45"/>
      <c r="O698" s="45"/>
      <c r="P698" s="45"/>
      <c r="Q698" s="45"/>
      <c r="R698" s="45"/>
      <c r="S698" s="45"/>
      <c r="T698" s="45"/>
      <c r="U698" s="45"/>
      <c r="V698" s="45"/>
      <c r="W698" s="45"/>
      <c r="X698" s="45"/>
      <c r="Y698" s="45"/>
      <c r="Z698" s="45"/>
    </row>
    <row r="699" spans="1:26" ht="15.5" x14ac:dyDescent="0.35">
      <c r="A699" s="45"/>
      <c r="B699" s="45"/>
      <c r="C699" s="45"/>
      <c r="D699" s="45"/>
      <c r="E699" s="45"/>
      <c r="F699" s="45"/>
      <c r="G699" s="45"/>
      <c r="H699" s="47"/>
      <c r="I699" s="47"/>
      <c r="J699" s="47"/>
      <c r="K699" s="45"/>
      <c r="L699" s="45"/>
      <c r="M699" s="45"/>
      <c r="N699" s="45"/>
      <c r="O699" s="45"/>
      <c r="P699" s="45"/>
      <c r="Q699" s="45"/>
      <c r="R699" s="45"/>
      <c r="S699" s="45"/>
      <c r="T699" s="45"/>
      <c r="U699" s="45"/>
      <c r="V699" s="45"/>
      <c r="W699" s="45"/>
      <c r="X699" s="45"/>
      <c r="Y699" s="45"/>
      <c r="Z699" s="45"/>
    </row>
    <row r="700" spans="1:26" ht="15.5" x14ac:dyDescent="0.35">
      <c r="A700" s="45"/>
      <c r="B700" s="45"/>
      <c r="C700" s="45"/>
      <c r="D700" s="45"/>
      <c r="E700" s="45"/>
      <c r="F700" s="45"/>
      <c r="G700" s="45"/>
      <c r="H700" s="47"/>
      <c r="I700" s="47"/>
      <c r="J700" s="47"/>
      <c r="K700" s="45"/>
      <c r="L700" s="45"/>
      <c r="M700" s="45"/>
      <c r="N700" s="45"/>
      <c r="O700" s="45"/>
      <c r="P700" s="45"/>
      <c r="Q700" s="45"/>
      <c r="R700" s="45"/>
      <c r="S700" s="45"/>
      <c r="T700" s="45"/>
      <c r="U700" s="45"/>
      <c r="V700" s="45"/>
      <c r="W700" s="45"/>
      <c r="X700" s="45"/>
      <c r="Y700" s="45"/>
      <c r="Z700" s="45"/>
    </row>
    <row r="701" spans="1:26" ht="15.5" x14ac:dyDescent="0.35">
      <c r="A701" s="45"/>
      <c r="B701" s="45"/>
      <c r="C701" s="45"/>
      <c r="D701" s="45"/>
      <c r="E701" s="45"/>
      <c r="F701" s="45"/>
      <c r="G701" s="45"/>
      <c r="H701" s="47"/>
      <c r="I701" s="47"/>
      <c r="J701" s="47"/>
      <c r="K701" s="45"/>
      <c r="L701" s="45"/>
      <c r="M701" s="45"/>
      <c r="N701" s="45"/>
      <c r="O701" s="45"/>
      <c r="P701" s="45"/>
      <c r="Q701" s="45"/>
      <c r="R701" s="45"/>
      <c r="S701" s="45"/>
      <c r="T701" s="45"/>
      <c r="U701" s="45"/>
      <c r="V701" s="45"/>
      <c r="W701" s="45"/>
      <c r="X701" s="45"/>
      <c r="Y701" s="45"/>
      <c r="Z701" s="45"/>
    </row>
    <row r="702" spans="1:26" ht="15.5" x14ac:dyDescent="0.35">
      <c r="A702" s="45"/>
      <c r="B702" s="45"/>
      <c r="C702" s="45"/>
      <c r="D702" s="45"/>
      <c r="E702" s="45"/>
      <c r="F702" s="45"/>
      <c r="G702" s="45"/>
      <c r="H702" s="47"/>
      <c r="I702" s="47"/>
      <c r="J702" s="47"/>
      <c r="K702" s="45"/>
      <c r="L702" s="45"/>
      <c r="M702" s="45"/>
      <c r="N702" s="45"/>
      <c r="O702" s="45"/>
      <c r="P702" s="45"/>
      <c r="Q702" s="45"/>
      <c r="R702" s="45"/>
      <c r="S702" s="45"/>
      <c r="T702" s="45"/>
      <c r="U702" s="45"/>
      <c r="V702" s="45"/>
      <c r="W702" s="45"/>
      <c r="X702" s="45"/>
      <c r="Y702" s="45"/>
      <c r="Z702" s="45"/>
    </row>
    <row r="703" spans="1:26" ht="15.5" x14ac:dyDescent="0.35">
      <c r="A703" s="45"/>
      <c r="B703" s="45"/>
      <c r="C703" s="45"/>
      <c r="D703" s="45"/>
      <c r="E703" s="45"/>
      <c r="F703" s="45"/>
      <c r="G703" s="45"/>
      <c r="H703" s="47"/>
      <c r="I703" s="47"/>
      <c r="J703" s="47"/>
      <c r="K703" s="45"/>
      <c r="L703" s="45"/>
      <c r="M703" s="45"/>
      <c r="N703" s="45"/>
      <c r="O703" s="45"/>
      <c r="P703" s="45"/>
      <c r="Q703" s="45"/>
      <c r="R703" s="45"/>
      <c r="S703" s="45"/>
      <c r="T703" s="45"/>
      <c r="U703" s="45"/>
      <c r="V703" s="45"/>
      <c r="W703" s="45"/>
      <c r="X703" s="45"/>
      <c r="Y703" s="45"/>
      <c r="Z703" s="45"/>
    </row>
    <row r="704" spans="1:26" ht="15.5" x14ac:dyDescent="0.35">
      <c r="A704" s="45"/>
      <c r="B704" s="45"/>
      <c r="C704" s="45"/>
      <c r="D704" s="45"/>
      <c r="E704" s="45"/>
      <c r="F704" s="45"/>
      <c r="G704" s="45"/>
      <c r="H704" s="47"/>
      <c r="I704" s="47"/>
      <c r="J704" s="47"/>
      <c r="K704" s="45"/>
      <c r="L704" s="45"/>
      <c r="M704" s="45"/>
      <c r="N704" s="45"/>
      <c r="O704" s="45"/>
      <c r="P704" s="45"/>
      <c r="Q704" s="45"/>
      <c r="R704" s="45"/>
      <c r="S704" s="45"/>
      <c r="T704" s="45"/>
      <c r="U704" s="45"/>
      <c r="V704" s="45"/>
      <c r="W704" s="45"/>
      <c r="X704" s="45"/>
      <c r="Y704" s="45"/>
      <c r="Z704" s="45"/>
    </row>
    <row r="705" spans="1:26" ht="15.5" x14ac:dyDescent="0.35">
      <c r="A705" s="45"/>
      <c r="B705" s="45"/>
      <c r="C705" s="45"/>
      <c r="D705" s="45"/>
      <c r="E705" s="45"/>
      <c r="F705" s="45"/>
      <c r="G705" s="45"/>
      <c r="H705" s="47"/>
      <c r="I705" s="47"/>
      <c r="J705" s="47"/>
      <c r="K705" s="45"/>
      <c r="L705" s="45"/>
      <c r="M705" s="45"/>
      <c r="N705" s="45"/>
      <c r="O705" s="45"/>
      <c r="P705" s="45"/>
      <c r="Q705" s="45"/>
      <c r="R705" s="45"/>
      <c r="S705" s="45"/>
      <c r="T705" s="45"/>
      <c r="U705" s="45"/>
      <c r="V705" s="45"/>
      <c r="W705" s="45"/>
      <c r="X705" s="45"/>
      <c r="Y705" s="45"/>
      <c r="Z705" s="45"/>
    </row>
    <row r="706" spans="1:26" ht="15.5" x14ac:dyDescent="0.35">
      <c r="A706" s="45"/>
      <c r="B706" s="45"/>
      <c r="C706" s="45"/>
      <c r="D706" s="45"/>
      <c r="E706" s="45"/>
      <c r="F706" s="45"/>
      <c r="G706" s="45"/>
      <c r="H706" s="47"/>
      <c r="I706" s="47"/>
      <c r="J706" s="47"/>
      <c r="K706" s="45"/>
      <c r="L706" s="45"/>
      <c r="M706" s="45"/>
      <c r="N706" s="45"/>
      <c r="O706" s="45"/>
      <c r="P706" s="45"/>
      <c r="Q706" s="45"/>
      <c r="R706" s="45"/>
      <c r="S706" s="45"/>
      <c r="T706" s="45"/>
      <c r="U706" s="45"/>
      <c r="V706" s="45"/>
      <c r="W706" s="45"/>
      <c r="X706" s="45"/>
      <c r="Y706" s="45"/>
      <c r="Z706" s="45"/>
    </row>
    <row r="707" spans="1:26" ht="15.5" x14ac:dyDescent="0.35">
      <c r="A707" s="45"/>
      <c r="B707" s="45"/>
      <c r="C707" s="45"/>
      <c r="D707" s="45"/>
      <c r="E707" s="45"/>
      <c r="F707" s="45"/>
      <c r="G707" s="45"/>
      <c r="H707" s="47"/>
      <c r="I707" s="47"/>
      <c r="J707" s="47"/>
      <c r="K707" s="45"/>
      <c r="L707" s="45"/>
      <c r="M707" s="45"/>
      <c r="N707" s="45"/>
      <c r="O707" s="45"/>
      <c r="P707" s="45"/>
      <c r="Q707" s="45"/>
      <c r="R707" s="45"/>
      <c r="S707" s="45"/>
      <c r="T707" s="45"/>
      <c r="U707" s="45"/>
      <c r="V707" s="45"/>
      <c r="W707" s="45"/>
      <c r="X707" s="45"/>
      <c r="Y707" s="45"/>
      <c r="Z707" s="45"/>
    </row>
    <row r="708" spans="1:26" ht="15.5" x14ac:dyDescent="0.35">
      <c r="A708" s="45"/>
      <c r="B708" s="45"/>
      <c r="C708" s="45"/>
      <c r="D708" s="45"/>
      <c r="E708" s="45"/>
      <c r="F708" s="45"/>
      <c r="G708" s="45"/>
      <c r="H708" s="47"/>
      <c r="I708" s="47"/>
      <c r="J708" s="47"/>
      <c r="K708" s="45"/>
      <c r="L708" s="45"/>
      <c r="M708" s="45"/>
      <c r="N708" s="45"/>
      <c r="O708" s="45"/>
      <c r="P708" s="45"/>
      <c r="Q708" s="45"/>
      <c r="R708" s="45"/>
      <c r="S708" s="45"/>
      <c r="T708" s="45"/>
      <c r="U708" s="45"/>
      <c r="V708" s="45"/>
      <c r="W708" s="45"/>
      <c r="X708" s="45"/>
      <c r="Y708" s="45"/>
      <c r="Z708" s="45"/>
    </row>
    <row r="709" spans="1:26" ht="15.5" x14ac:dyDescent="0.35">
      <c r="A709" s="45"/>
      <c r="B709" s="45"/>
      <c r="C709" s="45"/>
      <c r="D709" s="45"/>
      <c r="E709" s="45"/>
      <c r="F709" s="45"/>
      <c r="G709" s="45"/>
      <c r="H709" s="47"/>
      <c r="I709" s="47"/>
      <c r="J709" s="47"/>
      <c r="K709" s="45"/>
      <c r="L709" s="45"/>
      <c r="M709" s="45"/>
      <c r="N709" s="45"/>
      <c r="O709" s="45"/>
      <c r="P709" s="45"/>
      <c r="Q709" s="45"/>
      <c r="R709" s="45"/>
      <c r="S709" s="45"/>
      <c r="T709" s="45"/>
      <c r="U709" s="45"/>
      <c r="V709" s="45"/>
      <c r="W709" s="45"/>
      <c r="X709" s="45"/>
      <c r="Y709" s="45"/>
      <c r="Z709" s="45"/>
    </row>
    <row r="710" spans="1:26" ht="15.5" x14ac:dyDescent="0.35">
      <c r="A710" s="45"/>
      <c r="B710" s="45"/>
      <c r="C710" s="45"/>
      <c r="D710" s="45"/>
      <c r="E710" s="45"/>
      <c r="F710" s="45"/>
      <c r="G710" s="45"/>
      <c r="H710" s="47"/>
      <c r="I710" s="47"/>
      <c r="J710" s="47"/>
      <c r="K710" s="45"/>
      <c r="L710" s="45"/>
      <c r="M710" s="45"/>
      <c r="N710" s="45"/>
      <c r="O710" s="45"/>
      <c r="P710" s="45"/>
      <c r="Q710" s="45"/>
      <c r="R710" s="45"/>
      <c r="S710" s="45"/>
      <c r="T710" s="45"/>
      <c r="U710" s="45"/>
      <c r="V710" s="45"/>
      <c r="W710" s="45"/>
      <c r="X710" s="45"/>
      <c r="Y710" s="45"/>
      <c r="Z710" s="45"/>
    </row>
    <row r="711" spans="1:26" ht="15.5" x14ac:dyDescent="0.35">
      <c r="A711" s="45"/>
      <c r="B711" s="45"/>
      <c r="C711" s="45"/>
      <c r="D711" s="45"/>
      <c r="E711" s="45"/>
      <c r="F711" s="45"/>
      <c r="G711" s="45"/>
      <c r="H711" s="47"/>
      <c r="I711" s="47"/>
      <c r="J711" s="47"/>
      <c r="K711" s="45"/>
      <c r="L711" s="45"/>
      <c r="M711" s="45"/>
      <c r="N711" s="45"/>
      <c r="O711" s="45"/>
      <c r="P711" s="45"/>
      <c r="Q711" s="45"/>
      <c r="R711" s="45"/>
      <c r="S711" s="45"/>
      <c r="T711" s="45"/>
      <c r="U711" s="45"/>
      <c r="V711" s="45"/>
      <c r="W711" s="45"/>
      <c r="X711" s="45"/>
      <c r="Y711" s="45"/>
      <c r="Z711" s="45"/>
    </row>
    <row r="712" spans="1:26" ht="15.5" x14ac:dyDescent="0.35">
      <c r="A712" s="45"/>
      <c r="B712" s="45"/>
      <c r="C712" s="45"/>
      <c r="D712" s="45"/>
      <c r="E712" s="45"/>
      <c r="F712" s="45"/>
      <c r="G712" s="45"/>
      <c r="H712" s="47"/>
      <c r="I712" s="47"/>
      <c r="J712" s="47"/>
      <c r="K712" s="45"/>
      <c r="L712" s="45"/>
      <c r="M712" s="45"/>
      <c r="N712" s="45"/>
      <c r="O712" s="45"/>
      <c r="P712" s="45"/>
      <c r="Q712" s="45"/>
      <c r="R712" s="45"/>
      <c r="S712" s="45"/>
      <c r="T712" s="45"/>
      <c r="U712" s="45"/>
      <c r="V712" s="45"/>
      <c r="W712" s="45"/>
      <c r="X712" s="45"/>
      <c r="Y712" s="45"/>
      <c r="Z712" s="45"/>
    </row>
    <row r="713" spans="1:26" ht="15.5" x14ac:dyDescent="0.35">
      <c r="A713" s="45"/>
      <c r="B713" s="45"/>
      <c r="C713" s="45"/>
      <c r="D713" s="45"/>
      <c r="E713" s="45"/>
      <c r="F713" s="45"/>
      <c r="G713" s="45"/>
      <c r="H713" s="47"/>
      <c r="I713" s="47"/>
      <c r="J713" s="47"/>
      <c r="K713" s="45"/>
      <c r="L713" s="45"/>
      <c r="M713" s="45"/>
      <c r="N713" s="45"/>
      <c r="O713" s="45"/>
      <c r="P713" s="45"/>
      <c r="Q713" s="45"/>
      <c r="R713" s="45"/>
      <c r="S713" s="45"/>
      <c r="T713" s="45"/>
      <c r="U713" s="45"/>
      <c r="V713" s="45"/>
      <c r="W713" s="45"/>
      <c r="X713" s="45"/>
      <c r="Y713" s="45"/>
      <c r="Z713" s="45"/>
    </row>
    <row r="714" spans="1:26" ht="15.5" x14ac:dyDescent="0.35">
      <c r="A714" s="45"/>
      <c r="B714" s="45"/>
      <c r="C714" s="45"/>
      <c r="D714" s="45"/>
      <c r="E714" s="45"/>
      <c r="F714" s="45"/>
      <c r="G714" s="45"/>
      <c r="H714" s="47"/>
      <c r="I714" s="47"/>
      <c r="J714" s="47"/>
      <c r="K714" s="45"/>
      <c r="L714" s="45"/>
      <c r="M714" s="45"/>
      <c r="N714" s="45"/>
      <c r="O714" s="45"/>
      <c r="P714" s="45"/>
      <c r="Q714" s="45"/>
      <c r="R714" s="45"/>
      <c r="S714" s="45"/>
      <c r="T714" s="45"/>
      <c r="U714" s="45"/>
      <c r="V714" s="45"/>
      <c r="W714" s="45"/>
      <c r="X714" s="45"/>
      <c r="Y714" s="45"/>
      <c r="Z714" s="45"/>
    </row>
    <row r="715" spans="1:26" ht="15.5" x14ac:dyDescent="0.35">
      <c r="A715" s="45"/>
      <c r="B715" s="45"/>
      <c r="C715" s="45"/>
      <c r="D715" s="45"/>
      <c r="E715" s="45"/>
      <c r="F715" s="45"/>
      <c r="G715" s="45"/>
      <c r="H715" s="47"/>
      <c r="I715" s="47"/>
      <c r="J715" s="47"/>
      <c r="K715" s="45"/>
      <c r="L715" s="45"/>
      <c r="M715" s="45"/>
      <c r="N715" s="45"/>
      <c r="O715" s="45"/>
      <c r="P715" s="45"/>
      <c r="Q715" s="45"/>
      <c r="R715" s="45"/>
      <c r="S715" s="45"/>
      <c r="T715" s="45"/>
      <c r="U715" s="45"/>
      <c r="V715" s="45"/>
      <c r="W715" s="45"/>
      <c r="X715" s="45"/>
      <c r="Y715" s="45"/>
      <c r="Z715" s="45"/>
    </row>
    <row r="716" spans="1:26" ht="15.5" x14ac:dyDescent="0.35">
      <c r="A716" s="45"/>
      <c r="B716" s="45"/>
      <c r="C716" s="45"/>
      <c r="D716" s="45"/>
      <c r="E716" s="45"/>
      <c r="F716" s="45"/>
      <c r="G716" s="45"/>
      <c r="H716" s="47"/>
      <c r="I716" s="47"/>
      <c r="J716" s="47"/>
      <c r="K716" s="45"/>
      <c r="L716" s="45"/>
      <c r="M716" s="45"/>
      <c r="N716" s="45"/>
      <c r="O716" s="45"/>
      <c r="P716" s="45"/>
      <c r="Q716" s="45"/>
      <c r="R716" s="45"/>
      <c r="S716" s="45"/>
      <c r="T716" s="45"/>
      <c r="U716" s="45"/>
      <c r="V716" s="45"/>
      <c r="W716" s="45"/>
      <c r="X716" s="45"/>
      <c r="Y716" s="45"/>
      <c r="Z716" s="45"/>
    </row>
    <row r="717" spans="1:26" ht="15.5" x14ac:dyDescent="0.35">
      <c r="A717" s="45"/>
      <c r="B717" s="45"/>
      <c r="C717" s="45"/>
      <c r="D717" s="45"/>
      <c r="E717" s="45"/>
      <c r="F717" s="45"/>
      <c r="G717" s="45"/>
      <c r="H717" s="47"/>
      <c r="I717" s="47"/>
      <c r="J717" s="47"/>
      <c r="K717" s="45"/>
      <c r="L717" s="45"/>
      <c r="M717" s="45"/>
      <c r="N717" s="45"/>
      <c r="O717" s="45"/>
      <c r="P717" s="45"/>
      <c r="Q717" s="45"/>
      <c r="R717" s="45"/>
      <c r="S717" s="45"/>
      <c r="T717" s="45"/>
      <c r="U717" s="45"/>
      <c r="V717" s="45"/>
      <c r="W717" s="45"/>
      <c r="X717" s="45"/>
      <c r="Y717" s="45"/>
      <c r="Z717" s="45"/>
    </row>
    <row r="718" spans="1:26" ht="15.5" x14ac:dyDescent="0.35">
      <c r="A718" s="45"/>
      <c r="B718" s="45"/>
      <c r="C718" s="45"/>
      <c r="D718" s="45"/>
      <c r="E718" s="45"/>
      <c r="F718" s="45"/>
      <c r="G718" s="45"/>
      <c r="H718" s="47"/>
      <c r="I718" s="47"/>
      <c r="J718" s="47"/>
      <c r="K718" s="45"/>
      <c r="L718" s="45"/>
      <c r="M718" s="45"/>
      <c r="N718" s="45"/>
      <c r="O718" s="45"/>
      <c r="P718" s="45"/>
      <c r="Q718" s="45"/>
      <c r="R718" s="45"/>
      <c r="S718" s="45"/>
      <c r="T718" s="45"/>
      <c r="U718" s="45"/>
      <c r="V718" s="45"/>
      <c r="W718" s="45"/>
      <c r="X718" s="45"/>
      <c r="Y718" s="45"/>
      <c r="Z718" s="45"/>
    </row>
    <row r="719" spans="1:26" ht="15.5" x14ac:dyDescent="0.35">
      <c r="A719" s="45"/>
      <c r="B719" s="45"/>
      <c r="C719" s="45"/>
      <c r="D719" s="45"/>
      <c r="E719" s="45"/>
      <c r="F719" s="45"/>
      <c r="G719" s="45"/>
      <c r="H719" s="47"/>
      <c r="I719" s="47"/>
      <c r="J719" s="47"/>
      <c r="K719" s="45"/>
      <c r="L719" s="45"/>
      <c r="M719" s="45"/>
      <c r="N719" s="45"/>
      <c r="O719" s="45"/>
      <c r="P719" s="45"/>
      <c r="Q719" s="45"/>
      <c r="R719" s="45"/>
      <c r="S719" s="45"/>
      <c r="T719" s="45"/>
      <c r="U719" s="45"/>
      <c r="V719" s="45"/>
      <c r="W719" s="45"/>
      <c r="X719" s="45"/>
      <c r="Y719" s="45"/>
      <c r="Z719" s="45"/>
    </row>
    <row r="720" spans="1:26" ht="15.5" x14ac:dyDescent="0.35">
      <c r="A720" s="45"/>
      <c r="B720" s="45"/>
      <c r="C720" s="45"/>
      <c r="D720" s="45"/>
      <c r="E720" s="45"/>
      <c r="F720" s="45"/>
      <c r="G720" s="45"/>
      <c r="H720" s="47"/>
      <c r="I720" s="47"/>
      <c r="J720" s="47"/>
      <c r="K720" s="45"/>
      <c r="L720" s="45"/>
      <c r="M720" s="45"/>
      <c r="N720" s="45"/>
      <c r="O720" s="45"/>
      <c r="P720" s="45"/>
      <c r="Q720" s="45"/>
      <c r="R720" s="45"/>
      <c r="S720" s="45"/>
      <c r="T720" s="45"/>
      <c r="U720" s="45"/>
      <c r="V720" s="45"/>
      <c r="W720" s="45"/>
      <c r="X720" s="45"/>
      <c r="Y720" s="45"/>
      <c r="Z720" s="45"/>
    </row>
    <row r="721" spans="1:26" ht="15.5" x14ac:dyDescent="0.35">
      <c r="A721" s="45"/>
      <c r="B721" s="45"/>
      <c r="C721" s="45"/>
      <c r="D721" s="45"/>
      <c r="E721" s="45"/>
      <c r="F721" s="45"/>
      <c r="G721" s="45"/>
      <c r="H721" s="47"/>
      <c r="I721" s="47"/>
      <c r="J721" s="47"/>
      <c r="K721" s="45"/>
      <c r="L721" s="45"/>
      <c r="M721" s="45"/>
      <c r="N721" s="45"/>
      <c r="O721" s="45"/>
      <c r="P721" s="45"/>
      <c r="Q721" s="45"/>
      <c r="R721" s="45"/>
      <c r="S721" s="45"/>
      <c r="T721" s="45"/>
      <c r="U721" s="45"/>
      <c r="V721" s="45"/>
      <c r="W721" s="45"/>
      <c r="X721" s="45"/>
      <c r="Y721" s="45"/>
      <c r="Z721" s="45"/>
    </row>
    <row r="722" spans="1:26" ht="15.5" x14ac:dyDescent="0.35">
      <c r="A722" s="45"/>
      <c r="B722" s="45"/>
      <c r="C722" s="45"/>
      <c r="D722" s="45"/>
      <c r="E722" s="45"/>
      <c r="F722" s="45"/>
      <c r="G722" s="45"/>
      <c r="H722" s="47"/>
      <c r="I722" s="47"/>
      <c r="J722" s="47"/>
      <c r="K722" s="45"/>
      <c r="L722" s="45"/>
      <c r="M722" s="45"/>
      <c r="N722" s="45"/>
      <c r="O722" s="45"/>
      <c r="P722" s="45"/>
      <c r="Q722" s="45"/>
      <c r="R722" s="45"/>
      <c r="S722" s="45"/>
      <c r="T722" s="45"/>
      <c r="U722" s="45"/>
      <c r="V722" s="45"/>
      <c r="W722" s="45"/>
      <c r="X722" s="45"/>
      <c r="Y722" s="45"/>
      <c r="Z722" s="45"/>
    </row>
    <row r="723" spans="1:26" ht="15.5" x14ac:dyDescent="0.35">
      <c r="A723" s="45"/>
      <c r="B723" s="45"/>
      <c r="C723" s="45"/>
      <c r="D723" s="45"/>
      <c r="E723" s="45"/>
      <c r="F723" s="45"/>
      <c r="G723" s="45"/>
      <c r="H723" s="47"/>
      <c r="I723" s="47"/>
      <c r="J723" s="47"/>
      <c r="K723" s="45"/>
      <c r="L723" s="45"/>
      <c r="M723" s="45"/>
      <c r="N723" s="45"/>
      <c r="O723" s="45"/>
      <c r="P723" s="45"/>
      <c r="Q723" s="45"/>
      <c r="R723" s="45"/>
      <c r="S723" s="45"/>
      <c r="T723" s="45"/>
      <c r="U723" s="45"/>
      <c r="V723" s="45"/>
      <c r="W723" s="45"/>
      <c r="X723" s="45"/>
      <c r="Y723" s="45"/>
      <c r="Z723" s="45"/>
    </row>
    <row r="724" spans="1:26" ht="15.5" x14ac:dyDescent="0.35">
      <c r="A724" s="45"/>
      <c r="B724" s="45"/>
      <c r="C724" s="45"/>
      <c r="D724" s="45"/>
      <c r="E724" s="45"/>
      <c r="F724" s="45"/>
      <c r="G724" s="45"/>
      <c r="H724" s="47"/>
      <c r="I724" s="47"/>
      <c r="J724" s="47"/>
      <c r="K724" s="45"/>
      <c r="L724" s="45"/>
      <c r="M724" s="45"/>
      <c r="N724" s="45"/>
      <c r="O724" s="45"/>
      <c r="P724" s="45"/>
      <c r="Q724" s="45"/>
      <c r="R724" s="45"/>
      <c r="S724" s="45"/>
      <c r="T724" s="45"/>
      <c r="U724" s="45"/>
      <c r="V724" s="45"/>
      <c r="W724" s="45"/>
      <c r="X724" s="45"/>
      <c r="Y724" s="45"/>
      <c r="Z724" s="45"/>
    </row>
    <row r="725" spans="1:26" ht="15.5" x14ac:dyDescent="0.35">
      <c r="A725" s="45"/>
      <c r="B725" s="45"/>
      <c r="C725" s="45"/>
      <c r="D725" s="45"/>
      <c r="E725" s="45"/>
      <c r="F725" s="45"/>
      <c r="G725" s="45"/>
      <c r="H725" s="47"/>
      <c r="I725" s="47"/>
      <c r="J725" s="47"/>
      <c r="K725" s="45"/>
      <c r="L725" s="45"/>
      <c r="M725" s="45"/>
      <c r="N725" s="45"/>
      <c r="O725" s="45"/>
      <c r="P725" s="45"/>
      <c r="Q725" s="45"/>
      <c r="R725" s="45"/>
      <c r="S725" s="45"/>
      <c r="T725" s="45"/>
      <c r="U725" s="45"/>
      <c r="V725" s="45"/>
      <c r="W725" s="45"/>
      <c r="X725" s="45"/>
      <c r="Y725" s="45"/>
      <c r="Z725" s="45"/>
    </row>
    <row r="726" spans="1:26" ht="15.5" x14ac:dyDescent="0.35">
      <c r="A726" s="45"/>
      <c r="B726" s="45"/>
      <c r="C726" s="45"/>
      <c r="D726" s="45"/>
      <c r="E726" s="45"/>
      <c r="F726" s="45"/>
      <c r="G726" s="45"/>
      <c r="H726" s="47"/>
      <c r="I726" s="47"/>
      <c r="J726" s="47"/>
      <c r="K726" s="45"/>
      <c r="L726" s="45"/>
      <c r="M726" s="45"/>
      <c r="N726" s="45"/>
      <c r="O726" s="45"/>
      <c r="P726" s="45"/>
      <c r="Q726" s="45"/>
      <c r="R726" s="45"/>
      <c r="S726" s="45"/>
      <c r="T726" s="45"/>
      <c r="U726" s="45"/>
      <c r="V726" s="45"/>
      <c r="W726" s="45"/>
      <c r="X726" s="45"/>
      <c r="Y726" s="45"/>
      <c r="Z726" s="45"/>
    </row>
    <row r="727" spans="1:26" ht="15.5" x14ac:dyDescent="0.35">
      <c r="A727" s="45"/>
      <c r="B727" s="45"/>
      <c r="C727" s="45"/>
      <c r="D727" s="45"/>
      <c r="E727" s="45"/>
      <c r="F727" s="45"/>
      <c r="G727" s="45"/>
      <c r="H727" s="47"/>
      <c r="I727" s="47"/>
      <c r="J727" s="47"/>
      <c r="K727" s="45"/>
      <c r="L727" s="45"/>
      <c r="M727" s="45"/>
      <c r="N727" s="45"/>
      <c r="O727" s="45"/>
      <c r="P727" s="45"/>
      <c r="Q727" s="45"/>
      <c r="R727" s="45"/>
      <c r="S727" s="45"/>
      <c r="T727" s="45"/>
      <c r="U727" s="45"/>
      <c r="V727" s="45"/>
      <c r="W727" s="45"/>
      <c r="X727" s="45"/>
      <c r="Y727" s="45"/>
      <c r="Z727" s="45"/>
    </row>
    <row r="728" spans="1:26" ht="15.5" x14ac:dyDescent="0.35">
      <c r="A728" s="45"/>
      <c r="B728" s="45"/>
      <c r="C728" s="45"/>
      <c r="D728" s="45"/>
      <c r="E728" s="45"/>
      <c r="F728" s="45"/>
      <c r="G728" s="45"/>
      <c r="H728" s="47"/>
      <c r="I728" s="47"/>
      <c r="J728" s="47"/>
      <c r="K728" s="45"/>
      <c r="L728" s="45"/>
      <c r="M728" s="45"/>
      <c r="N728" s="45"/>
      <c r="O728" s="45"/>
      <c r="P728" s="45"/>
      <c r="Q728" s="45"/>
      <c r="R728" s="45"/>
      <c r="S728" s="45"/>
      <c r="T728" s="45"/>
      <c r="U728" s="45"/>
      <c r="V728" s="45"/>
      <c r="W728" s="45"/>
      <c r="X728" s="45"/>
      <c r="Y728" s="45"/>
      <c r="Z728" s="45"/>
    </row>
    <row r="729" spans="1:26" ht="15.5" x14ac:dyDescent="0.35">
      <c r="A729" s="45"/>
      <c r="B729" s="45"/>
      <c r="C729" s="45"/>
      <c r="D729" s="45"/>
      <c r="E729" s="45"/>
      <c r="F729" s="45"/>
      <c r="G729" s="45"/>
      <c r="H729" s="47"/>
      <c r="I729" s="47"/>
      <c r="J729" s="47"/>
      <c r="K729" s="45"/>
      <c r="L729" s="45"/>
      <c r="M729" s="45"/>
      <c r="N729" s="45"/>
      <c r="O729" s="45"/>
      <c r="P729" s="45"/>
      <c r="Q729" s="45"/>
      <c r="R729" s="45"/>
      <c r="S729" s="45"/>
      <c r="T729" s="45"/>
      <c r="U729" s="45"/>
      <c r="V729" s="45"/>
      <c r="W729" s="45"/>
      <c r="X729" s="45"/>
      <c r="Y729" s="45"/>
      <c r="Z729" s="45"/>
    </row>
    <row r="730" spans="1:26" ht="15.5" x14ac:dyDescent="0.35">
      <c r="A730" s="45"/>
      <c r="B730" s="45"/>
      <c r="C730" s="45"/>
      <c r="D730" s="45"/>
      <c r="E730" s="45"/>
      <c r="F730" s="45"/>
      <c r="G730" s="45"/>
      <c r="H730" s="47"/>
      <c r="I730" s="47"/>
      <c r="J730" s="47"/>
      <c r="K730" s="45"/>
      <c r="L730" s="45"/>
      <c r="M730" s="45"/>
      <c r="N730" s="45"/>
      <c r="O730" s="45"/>
      <c r="P730" s="45"/>
      <c r="Q730" s="45"/>
      <c r="R730" s="45"/>
      <c r="S730" s="45"/>
      <c r="T730" s="45"/>
      <c r="U730" s="45"/>
      <c r="V730" s="45"/>
      <c r="W730" s="45"/>
      <c r="X730" s="45"/>
      <c r="Y730" s="45"/>
      <c r="Z730" s="45"/>
    </row>
    <row r="731" spans="1:26" ht="15.5" x14ac:dyDescent="0.35">
      <c r="A731" s="45"/>
      <c r="B731" s="45"/>
      <c r="C731" s="45"/>
      <c r="D731" s="45"/>
      <c r="E731" s="45"/>
      <c r="F731" s="45"/>
      <c r="G731" s="45"/>
      <c r="H731" s="47"/>
      <c r="I731" s="47"/>
      <c r="J731" s="47"/>
      <c r="K731" s="45"/>
      <c r="L731" s="45"/>
      <c r="M731" s="45"/>
      <c r="N731" s="45"/>
      <c r="O731" s="45"/>
      <c r="P731" s="45"/>
      <c r="Q731" s="45"/>
      <c r="R731" s="45"/>
      <c r="S731" s="45"/>
      <c r="T731" s="45"/>
      <c r="U731" s="45"/>
      <c r="V731" s="45"/>
      <c r="W731" s="45"/>
      <c r="X731" s="45"/>
      <c r="Y731" s="45"/>
      <c r="Z731" s="45"/>
    </row>
    <row r="732" spans="1:26" ht="15.5" x14ac:dyDescent="0.35">
      <c r="A732" s="45"/>
      <c r="B732" s="45"/>
      <c r="C732" s="45"/>
      <c r="D732" s="45"/>
      <c r="E732" s="45"/>
      <c r="F732" s="45"/>
      <c r="G732" s="45"/>
      <c r="H732" s="47"/>
      <c r="I732" s="47"/>
      <c r="J732" s="47"/>
      <c r="K732" s="45"/>
      <c r="L732" s="45"/>
      <c r="M732" s="45"/>
      <c r="N732" s="45"/>
      <c r="O732" s="45"/>
      <c r="P732" s="45"/>
      <c r="Q732" s="45"/>
      <c r="R732" s="45"/>
      <c r="S732" s="45"/>
      <c r="T732" s="45"/>
      <c r="U732" s="45"/>
      <c r="V732" s="45"/>
      <c r="W732" s="45"/>
      <c r="X732" s="45"/>
      <c r="Y732" s="45"/>
      <c r="Z732" s="45"/>
    </row>
    <row r="733" spans="1:26" ht="15.5" x14ac:dyDescent="0.35">
      <c r="A733" s="45"/>
      <c r="B733" s="45"/>
      <c r="C733" s="45"/>
      <c r="D733" s="45"/>
      <c r="E733" s="45"/>
      <c r="F733" s="45"/>
      <c r="G733" s="45"/>
      <c r="H733" s="47"/>
      <c r="I733" s="47"/>
      <c r="J733" s="47"/>
      <c r="K733" s="45"/>
      <c r="L733" s="45"/>
      <c r="M733" s="45"/>
      <c r="N733" s="45"/>
      <c r="O733" s="45"/>
      <c r="P733" s="45"/>
      <c r="Q733" s="45"/>
      <c r="R733" s="45"/>
      <c r="S733" s="45"/>
      <c r="T733" s="45"/>
      <c r="U733" s="45"/>
      <c r="V733" s="45"/>
      <c r="W733" s="45"/>
      <c r="X733" s="45"/>
      <c r="Y733" s="45"/>
      <c r="Z733" s="45"/>
    </row>
    <row r="734" spans="1:26" ht="15.5" x14ac:dyDescent="0.35">
      <c r="A734" s="45"/>
      <c r="B734" s="45"/>
      <c r="C734" s="45"/>
      <c r="D734" s="45"/>
      <c r="E734" s="45"/>
      <c r="F734" s="45"/>
      <c r="G734" s="45"/>
      <c r="H734" s="47"/>
      <c r="I734" s="47"/>
      <c r="J734" s="47"/>
      <c r="K734" s="45"/>
      <c r="L734" s="45"/>
      <c r="M734" s="45"/>
      <c r="N734" s="45"/>
      <c r="O734" s="45"/>
      <c r="P734" s="45"/>
      <c r="Q734" s="45"/>
      <c r="R734" s="45"/>
      <c r="S734" s="45"/>
      <c r="T734" s="45"/>
      <c r="U734" s="45"/>
      <c r="V734" s="45"/>
      <c r="W734" s="45"/>
      <c r="X734" s="45"/>
      <c r="Y734" s="45"/>
      <c r="Z734" s="45"/>
    </row>
    <row r="735" spans="1:26" ht="15.5" x14ac:dyDescent="0.35">
      <c r="A735" s="45"/>
      <c r="B735" s="45"/>
      <c r="C735" s="45"/>
      <c r="D735" s="45"/>
      <c r="E735" s="45"/>
      <c r="F735" s="45"/>
      <c r="G735" s="45"/>
      <c r="H735" s="47"/>
      <c r="I735" s="47"/>
      <c r="J735" s="47"/>
      <c r="K735" s="45"/>
      <c r="L735" s="45"/>
      <c r="M735" s="45"/>
      <c r="N735" s="45"/>
      <c r="O735" s="45"/>
      <c r="P735" s="45"/>
      <c r="Q735" s="45"/>
      <c r="R735" s="45"/>
      <c r="S735" s="45"/>
      <c r="T735" s="45"/>
      <c r="U735" s="45"/>
      <c r="V735" s="45"/>
      <c r="W735" s="45"/>
      <c r="X735" s="45"/>
      <c r="Y735" s="45"/>
      <c r="Z735" s="45"/>
    </row>
    <row r="736" spans="1:26" ht="15.5" x14ac:dyDescent="0.35">
      <c r="A736" s="45"/>
      <c r="B736" s="45"/>
      <c r="C736" s="45"/>
      <c r="D736" s="45"/>
      <c r="E736" s="45"/>
      <c r="F736" s="45"/>
      <c r="G736" s="45"/>
      <c r="H736" s="47"/>
      <c r="I736" s="47"/>
      <c r="J736" s="47"/>
      <c r="K736" s="45"/>
      <c r="L736" s="45"/>
      <c r="M736" s="45"/>
      <c r="N736" s="45"/>
      <c r="O736" s="45"/>
      <c r="P736" s="45"/>
      <c r="Q736" s="45"/>
      <c r="R736" s="45"/>
      <c r="S736" s="45"/>
      <c r="T736" s="45"/>
      <c r="U736" s="45"/>
      <c r="V736" s="45"/>
      <c r="W736" s="45"/>
      <c r="X736" s="45"/>
      <c r="Y736" s="45"/>
      <c r="Z736" s="45"/>
    </row>
    <row r="737" spans="1:26" ht="15.5" x14ac:dyDescent="0.35">
      <c r="A737" s="45"/>
      <c r="B737" s="45"/>
      <c r="C737" s="45"/>
      <c r="D737" s="45"/>
      <c r="E737" s="45"/>
      <c r="F737" s="45"/>
      <c r="G737" s="45"/>
      <c r="H737" s="47"/>
      <c r="I737" s="47"/>
      <c r="J737" s="47"/>
      <c r="K737" s="45"/>
      <c r="L737" s="45"/>
      <c r="M737" s="45"/>
      <c r="N737" s="45"/>
      <c r="O737" s="45"/>
      <c r="P737" s="45"/>
      <c r="Q737" s="45"/>
      <c r="R737" s="45"/>
      <c r="S737" s="45"/>
      <c r="T737" s="45"/>
      <c r="U737" s="45"/>
      <c r="V737" s="45"/>
      <c r="W737" s="45"/>
      <c r="X737" s="45"/>
      <c r="Y737" s="45"/>
      <c r="Z737" s="45"/>
    </row>
    <row r="738" spans="1:26" ht="15.5" x14ac:dyDescent="0.35">
      <c r="A738" s="45"/>
      <c r="B738" s="45"/>
      <c r="C738" s="45"/>
      <c r="D738" s="45"/>
      <c r="E738" s="45"/>
      <c r="F738" s="45"/>
      <c r="G738" s="45"/>
      <c r="H738" s="47"/>
      <c r="I738" s="47"/>
      <c r="J738" s="47"/>
      <c r="K738" s="45"/>
      <c r="L738" s="45"/>
      <c r="M738" s="45"/>
      <c r="N738" s="45"/>
      <c r="O738" s="45"/>
      <c r="P738" s="45"/>
      <c r="Q738" s="45"/>
      <c r="R738" s="45"/>
      <c r="S738" s="45"/>
      <c r="T738" s="45"/>
      <c r="U738" s="45"/>
      <c r="V738" s="45"/>
      <c r="W738" s="45"/>
      <c r="X738" s="45"/>
      <c r="Y738" s="45"/>
      <c r="Z738" s="45"/>
    </row>
    <row r="739" spans="1:26" ht="15.5" x14ac:dyDescent="0.35">
      <c r="A739" s="45"/>
      <c r="B739" s="45"/>
      <c r="C739" s="45"/>
      <c r="D739" s="45"/>
      <c r="E739" s="45"/>
      <c r="F739" s="45"/>
      <c r="G739" s="45"/>
      <c r="H739" s="47"/>
      <c r="I739" s="47"/>
      <c r="J739" s="47"/>
      <c r="K739" s="45"/>
      <c r="L739" s="45"/>
      <c r="M739" s="45"/>
      <c r="N739" s="45"/>
      <c r="O739" s="45"/>
      <c r="P739" s="45"/>
      <c r="Q739" s="45"/>
      <c r="R739" s="45"/>
      <c r="S739" s="45"/>
      <c r="T739" s="45"/>
      <c r="U739" s="45"/>
      <c r="V739" s="45"/>
      <c r="W739" s="45"/>
      <c r="X739" s="45"/>
      <c r="Y739" s="45"/>
      <c r="Z739" s="45"/>
    </row>
    <row r="740" spans="1:26" ht="15.5" x14ac:dyDescent="0.35">
      <c r="A740" s="45"/>
      <c r="B740" s="45"/>
      <c r="C740" s="45"/>
      <c r="D740" s="45"/>
      <c r="E740" s="45"/>
      <c r="F740" s="45"/>
      <c r="G740" s="45"/>
      <c r="H740" s="47"/>
      <c r="I740" s="47"/>
      <c r="J740" s="47"/>
      <c r="K740" s="45"/>
      <c r="L740" s="45"/>
      <c r="M740" s="45"/>
      <c r="N740" s="45"/>
      <c r="O740" s="45"/>
      <c r="P740" s="45"/>
      <c r="Q740" s="45"/>
      <c r="R740" s="45"/>
      <c r="S740" s="45"/>
      <c r="T740" s="45"/>
      <c r="U740" s="45"/>
      <c r="V740" s="45"/>
      <c r="W740" s="45"/>
      <c r="X740" s="45"/>
      <c r="Y740" s="45"/>
      <c r="Z740" s="45"/>
    </row>
    <row r="741" spans="1:26" ht="15.5" x14ac:dyDescent="0.35">
      <c r="A741" s="45"/>
      <c r="B741" s="45"/>
      <c r="C741" s="45"/>
      <c r="D741" s="45"/>
      <c r="E741" s="45"/>
      <c r="F741" s="45"/>
      <c r="G741" s="45"/>
      <c r="H741" s="47"/>
      <c r="I741" s="47"/>
      <c r="J741" s="47"/>
      <c r="K741" s="45"/>
      <c r="L741" s="45"/>
      <c r="M741" s="45"/>
      <c r="N741" s="45"/>
      <c r="O741" s="45"/>
      <c r="P741" s="45"/>
      <c r="Q741" s="45"/>
      <c r="R741" s="45"/>
      <c r="S741" s="45"/>
      <c r="T741" s="45"/>
      <c r="U741" s="45"/>
      <c r="V741" s="45"/>
      <c r="W741" s="45"/>
      <c r="X741" s="45"/>
      <c r="Y741" s="45"/>
      <c r="Z741" s="45"/>
    </row>
    <row r="742" spans="1:26" ht="15.5" x14ac:dyDescent="0.35">
      <c r="A742" s="45"/>
      <c r="B742" s="45"/>
      <c r="C742" s="45"/>
      <c r="D742" s="45"/>
      <c r="E742" s="45"/>
      <c r="F742" s="45"/>
      <c r="G742" s="45"/>
      <c r="H742" s="47"/>
      <c r="I742" s="47"/>
      <c r="J742" s="47"/>
      <c r="K742" s="45"/>
      <c r="L742" s="45"/>
      <c r="M742" s="45"/>
      <c r="N742" s="45"/>
      <c r="O742" s="45"/>
      <c r="P742" s="45"/>
      <c r="Q742" s="45"/>
      <c r="R742" s="45"/>
      <c r="S742" s="45"/>
      <c r="T742" s="45"/>
      <c r="U742" s="45"/>
      <c r="V742" s="45"/>
      <c r="W742" s="45"/>
      <c r="X742" s="45"/>
      <c r="Y742" s="45"/>
      <c r="Z742" s="45"/>
    </row>
    <row r="743" spans="1:26" ht="15.5" x14ac:dyDescent="0.35">
      <c r="A743" s="45"/>
      <c r="B743" s="45"/>
      <c r="C743" s="45"/>
      <c r="D743" s="45"/>
      <c r="E743" s="45"/>
      <c r="F743" s="45"/>
      <c r="G743" s="45"/>
      <c r="H743" s="47"/>
      <c r="I743" s="47"/>
      <c r="J743" s="47"/>
      <c r="K743" s="45"/>
      <c r="L743" s="45"/>
      <c r="M743" s="45"/>
      <c r="N743" s="45"/>
      <c r="O743" s="45"/>
      <c r="P743" s="45"/>
      <c r="Q743" s="45"/>
      <c r="R743" s="45"/>
      <c r="S743" s="45"/>
      <c r="T743" s="45"/>
      <c r="U743" s="45"/>
      <c r="V743" s="45"/>
      <c r="W743" s="45"/>
      <c r="X743" s="45"/>
      <c r="Y743" s="45"/>
      <c r="Z743" s="45"/>
    </row>
    <row r="744" spans="1:26" ht="15.5" x14ac:dyDescent="0.35">
      <c r="A744" s="45"/>
      <c r="B744" s="45"/>
      <c r="C744" s="45"/>
      <c r="D744" s="45"/>
      <c r="E744" s="45"/>
      <c r="F744" s="45"/>
      <c r="G744" s="45"/>
      <c r="H744" s="47"/>
      <c r="I744" s="47"/>
      <c r="J744" s="47"/>
      <c r="K744" s="45"/>
      <c r="L744" s="45"/>
      <c r="M744" s="45"/>
      <c r="N744" s="45"/>
      <c r="O744" s="45"/>
      <c r="P744" s="45"/>
      <c r="Q744" s="45"/>
      <c r="R744" s="45"/>
      <c r="S744" s="45"/>
      <c r="T744" s="45"/>
      <c r="U744" s="45"/>
      <c r="V744" s="45"/>
      <c r="W744" s="45"/>
      <c r="X744" s="45"/>
      <c r="Y744" s="45"/>
      <c r="Z744" s="45"/>
    </row>
    <row r="745" spans="1:26" ht="15.5" x14ac:dyDescent="0.35">
      <c r="A745" s="45"/>
      <c r="B745" s="45"/>
      <c r="C745" s="45"/>
      <c r="D745" s="45"/>
      <c r="E745" s="45"/>
      <c r="F745" s="45"/>
      <c r="G745" s="45"/>
      <c r="H745" s="47"/>
      <c r="I745" s="47"/>
      <c r="J745" s="47"/>
      <c r="K745" s="45"/>
      <c r="L745" s="45"/>
      <c r="M745" s="45"/>
      <c r="N745" s="45"/>
      <c r="O745" s="45"/>
      <c r="P745" s="45"/>
      <c r="Q745" s="45"/>
      <c r="R745" s="45"/>
      <c r="S745" s="45"/>
      <c r="T745" s="45"/>
      <c r="U745" s="45"/>
      <c r="V745" s="45"/>
      <c r="W745" s="45"/>
      <c r="X745" s="45"/>
      <c r="Y745" s="45"/>
      <c r="Z745" s="45"/>
    </row>
    <row r="746" spans="1:26" ht="15.5" x14ac:dyDescent="0.35">
      <c r="A746" s="45"/>
      <c r="B746" s="45"/>
      <c r="C746" s="45"/>
      <c r="D746" s="45"/>
      <c r="E746" s="45"/>
      <c r="F746" s="45"/>
      <c r="G746" s="45"/>
      <c r="H746" s="47"/>
      <c r="I746" s="47"/>
      <c r="J746" s="47"/>
      <c r="K746" s="45"/>
      <c r="L746" s="45"/>
      <c r="M746" s="45"/>
      <c r="N746" s="45"/>
      <c r="O746" s="45"/>
      <c r="P746" s="45"/>
      <c r="Q746" s="45"/>
      <c r="R746" s="45"/>
      <c r="S746" s="45"/>
      <c r="T746" s="45"/>
      <c r="U746" s="45"/>
      <c r="V746" s="45"/>
      <c r="W746" s="45"/>
      <c r="X746" s="45"/>
      <c r="Y746" s="45"/>
      <c r="Z746" s="45"/>
    </row>
    <row r="747" spans="1:26" ht="15.5" x14ac:dyDescent="0.35">
      <c r="A747" s="45"/>
      <c r="B747" s="45"/>
      <c r="C747" s="45"/>
      <c r="D747" s="45"/>
      <c r="E747" s="45"/>
      <c r="F747" s="45"/>
      <c r="G747" s="45"/>
      <c r="H747" s="47"/>
      <c r="I747" s="47"/>
      <c r="J747" s="47"/>
      <c r="K747" s="45"/>
      <c r="L747" s="45"/>
      <c r="M747" s="45"/>
      <c r="N747" s="45"/>
      <c r="O747" s="45"/>
      <c r="P747" s="45"/>
      <c r="Q747" s="45"/>
      <c r="R747" s="45"/>
      <c r="S747" s="45"/>
      <c r="T747" s="45"/>
      <c r="U747" s="45"/>
      <c r="V747" s="45"/>
      <c r="W747" s="45"/>
      <c r="X747" s="45"/>
      <c r="Y747" s="45"/>
      <c r="Z747" s="45"/>
    </row>
    <row r="748" spans="1:26" ht="15.5" x14ac:dyDescent="0.35">
      <c r="A748" s="45"/>
      <c r="B748" s="45"/>
      <c r="C748" s="45"/>
      <c r="D748" s="45"/>
      <c r="E748" s="45"/>
      <c r="F748" s="45"/>
      <c r="G748" s="45"/>
      <c r="H748" s="47"/>
      <c r="I748" s="47"/>
      <c r="J748" s="47"/>
      <c r="K748" s="45"/>
      <c r="L748" s="45"/>
      <c r="M748" s="45"/>
      <c r="N748" s="45"/>
      <c r="O748" s="45"/>
      <c r="P748" s="45"/>
      <c r="Q748" s="45"/>
      <c r="R748" s="45"/>
      <c r="S748" s="45"/>
      <c r="T748" s="45"/>
      <c r="U748" s="45"/>
      <c r="V748" s="45"/>
      <c r="W748" s="45"/>
      <c r="X748" s="45"/>
      <c r="Y748" s="45"/>
      <c r="Z748" s="45"/>
    </row>
    <row r="749" spans="1:26" ht="15.5" x14ac:dyDescent="0.35">
      <c r="A749" s="45"/>
      <c r="B749" s="45"/>
      <c r="C749" s="45"/>
      <c r="D749" s="45"/>
      <c r="E749" s="45"/>
      <c r="F749" s="45"/>
      <c r="G749" s="45"/>
      <c r="H749" s="47"/>
      <c r="I749" s="47"/>
      <c r="J749" s="47"/>
      <c r="K749" s="45"/>
      <c r="L749" s="45"/>
      <c r="M749" s="45"/>
      <c r="N749" s="45"/>
      <c r="O749" s="45"/>
      <c r="P749" s="45"/>
      <c r="Q749" s="45"/>
      <c r="R749" s="45"/>
      <c r="S749" s="45"/>
      <c r="T749" s="45"/>
      <c r="U749" s="45"/>
      <c r="V749" s="45"/>
      <c r="W749" s="45"/>
      <c r="X749" s="45"/>
      <c r="Y749" s="45"/>
      <c r="Z749" s="45"/>
    </row>
    <row r="750" spans="1:26" ht="15.5" x14ac:dyDescent="0.35">
      <c r="A750" s="45"/>
      <c r="B750" s="45"/>
      <c r="C750" s="45"/>
      <c r="D750" s="45"/>
      <c r="E750" s="45"/>
      <c r="F750" s="45"/>
      <c r="G750" s="45"/>
      <c r="H750" s="47"/>
      <c r="I750" s="47"/>
      <c r="J750" s="47"/>
      <c r="K750" s="45"/>
      <c r="L750" s="45"/>
      <c r="M750" s="45"/>
      <c r="N750" s="45"/>
      <c r="O750" s="45"/>
      <c r="P750" s="45"/>
      <c r="Q750" s="45"/>
      <c r="R750" s="45"/>
      <c r="S750" s="45"/>
      <c r="T750" s="45"/>
      <c r="U750" s="45"/>
      <c r="V750" s="45"/>
      <c r="W750" s="45"/>
      <c r="X750" s="45"/>
      <c r="Y750" s="45"/>
      <c r="Z750" s="45"/>
    </row>
    <row r="751" spans="1:26" ht="15.5" x14ac:dyDescent="0.35">
      <c r="A751" s="45"/>
      <c r="B751" s="45"/>
      <c r="C751" s="45"/>
      <c r="D751" s="45"/>
      <c r="E751" s="45"/>
      <c r="F751" s="45"/>
      <c r="G751" s="45"/>
      <c r="H751" s="47"/>
      <c r="I751" s="47"/>
      <c r="J751" s="47"/>
      <c r="K751" s="45"/>
      <c r="L751" s="45"/>
      <c r="M751" s="45"/>
      <c r="N751" s="45"/>
      <c r="O751" s="45"/>
      <c r="P751" s="45"/>
      <c r="Q751" s="45"/>
      <c r="R751" s="45"/>
      <c r="S751" s="45"/>
      <c r="T751" s="45"/>
      <c r="U751" s="45"/>
      <c r="V751" s="45"/>
      <c r="W751" s="45"/>
      <c r="X751" s="45"/>
      <c r="Y751" s="45"/>
      <c r="Z751" s="45"/>
    </row>
    <row r="752" spans="1:26" ht="15.5" x14ac:dyDescent="0.35">
      <c r="A752" s="45"/>
      <c r="B752" s="45"/>
      <c r="C752" s="45"/>
      <c r="D752" s="45"/>
      <c r="E752" s="45"/>
      <c r="F752" s="45"/>
      <c r="G752" s="45"/>
      <c r="H752" s="47"/>
      <c r="I752" s="47"/>
      <c r="J752" s="47"/>
      <c r="K752" s="45"/>
      <c r="L752" s="45"/>
      <c r="M752" s="45"/>
      <c r="N752" s="45"/>
      <c r="O752" s="45"/>
      <c r="P752" s="45"/>
      <c r="Q752" s="45"/>
      <c r="R752" s="45"/>
      <c r="S752" s="45"/>
      <c r="T752" s="45"/>
      <c r="U752" s="45"/>
      <c r="V752" s="45"/>
      <c r="W752" s="45"/>
      <c r="X752" s="45"/>
      <c r="Y752" s="45"/>
      <c r="Z752" s="45"/>
    </row>
    <row r="753" spans="1:26" ht="15.5" x14ac:dyDescent="0.35">
      <c r="A753" s="45"/>
      <c r="B753" s="45"/>
      <c r="C753" s="45"/>
      <c r="D753" s="45"/>
      <c r="E753" s="45"/>
      <c r="F753" s="45"/>
      <c r="G753" s="45"/>
      <c r="H753" s="47"/>
      <c r="I753" s="47"/>
      <c r="J753" s="47"/>
      <c r="K753" s="45"/>
      <c r="L753" s="45"/>
      <c r="M753" s="45"/>
      <c r="N753" s="45"/>
      <c r="O753" s="45"/>
      <c r="P753" s="45"/>
      <c r="Q753" s="45"/>
      <c r="R753" s="45"/>
      <c r="S753" s="45"/>
      <c r="T753" s="45"/>
      <c r="U753" s="45"/>
      <c r="V753" s="45"/>
      <c r="W753" s="45"/>
      <c r="X753" s="45"/>
      <c r="Y753" s="45"/>
      <c r="Z753" s="45"/>
    </row>
    <row r="754" spans="1:26" ht="15.5" x14ac:dyDescent="0.35">
      <c r="A754" s="45"/>
      <c r="B754" s="45"/>
      <c r="C754" s="45"/>
      <c r="D754" s="45"/>
      <c r="E754" s="45"/>
      <c r="F754" s="45"/>
      <c r="G754" s="45"/>
      <c r="H754" s="47"/>
      <c r="I754" s="47"/>
      <c r="J754" s="47"/>
      <c r="K754" s="45"/>
      <c r="L754" s="45"/>
      <c r="M754" s="45"/>
      <c r="N754" s="45"/>
      <c r="O754" s="45"/>
      <c r="P754" s="45"/>
      <c r="Q754" s="45"/>
      <c r="R754" s="45"/>
      <c r="S754" s="45"/>
      <c r="T754" s="45"/>
      <c r="U754" s="45"/>
      <c r="V754" s="45"/>
      <c r="W754" s="45"/>
      <c r="X754" s="45"/>
      <c r="Y754" s="45"/>
      <c r="Z754" s="45"/>
    </row>
    <row r="755" spans="1:26" ht="15.5" x14ac:dyDescent="0.35">
      <c r="A755" s="45"/>
      <c r="B755" s="45"/>
      <c r="C755" s="45"/>
      <c r="D755" s="45"/>
      <c r="E755" s="45"/>
      <c r="F755" s="45"/>
      <c r="G755" s="45"/>
      <c r="H755" s="47"/>
      <c r="I755" s="47"/>
      <c r="J755" s="47"/>
      <c r="K755" s="45"/>
      <c r="L755" s="45"/>
      <c r="M755" s="45"/>
      <c r="N755" s="45"/>
      <c r="O755" s="45"/>
      <c r="P755" s="45"/>
      <c r="Q755" s="45"/>
      <c r="R755" s="45"/>
      <c r="S755" s="45"/>
      <c r="T755" s="45"/>
      <c r="U755" s="45"/>
      <c r="V755" s="45"/>
      <c r="W755" s="45"/>
      <c r="X755" s="45"/>
      <c r="Y755" s="45"/>
      <c r="Z755" s="45"/>
    </row>
    <row r="756" spans="1:26" ht="15.5" x14ac:dyDescent="0.35">
      <c r="A756" s="45"/>
      <c r="B756" s="45"/>
      <c r="C756" s="45"/>
      <c r="D756" s="45"/>
      <c r="E756" s="45"/>
      <c r="F756" s="45"/>
      <c r="G756" s="45"/>
      <c r="H756" s="47"/>
      <c r="I756" s="47"/>
      <c r="J756" s="47"/>
      <c r="K756" s="45"/>
      <c r="L756" s="45"/>
      <c r="M756" s="45"/>
      <c r="N756" s="45"/>
      <c r="O756" s="45"/>
      <c r="P756" s="45"/>
      <c r="Q756" s="45"/>
      <c r="R756" s="45"/>
      <c r="S756" s="45"/>
      <c r="T756" s="45"/>
      <c r="U756" s="45"/>
      <c r="V756" s="45"/>
      <c r="W756" s="45"/>
      <c r="X756" s="45"/>
      <c r="Y756" s="45"/>
      <c r="Z756" s="45"/>
    </row>
    <row r="757" spans="1:26" ht="15.5" x14ac:dyDescent="0.35">
      <c r="A757" s="45"/>
      <c r="B757" s="45"/>
      <c r="C757" s="45"/>
      <c r="D757" s="45"/>
      <c r="E757" s="45"/>
      <c r="F757" s="45"/>
      <c r="G757" s="45"/>
      <c r="H757" s="47"/>
      <c r="I757" s="47"/>
      <c r="J757" s="47"/>
      <c r="K757" s="45"/>
      <c r="L757" s="45"/>
      <c r="M757" s="45"/>
      <c r="N757" s="45"/>
      <c r="O757" s="45"/>
      <c r="P757" s="45"/>
      <c r="Q757" s="45"/>
      <c r="R757" s="45"/>
      <c r="S757" s="45"/>
      <c r="T757" s="45"/>
      <c r="U757" s="45"/>
      <c r="V757" s="45"/>
      <c r="W757" s="45"/>
      <c r="X757" s="45"/>
      <c r="Y757" s="45"/>
      <c r="Z757" s="45"/>
    </row>
    <row r="758" spans="1:26" ht="15.5" x14ac:dyDescent="0.35">
      <c r="A758" s="45"/>
      <c r="B758" s="45"/>
      <c r="C758" s="45"/>
      <c r="D758" s="45"/>
      <c r="E758" s="45"/>
      <c r="F758" s="45"/>
      <c r="G758" s="45"/>
      <c r="H758" s="47"/>
      <c r="I758" s="47"/>
      <c r="J758" s="47"/>
      <c r="K758" s="45"/>
      <c r="L758" s="45"/>
      <c r="M758" s="45"/>
      <c r="N758" s="45"/>
      <c r="O758" s="45"/>
      <c r="P758" s="45"/>
      <c r="Q758" s="45"/>
      <c r="R758" s="45"/>
      <c r="S758" s="45"/>
      <c r="T758" s="45"/>
      <c r="U758" s="45"/>
      <c r="V758" s="45"/>
      <c r="W758" s="45"/>
      <c r="X758" s="45"/>
      <c r="Y758" s="45"/>
      <c r="Z758" s="45"/>
    </row>
    <row r="759" spans="1:26" ht="15.5" x14ac:dyDescent="0.35">
      <c r="A759" s="45"/>
      <c r="B759" s="45"/>
      <c r="C759" s="45"/>
      <c r="D759" s="45"/>
      <c r="E759" s="45"/>
      <c r="F759" s="45"/>
      <c r="G759" s="45"/>
      <c r="H759" s="47"/>
      <c r="I759" s="47"/>
      <c r="J759" s="47"/>
      <c r="K759" s="45"/>
      <c r="L759" s="45"/>
      <c r="M759" s="45"/>
      <c r="N759" s="45"/>
      <c r="O759" s="45"/>
      <c r="P759" s="45"/>
      <c r="Q759" s="45"/>
      <c r="R759" s="45"/>
      <c r="S759" s="45"/>
      <c r="T759" s="45"/>
      <c r="U759" s="45"/>
      <c r="V759" s="45"/>
      <c r="W759" s="45"/>
      <c r="X759" s="45"/>
      <c r="Y759" s="45"/>
      <c r="Z759" s="45"/>
    </row>
    <row r="760" spans="1:26" ht="15.5" x14ac:dyDescent="0.35">
      <c r="A760" s="45"/>
      <c r="B760" s="45"/>
      <c r="C760" s="45"/>
      <c r="D760" s="45"/>
      <c r="E760" s="45"/>
      <c r="F760" s="45"/>
      <c r="G760" s="45"/>
      <c r="H760" s="47"/>
      <c r="I760" s="47"/>
      <c r="J760" s="47"/>
      <c r="K760" s="45"/>
      <c r="L760" s="45"/>
      <c r="M760" s="45"/>
      <c r="N760" s="45"/>
      <c r="O760" s="45"/>
      <c r="P760" s="45"/>
      <c r="Q760" s="45"/>
      <c r="R760" s="45"/>
      <c r="S760" s="45"/>
      <c r="T760" s="45"/>
      <c r="U760" s="45"/>
      <c r="V760" s="45"/>
      <c r="W760" s="45"/>
      <c r="X760" s="45"/>
      <c r="Y760" s="45"/>
      <c r="Z760" s="45"/>
    </row>
    <row r="761" spans="1:26" ht="15.5" x14ac:dyDescent="0.35">
      <c r="A761" s="45"/>
      <c r="B761" s="45"/>
      <c r="C761" s="45"/>
      <c r="D761" s="45"/>
      <c r="E761" s="45"/>
      <c r="F761" s="45"/>
      <c r="G761" s="45"/>
      <c r="H761" s="47"/>
      <c r="I761" s="47"/>
      <c r="J761" s="47"/>
      <c r="K761" s="45"/>
      <c r="L761" s="45"/>
      <c r="M761" s="45"/>
      <c r="N761" s="45"/>
      <c r="O761" s="45"/>
      <c r="P761" s="45"/>
      <c r="Q761" s="45"/>
      <c r="R761" s="45"/>
      <c r="S761" s="45"/>
      <c r="T761" s="45"/>
      <c r="U761" s="45"/>
      <c r="V761" s="45"/>
      <c r="W761" s="45"/>
      <c r="X761" s="45"/>
      <c r="Y761" s="45"/>
      <c r="Z761" s="45"/>
    </row>
    <row r="762" spans="1:26" ht="15.5" x14ac:dyDescent="0.35">
      <c r="A762" s="45"/>
      <c r="B762" s="45"/>
      <c r="C762" s="45"/>
      <c r="D762" s="45"/>
      <c r="E762" s="45"/>
      <c r="F762" s="45"/>
      <c r="G762" s="45"/>
      <c r="H762" s="47"/>
      <c r="I762" s="47"/>
      <c r="J762" s="47"/>
      <c r="K762" s="45"/>
      <c r="L762" s="45"/>
      <c r="M762" s="45"/>
      <c r="N762" s="45"/>
      <c r="O762" s="45"/>
      <c r="P762" s="45"/>
      <c r="Q762" s="45"/>
      <c r="R762" s="45"/>
      <c r="S762" s="45"/>
      <c r="T762" s="45"/>
      <c r="U762" s="45"/>
      <c r="V762" s="45"/>
      <c r="W762" s="45"/>
      <c r="X762" s="45"/>
      <c r="Y762" s="45"/>
      <c r="Z762" s="45"/>
    </row>
    <row r="763" spans="1:26" ht="15.5" x14ac:dyDescent="0.35">
      <c r="A763" s="45"/>
      <c r="B763" s="45"/>
      <c r="C763" s="45"/>
      <c r="D763" s="45"/>
      <c r="E763" s="45"/>
      <c r="F763" s="45"/>
      <c r="G763" s="45"/>
      <c r="H763" s="47"/>
      <c r="I763" s="47"/>
      <c r="J763" s="47"/>
      <c r="K763" s="45"/>
      <c r="L763" s="45"/>
      <c r="M763" s="45"/>
      <c r="N763" s="45"/>
      <c r="O763" s="45"/>
      <c r="P763" s="45"/>
      <c r="Q763" s="45"/>
      <c r="R763" s="45"/>
      <c r="S763" s="45"/>
      <c r="T763" s="45"/>
      <c r="U763" s="45"/>
      <c r="V763" s="45"/>
      <c r="W763" s="45"/>
      <c r="X763" s="45"/>
      <c r="Y763" s="45"/>
      <c r="Z763" s="45"/>
    </row>
    <row r="764" spans="1:26" ht="15.5" x14ac:dyDescent="0.35">
      <c r="A764" s="45"/>
      <c r="B764" s="45"/>
      <c r="C764" s="45"/>
      <c r="D764" s="45"/>
      <c r="E764" s="45"/>
      <c r="F764" s="45"/>
      <c r="G764" s="45"/>
      <c r="H764" s="47"/>
      <c r="I764" s="47"/>
      <c r="J764" s="47"/>
      <c r="K764" s="45"/>
      <c r="L764" s="45"/>
      <c r="M764" s="45"/>
      <c r="N764" s="45"/>
      <c r="O764" s="45"/>
      <c r="P764" s="45"/>
      <c r="Q764" s="45"/>
      <c r="R764" s="45"/>
      <c r="S764" s="45"/>
      <c r="T764" s="45"/>
      <c r="U764" s="45"/>
      <c r="V764" s="45"/>
      <c r="W764" s="45"/>
      <c r="X764" s="45"/>
      <c r="Y764" s="45"/>
      <c r="Z764" s="45"/>
    </row>
    <row r="765" spans="1:26" ht="15.5" x14ac:dyDescent="0.35">
      <c r="A765" s="45"/>
      <c r="B765" s="45"/>
      <c r="C765" s="45"/>
      <c r="D765" s="45"/>
      <c r="E765" s="45"/>
      <c r="F765" s="45"/>
      <c r="G765" s="45"/>
      <c r="H765" s="47"/>
      <c r="I765" s="47"/>
      <c r="J765" s="47"/>
      <c r="K765" s="45"/>
      <c r="L765" s="45"/>
      <c r="M765" s="45"/>
      <c r="N765" s="45"/>
      <c r="O765" s="45"/>
      <c r="P765" s="45"/>
      <c r="Q765" s="45"/>
      <c r="R765" s="45"/>
      <c r="S765" s="45"/>
      <c r="T765" s="45"/>
      <c r="U765" s="45"/>
      <c r="V765" s="45"/>
      <c r="W765" s="45"/>
      <c r="X765" s="45"/>
      <c r="Y765" s="45"/>
      <c r="Z765" s="45"/>
    </row>
    <row r="766" spans="1:26" ht="15.5" x14ac:dyDescent="0.35">
      <c r="A766" s="45"/>
      <c r="B766" s="45"/>
      <c r="C766" s="45"/>
      <c r="D766" s="45"/>
      <c r="E766" s="45"/>
      <c r="F766" s="45"/>
      <c r="G766" s="45"/>
      <c r="H766" s="47"/>
      <c r="I766" s="47"/>
      <c r="J766" s="47"/>
      <c r="K766" s="45"/>
      <c r="L766" s="45"/>
      <c r="M766" s="45"/>
      <c r="N766" s="45"/>
      <c r="O766" s="45"/>
      <c r="P766" s="45"/>
      <c r="Q766" s="45"/>
      <c r="R766" s="45"/>
      <c r="S766" s="45"/>
      <c r="T766" s="45"/>
      <c r="U766" s="45"/>
      <c r="V766" s="45"/>
      <c r="W766" s="45"/>
      <c r="X766" s="45"/>
      <c r="Y766" s="45"/>
      <c r="Z766" s="45"/>
    </row>
    <row r="767" spans="1:26" ht="15.5" x14ac:dyDescent="0.35">
      <c r="A767" s="45"/>
      <c r="B767" s="45"/>
      <c r="C767" s="45"/>
      <c r="D767" s="45"/>
      <c r="E767" s="45"/>
      <c r="F767" s="45"/>
      <c r="G767" s="45"/>
      <c r="H767" s="47"/>
      <c r="I767" s="47"/>
      <c r="J767" s="47"/>
      <c r="K767" s="45"/>
      <c r="L767" s="45"/>
      <c r="M767" s="45"/>
      <c r="N767" s="45"/>
      <c r="O767" s="45"/>
      <c r="P767" s="45"/>
      <c r="Q767" s="45"/>
      <c r="R767" s="45"/>
      <c r="S767" s="45"/>
      <c r="T767" s="45"/>
      <c r="U767" s="45"/>
      <c r="V767" s="45"/>
      <c r="W767" s="45"/>
      <c r="X767" s="45"/>
      <c r="Y767" s="45"/>
      <c r="Z767" s="45"/>
    </row>
    <row r="768" spans="1:26" ht="15.5" x14ac:dyDescent="0.35">
      <c r="A768" s="45"/>
      <c r="B768" s="45"/>
      <c r="C768" s="45"/>
      <c r="D768" s="45"/>
      <c r="E768" s="45"/>
      <c r="F768" s="45"/>
      <c r="G768" s="45"/>
      <c r="H768" s="47"/>
      <c r="I768" s="47"/>
      <c r="J768" s="47"/>
      <c r="K768" s="45"/>
      <c r="L768" s="45"/>
      <c r="M768" s="45"/>
      <c r="N768" s="45"/>
      <c r="O768" s="45"/>
      <c r="P768" s="45"/>
      <c r="Q768" s="45"/>
      <c r="R768" s="45"/>
      <c r="S768" s="45"/>
      <c r="T768" s="45"/>
      <c r="U768" s="45"/>
      <c r="V768" s="45"/>
      <c r="W768" s="45"/>
      <c r="X768" s="45"/>
      <c r="Y768" s="45"/>
      <c r="Z768" s="45"/>
    </row>
    <row r="769" spans="1:26" ht="15.5" x14ac:dyDescent="0.35">
      <c r="A769" s="45"/>
      <c r="B769" s="45"/>
      <c r="C769" s="45"/>
      <c r="D769" s="45"/>
      <c r="E769" s="45"/>
      <c r="F769" s="45"/>
      <c r="G769" s="45"/>
      <c r="H769" s="47"/>
      <c r="I769" s="47"/>
      <c r="J769" s="47"/>
      <c r="K769" s="45"/>
      <c r="L769" s="45"/>
      <c r="M769" s="45"/>
      <c r="N769" s="45"/>
      <c r="O769" s="45"/>
      <c r="P769" s="45"/>
      <c r="Q769" s="45"/>
      <c r="R769" s="45"/>
      <c r="S769" s="45"/>
      <c r="T769" s="45"/>
      <c r="U769" s="45"/>
      <c r="V769" s="45"/>
      <c r="W769" s="45"/>
      <c r="X769" s="45"/>
      <c r="Y769" s="45"/>
      <c r="Z769" s="45"/>
    </row>
    <row r="770" spans="1:26" ht="15.5" x14ac:dyDescent="0.35">
      <c r="A770" s="45"/>
      <c r="B770" s="45"/>
      <c r="C770" s="45"/>
      <c r="D770" s="45"/>
      <c r="E770" s="45"/>
      <c r="F770" s="45"/>
      <c r="G770" s="45"/>
      <c r="H770" s="47"/>
      <c r="I770" s="47"/>
      <c r="J770" s="47"/>
      <c r="K770" s="45"/>
      <c r="L770" s="45"/>
      <c r="M770" s="45"/>
      <c r="N770" s="45"/>
      <c r="O770" s="45"/>
      <c r="P770" s="45"/>
      <c r="Q770" s="45"/>
      <c r="R770" s="45"/>
      <c r="S770" s="45"/>
      <c r="T770" s="45"/>
      <c r="U770" s="45"/>
      <c r="V770" s="45"/>
      <c r="W770" s="45"/>
      <c r="X770" s="45"/>
      <c r="Y770" s="45"/>
      <c r="Z770" s="45"/>
    </row>
    <row r="771" spans="1:26" ht="15.5" x14ac:dyDescent="0.35">
      <c r="A771" s="45"/>
      <c r="B771" s="45"/>
      <c r="C771" s="45"/>
      <c r="D771" s="45"/>
      <c r="E771" s="45"/>
      <c r="F771" s="45"/>
      <c r="G771" s="45"/>
      <c r="H771" s="47"/>
      <c r="I771" s="47"/>
      <c r="J771" s="47"/>
      <c r="K771" s="45"/>
      <c r="L771" s="45"/>
      <c r="M771" s="45"/>
      <c r="N771" s="45"/>
      <c r="O771" s="45"/>
      <c r="P771" s="45"/>
      <c r="Q771" s="45"/>
      <c r="R771" s="45"/>
      <c r="S771" s="45"/>
      <c r="T771" s="45"/>
      <c r="U771" s="45"/>
      <c r="V771" s="45"/>
      <c r="W771" s="45"/>
      <c r="X771" s="45"/>
      <c r="Y771" s="45"/>
      <c r="Z771" s="45"/>
    </row>
    <row r="772" spans="1:26" ht="15.5" x14ac:dyDescent="0.35">
      <c r="A772" s="45"/>
      <c r="B772" s="45"/>
      <c r="C772" s="45"/>
      <c r="D772" s="45"/>
      <c r="E772" s="45"/>
      <c r="F772" s="45"/>
      <c r="G772" s="45"/>
      <c r="H772" s="47"/>
      <c r="I772" s="47"/>
      <c r="J772" s="47"/>
      <c r="K772" s="45"/>
      <c r="L772" s="45"/>
      <c r="M772" s="45"/>
      <c r="N772" s="45"/>
      <c r="O772" s="45"/>
      <c r="P772" s="45"/>
      <c r="Q772" s="45"/>
      <c r="R772" s="45"/>
      <c r="S772" s="45"/>
      <c r="T772" s="45"/>
      <c r="U772" s="45"/>
      <c r="V772" s="45"/>
      <c r="W772" s="45"/>
      <c r="X772" s="45"/>
      <c r="Y772" s="45"/>
      <c r="Z772" s="45"/>
    </row>
    <row r="773" spans="1:26" ht="15.5" x14ac:dyDescent="0.35">
      <c r="A773" s="45"/>
      <c r="B773" s="45"/>
      <c r="C773" s="45"/>
      <c r="D773" s="45"/>
      <c r="E773" s="45"/>
      <c r="F773" s="45"/>
      <c r="G773" s="45"/>
      <c r="H773" s="47"/>
      <c r="I773" s="47"/>
      <c r="J773" s="47"/>
      <c r="K773" s="45"/>
      <c r="L773" s="45"/>
      <c r="M773" s="45"/>
      <c r="N773" s="45"/>
      <c r="O773" s="45"/>
      <c r="P773" s="45"/>
      <c r="Q773" s="45"/>
      <c r="R773" s="45"/>
      <c r="S773" s="45"/>
      <c r="T773" s="45"/>
      <c r="U773" s="45"/>
      <c r="V773" s="45"/>
      <c r="W773" s="45"/>
      <c r="X773" s="45"/>
      <c r="Y773" s="45"/>
      <c r="Z773" s="45"/>
    </row>
    <row r="774" spans="1:26" ht="15.5" x14ac:dyDescent="0.35">
      <c r="A774" s="45"/>
      <c r="B774" s="45"/>
      <c r="C774" s="45"/>
      <c r="D774" s="45"/>
      <c r="E774" s="45"/>
      <c r="F774" s="45"/>
      <c r="G774" s="45"/>
      <c r="H774" s="47"/>
      <c r="I774" s="47"/>
      <c r="J774" s="47"/>
      <c r="K774" s="45"/>
      <c r="L774" s="45"/>
      <c r="M774" s="45"/>
      <c r="N774" s="45"/>
      <c r="O774" s="45"/>
      <c r="P774" s="45"/>
      <c r="Q774" s="45"/>
      <c r="R774" s="45"/>
      <c r="S774" s="45"/>
      <c r="T774" s="45"/>
      <c r="U774" s="45"/>
      <c r="V774" s="45"/>
      <c r="W774" s="45"/>
      <c r="X774" s="45"/>
      <c r="Y774" s="45"/>
      <c r="Z774" s="45"/>
    </row>
    <row r="775" spans="1:26" ht="15.5" x14ac:dyDescent="0.35">
      <c r="A775" s="45"/>
      <c r="B775" s="45"/>
      <c r="C775" s="45"/>
      <c r="D775" s="45"/>
      <c r="E775" s="45"/>
      <c r="F775" s="45"/>
      <c r="G775" s="45"/>
      <c r="H775" s="47"/>
      <c r="I775" s="47"/>
      <c r="J775" s="47"/>
      <c r="K775" s="45"/>
      <c r="L775" s="45"/>
      <c r="M775" s="45"/>
      <c r="N775" s="45"/>
      <c r="O775" s="45"/>
      <c r="P775" s="45"/>
      <c r="Q775" s="45"/>
      <c r="R775" s="45"/>
      <c r="S775" s="45"/>
      <c r="T775" s="45"/>
      <c r="U775" s="45"/>
      <c r="V775" s="45"/>
      <c r="W775" s="45"/>
      <c r="X775" s="45"/>
      <c r="Y775" s="45"/>
      <c r="Z775" s="45"/>
    </row>
    <row r="776" spans="1:26" ht="15.5" x14ac:dyDescent="0.35">
      <c r="A776" s="45"/>
      <c r="B776" s="45"/>
      <c r="C776" s="45"/>
      <c r="D776" s="45"/>
      <c r="E776" s="45"/>
      <c r="F776" s="45"/>
      <c r="G776" s="45"/>
      <c r="H776" s="47"/>
      <c r="I776" s="47"/>
      <c r="J776" s="47"/>
      <c r="K776" s="45"/>
      <c r="L776" s="45"/>
      <c r="M776" s="45"/>
      <c r="N776" s="45"/>
      <c r="O776" s="45"/>
      <c r="P776" s="45"/>
      <c r="Q776" s="45"/>
      <c r="R776" s="45"/>
      <c r="S776" s="45"/>
      <c r="T776" s="45"/>
      <c r="U776" s="45"/>
      <c r="V776" s="45"/>
      <c r="W776" s="45"/>
      <c r="X776" s="45"/>
      <c r="Y776" s="45"/>
      <c r="Z776" s="45"/>
    </row>
    <row r="777" spans="1:26" ht="15.5" x14ac:dyDescent="0.35">
      <c r="A777" s="45"/>
      <c r="B777" s="45"/>
      <c r="C777" s="45"/>
      <c r="D777" s="45"/>
      <c r="E777" s="45"/>
      <c r="F777" s="45"/>
      <c r="G777" s="45"/>
      <c r="H777" s="47"/>
      <c r="I777" s="47"/>
      <c r="J777" s="47"/>
      <c r="K777" s="45"/>
      <c r="L777" s="45"/>
      <c r="M777" s="45"/>
      <c r="N777" s="45"/>
      <c r="O777" s="45"/>
      <c r="P777" s="45"/>
      <c r="Q777" s="45"/>
      <c r="R777" s="45"/>
      <c r="S777" s="45"/>
      <c r="T777" s="45"/>
      <c r="U777" s="45"/>
      <c r="V777" s="45"/>
      <c r="W777" s="45"/>
      <c r="X777" s="45"/>
      <c r="Y777" s="45"/>
      <c r="Z777" s="45"/>
    </row>
    <row r="778" spans="1:26" ht="15.5" x14ac:dyDescent="0.35">
      <c r="A778" s="45"/>
      <c r="B778" s="45"/>
      <c r="C778" s="45"/>
      <c r="D778" s="45"/>
      <c r="E778" s="45"/>
      <c r="F778" s="45"/>
      <c r="G778" s="45"/>
      <c r="H778" s="47"/>
      <c r="I778" s="47"/>
      <c r="J778" s="47"/>
      <c r="K778" s="45"/>
      <c r="L778" s="45"/>
      <c r="M778" s="45"/>
      <c r="N778" s="45"/>
      <c r="O778" s="45"/>
      <c r="P778" s="45"/>
      <c r="Q778" s="45"/>
      <c r="R778" s="45"/>
      <c r="S778" s="45"/>
      <c r="T778" s="45"/>
      <c r="U778" s="45"/>
      <c r="V778" s="45"/>
      <c r="W778" s="45"/>
      <c r="X778" s="45"/>
      <c r="Y778" s="45"/>
      <c r="Z778" s="45"/>
    </row>
    <row r="779" spans="1:26" ht="15.5" x14ac:dyDescent="0.35">
      <c r="A779" s="45"/>
      <c r="B779" s="45"/>
      <c r="C779" s="45"/>
      <c r="D779" s="45"/>
      <c r="E779" s="45"/>
      <c r="F779" s="45"/>
      <c r="G779" s="45"/>
      <c r="H779" s="47"/>
      <c r="I779" s="47"/>
      <c r="J779" s="47"/>
      <c r="K779" s="45"/>
      <c r="L779" s="45"/>
      <c r="M779" s="45"/>
      <c r="N779" s="45"/>
      <c r="O779" s="45"/>
      <c r="P779" s="45"/>
      <c r="Q779" s="45"/>
      <c r="R779" s="45"/>
      <c r="S779" s="45"/>
      <c r="T779" s="45"/>
      <c r="U779" s="45"/>
      <c r="V779" s="45"/>
      <c r="W779" s="45"/>
      <c r="X779" s="45"/>
      <c r="Y779" s="45"/>
      <c r="Z779" s="45"/>
    </row>
    <row r="780" spans="1:26" ht="15.5" x14ac:dyDescent="0.35">
      <c r="A780" s="45"/>
      <c r="B780" s="45"/>
      <c r="C780" s="45"/>
      <c r="D780" s="45"/>
      <c r="E780" s="45"/>
      <c r="F780" s="45"/>
      <c r="G780" s="45"/>
      <c r="H780" s="47"/>
      <c r="I780" s="47"/>
      <c r="J780" s="47"/>
      <c r="K780" s="45"/>
      <c r="L780" s="45"/>
      <c r="M780" s="45"/>
      <c r="N780" s="45"/>
      <c r="O780" s="45"/>
      <c r="P780" s="45"/>
      <c r="Q780" s="45"/>
      <c r="R780" s="45"/>
      <c r="S780" s="45"/>
      <c r="T780" s="45"/>
      <c r="U780" s="45"/>
      <c r="V780" s="45"/>
      <c r="W780" s="45"/>
      <c r="X780" s="45"/>
      <c r="Y780" s="45"/>
      <c r="Z780" s="45"/>
    </row>
    <row r="781" spans="1:26" ht="15.5" x14ac:dyDescent="0.35">
      <c r="A781" s="45"/>
      <c r="B781" s="45"/>
      <c r="C781" s="45"/>
      <c r="D781" s="45"/>
      <c r="E781" s="45"/>
      <c r="F781" s="45"/>
      <c r="G781" s="45"/>
      <c r="H781" s="47"/>
      <c r="I781" s="47"/>
      <c r="J781" s="47"/>
      <c r="K781" s="45"/>
      <c r="L781" s="45"/>
      <c r="M781" s="45"/>
      <c r="N781" s="45"/>
      <c r="O781" s="45"/>
      <c r="P781" s="45"/>
      <c r="Q781" s="45"/>
      <c r="R781" s="45"/>
      <c r="S781" s="45"/>
      <c r="T781" s="45"/>
      <c r="U781" s="45"/>
      <c r="V781" s="45"/>
      <c r="W781" s="45"/>
      <c r="X781" s="45"/>
      <c r="Y781" s="45"/>
      <c r="Z781" s="45"/>
    </row>
    <row r="782" spans="1:26" ht="15.5" x14ac:dyDescent="0.35">
      <c r="A782" s="45"/>
      <c r="B782" s="45"/>
      <c r="C782" s="45"/>
      <c r="D782" s="45"/>
      <c r="E782" s="45"/>
      <c r="F782" s="45"/>
      <c r="G782" s="45"/>
      <c r="H782" s="47"/>
      <c r="I782" s="47"/>
      <c r="J782" s="47"/>
      <c r="K782" s="45"/>
      <c r="L782" s="45"/>
      <c r="M782" s="45"/>
      <c r="N782" s="45"/>
      <c r="O782" s="45"/>
      <c r="P782" s="45"/>
      <c r="Q782" s="45"/>
      <c r="R782" s="45"/>
      <c r="S782" s="45"/>
      <c r="T782" s="45"/>
      <c r="U782" s="45"/>
      <c r="V782" s="45"/>
      <c r="W782" s="45"/>
      <c r="X782" s="45"/>
      <c r="Y782" s="45"/>
      <c r="Z782" s="45"/>
    </row>
    <row r="783" spans="1:26" ht="15.5" x14ac:dyDescent="0.35">
      <c r="A783" s="45"/>
      <c r="B783" s="45"/>
      <c r="C783" s="45"/>
      <c r="D783" s="45"/>
      <c r="E783" s="45"/>
      <c r="F783" s="45"/>
      <c r="G783" s="45"/>
      <c r="H783" s="47"/>
      <c r="I783" s="47"/>
      <c r="J783" s="47"/>
      <c r="K783" s="45"/>
      <c r="L783" s="45"/>
      <c r="M783" s="45"/>
      <c r="N783" s="45"/>
      <c r="O783" s="45"/>
      <c r="P783" s="45"/>
      <c r="Q783" s="45"/>
      <c r="R783" s="45"/>
      <c r="S783" s="45"/>
      <c r="T783" s="45"/>
      <c r="U783" s="45"/>
      <c r="V783" s="45"/>
      <c r="W783" s="45"/>
      <c r="X783" s="45"/>
      <c r="Y783" s="45"/>
      <c r="Z783" s="45"/>
    </row>
    <row r="784" spans="1:26" ht="15.5" x14ac:dyDescent="0.35">
      <c r="A784" s="45"/>
      <c r="B784" s="45"/>
      <c r="C784" s="45"/>
      <c r="D784" s="45"/>
      <c r="E784" s="45"/>
      <c r="F784" s="45"/>
      <c r="G784" s="45"/>
      <c r="H784" s="47"/>
      <c r="I784" s="47"/>
      <c r="J784" s="47"/>
      <c r="K784" s="45"/>
      <c r="L784" s="45"/>
      <c r="M784" s="45"/>
      <c r="N784" s="45"/>
      <c r="O784" s="45"/>
      <c r="P784" s="45"/>
      <c r="Q784" s="45"/>
      <c r="R784" s="45"/>
      <c r="S784" s="45"/>
      <c r="T784" s="45"/>
      <c r="U784" s="45"/>
      <c r="V784" s="45"/>
      <c r="W784" s="45"/>
      <c r="X784" s="45"/>
      <c r="Y784" s="45"/>
      <c r="Z784" s="45"/>
    </row>
    <row r="785" spans="1:26" ht="15.5" x14ac:dyDescent="0.35">
      <c r="A785" s="45"/>
      <c r="B785" s="45"/>
      <c r="C785" s="45"/>
      <c r="D785" s="45"/>
      <c r="E785" s="45"/>
      <c r="F785" s="45"/>
      <c r="G785" s="45"/>
      <c r="H785" s="47"/>
      <c r="I785" s="47"/>
      <c r="J785" s="47"/>
      <c r="K785" s="45"/>
      <c r="L785" s="45"/>
      <c r="M785" s="45"/>
      <c r="N785" s="45"/>
      <c r="O785" s="45"/>
      <c r="P785" s="45"/>
      <c r="Q785" s="45"/>
      <c r="R785" s="45"/>
      <c r="S785" s="45"/>
      <c r="T785" s="45"/>
      <c r="U785" s="45"/>
      <c r="V785" s="45"/>
      <c r="W785" s="45"/>
      <c r="X785" s="45"/>
      <c r="Y785" s="45"/>
      <c r="Z785" s="45"/>
    </row>
    <row r="786" spans="1:26" ht="15.5" x14ac:dyDescent="0.35">
      <c r="A786" s="45"/>
      <c r="B786" s="45"/>
      <c r="C786" s="45"/>
      <c r="D786" s="45"/>
      <c r="E786" s="45"/>
      <c r="F786" s="45"/>
      <c r="G786" s="45"/>
      <c r="H786" s="47"/>
      <c r="I786" s="47"/>
      <c r="J786" s="47"/>
      <c r="K786" s="45"/>
      <c r="L786" s="45"/>
      <c r="M786" s="45"/>
      <c r="N786" s="45"/>
      <c r="O786" s="45"/>
      <c r="P786" s="45"/>
      <c r="Q786" s="45"/>
      <c r="R786" s="45"/>
      <c r="S786" s="45"/>
      <c r="T786" s="45"/>
      <c r="U786" s="45"/>
      <c r="V786" s="45"/>
      <c r="W786" s="45"/>
      <c r="X786" s="45"/>
      <c r="Y786" s="45"/>
      <c r="Z786" s="45"/>
    </row>
    <row r="787" spans="1:26" ht="15.5" x14ac:dyDescent="0.35">
      <c r="A787" s="45"/>
      <c r="B787" s="45"/>
      <c r="C787" s="45"/>
      <c r="D787" s="45"/>
      <c r="E787" s="45"/>
      <c r="F787" s="45"/>
      <c r="G787" s="45"/>
      <c r="H787" s="47"/>
      <c r="I787" s="47"/>
      <c r="J787" s="47"/>
      <c r="K787" s="45"/>
      <c r="L787" s="45"/>
      <c r="M787" s="45"/>
      <c r="N787" s="45"/>
      <c r="O787" s="45"/>
      <c r="P787" s="45"/>
      <c r="Q787" s="45"/>
      <c r="R787" s="45"/>
      <c r="S787" s="45"/>
      <c r="T787" s="45"/>
      <c r="U787" s="45"/>
      <c r="V787" s="45"/>
      <c r="W787" s="45"/>
      <c r="X787" s="45"/>
      <c r="Y787" s="45"/>
      <c r="Z787" s="45"/>
    </row>
    <row r="788" spans="1:26" ht="15.5" x14ac:dyDescent="0.35">
      <c r="A788" s="45"/>
      <c r="B788" s="45"/>
      <c r="C788" s="45"/>
      <c r="D788" s="45"/>
      <c r="E788" s="45"/>
      <c r="F788" s="45"/>
      <c r="G788" s="45"/>
      <c r="H788" s="47"/>
      <c r="I788" s="47"/>
      <c r="J788" s="47"/>
      <c r="K788" s="45"/>
      <c r="L788" s="45"/>
      <c r="M788" s="45"/>
      <c r="N788" s="45"/>
      <c r="O788" s="45"/>
      <c r="P788" s="45"/>
      <c r="Q788" s="45"/>
      <c r="R788" s="45"/>
      <c r="S788" s="45"/>
      <c r="T788" s="45"/>
      <c r="U788" s="45"/>
      <c r="V788" s="45"/>
      <c r="W788" s="45"/>
      <c r="X788" s="45"/>
      <c r="Y788" s="45"/>
      <c r="Z788" s="45"/>
    </row>
    <row r="789" spans="1:26" ht="15.5" x14ac:dyDescent="0.35">
      <c r="A789" s="45"/>
      <c r="B789" s="45"/>
      <c r="C789" s="45"/>
      <c r="D789" s="45"/>
      <c r="E789" s="45"/>
      <c r="F789" s="45"/>
      <c r="G789" s="45"/>
      <c r="H789" s="47"/>
      <c r="I789" s="47"/>
      <c r="J789" s="47"/>
      <c r="K789" s="45"/>
      <c r="L789" s="45"/>
      <c r="M789" s="45"/>
      <c r="N789" s="45"/>
      <c r="O789" s="45"/>
      <c r="P789" s="45"/>
      <c r="Q789" s="45"/>
      <c r="R789" s="45"/>
      <c r="S789" s="45"/>
      <c r="T789" s="45"/>
      <c r="U789" s="45"/>
      <c r="V789" s="45"/>
      <c r="W789" s="45"/>
      <c r="X789" s="45"/>
      <c r="Y789" s="45"/>
      <c r="Z789" s="45"/>
    </row>
    <row r="790" spans="1:26" ht="15.5" x14ac:dyDescent="0.35">
      <c r="A790" s="45"/>
      <c r="B790" s="45"/>
      <c r="C790" s="45"/>
      <c r="D790" s="45"/>
      <c r="E790" s="45"/>
      <c r="F790" s="45"/>
      <c r="G790" s="45"/>
      <c r="H790" s="47"/>
      <c r="I790" s="47"/>
      <c r="J790" s="47"/>
      <c r="K790" s="45"/>
      <c r="L790" s="45"/>
      <c r="M790" s="45"/>
      <c r="N790" s="45"/>
      <c r="O790" s="45"/>
      <c r="P790" s="45"/>
      <c r="Q790" s="45"/>
      <c r="R790" s="45"/>
      <c r="S790" s="45"/>
      <c r="T790" s="45"/>
      <c r="U790" s="45"/>
      <c r="V790" s="45"/>
      <c r="W790" s="45"/>
      <c r="X790" s="45"/>
      <c r="Y790" s="45"/>
      <c r="Z790" s="45"/>
    </row>
    <row r="791" spans="1:26" ht="15.5" x14ac:dyDescent="0.35">
      <c r="A791" s="45"/>
      <c r="B791" s="45"/>
      <c r="C791" s="45"/>
      <c r="D791" s="45"/>
      <c r="E791" s="45"/>
      <c r="F791" s="45"/>
      <c r="G791" s="45"/>
      <c r="H791" s="47"/>
      <c r="I791" s="47"/>
      <c r="J791" s="47"/>
      <c r="K791" s="45"/>
      <c r="L791" s="45"/>
      <c r="M791" s="45"/>
      <c r="N791" s="45"/>
      <c r="O791" s="45"/>
      <c r="P791" s="45"/>
      <c r="Q791" s="45"/>
      <c r="R791" s="45"/>
      <c r="S791" s="45"/>
      <c r="T791" s="45"/>
      <c r="U791" s="45"/>
      <c r="V791" s="45"/>
      <c r="W791" s="45"/>
      <c r="X791" s="45"/>
      <c r="Y791" s="45"/>
      <c r="Z791" s="45"/>
    </row>
    <row r="792" spans="1:26" ht="15.5" x14ac:dyDescent="0.35">
      <c r="A792" s="45"/>
      <c r="B792" s="45"/>
      <c r="C792" s="45"/>
      <c r="D792" s="45"/>
      <c r="E792" s="45"/>
      <c r="F792" s="45"/>
      <c r="G792" s="45"/>
      <c r="H792" s="47"/>
      <c r="I792" s="47"/>
      <c r="J792" s="47"/>
      <c r="K792" s="45"/>
      <c r="L792" s="45"/>
      <c r="M792" s="45"/>
      <c r="N792" s="45"/>
      <c r="O792" s="45"/>
      <c r="P792" s="45"/>
      <c r="Q792" s="45"/>
      <c r="R792" s="45"/>
      <c r="S792" s="45"/>
      <c r="T792" s="45"/>
      <c r="U792" s="45"/>
      <c r="V792" s="45"/>
      <c r="W792" s="45"/>
      <c r="X792" s="45"/>
      <c r="Y792" s="45"/>
      <c r="Z792" s="45"/>
    </row>
    <row r="793" spans="1:26" ht="15.5" x14ac:dyDescent="0.35">
      <c r="A793" s="45"/>
      <c r="B793" s="45"/>
      <c r="C793" s="45"/>
      <c r="D793" s="45"/>
      <c r="E793" s="45"/>
      <c r="F793" s="45"/>
      <c r="G793" s="45"/>
      <c r="H793" s="47"/>
      <c r="I793" s="47"/>
      <c r="J793" s="47"/>
      <c r="K793" s="45"/>
      <c r="L793" s="45"/>
      <c r="M793" s="45"/>
      <c r="N793" s="45"/>
      <c r="O793" s="45"/>
      <c r="P793" s="45"/>
      <c r="Q793" s="45"/>
      <c r="R793" s="45"/>
      <c r="S793" s="45"/>
      <c r="T793" s="45"/>
      <c r="U793" s="45"/>
      <c r="V793" s="45"/>
      <c r="W793" s="45"/>
      <c r="X793" s="45"/>
      <c r="Y793" s="45"/>
      <c r="Z793" s="45"/>
    </row>
    <row r="794" spans="1:26" ht="15.5" x14ac:dyDescent="0.35">
      <c r="A794" s="45"/>
      <c r="B794" s="45"/>
      <c r="C794" s="45"/>
      <c r="D794" s="45"/>
      <c r="E794" s="45"/>
      <c r="F794" s="45"/>
      <c r="G794" s="45"/>
      <c r="H794" s="47"/>
      <c r="I794" s="47"/>
      <c r="J794" s="47"/>
      <c r="K794" s="45"/>
      <c r="L794" s="45"/>
      <c r="M794" s="45"/>
      <c r="N794" s="45"/>
      <c r="O794" s="45"/>
      <c r="P794" s="45"/>
      <c r="Q794" s="45"/>
      <c r="R794" s="45"/>
      <c r="S794" s="45"/>
      <c r="T794" s="45"/>
      <c r="U794" s="45"/>
      <c r="V794" s="45"/>
      <c r="W794" s="45"/>
      <c r="X794" s="45"/>
      <c r="Y794" s="45"/>
      <c r="Z794" s="45"/>
    </row>
    <row r="795" spans="1:26" ht="15.5" x14ac:dyDescent="0.35">
      <c r="A795" s="45"/>
      <c r="B795" s="45"/>
      <c r="C795" s="45"/>
      <c r="D795" s="45"/>
      <c r="E795" s="45"/>
      <c r="F795" s="45"/>
      <c r="G795" s="45"/>
      <c r="H795" s="47"/>
      <c r="I795" s="47"/>
      <c r="J795" s="47"/>
      <c r="K795" s="45"/>
      <c r="L795" s="45"/>
      <c r="M795" s="45"/>
      <c r="N795" s="45"/>
      <c r="O795" s="45"/>
      <c r="P795" s="45"/>
      <c r="Q795" s="45"/>
      <c r="R795" s="45"/>
      <c r="S795" s="45"/>
      <c r="T795" s="45"/>
      <c r="U795" s="45"/>
      <c r="V795" s="45"/>
      <c r="W795" s="45"/>
      <c r="X795" s="45"/>
      <c r="Y795" s="45"/>
      <c r="Z795" s="45"/>
    </row>
    <row r="796" spans="1:26" ht="15.5" x14ac:dyDescent="0.35">
      <c r="A796" s="45"/>
      <c r="B796" s="45"/>
      <c r="C796" s="45"/>
      <c r="D796" s="45"/>
      <c r="E796" s="45"/>
      <c r="F796" s="45"/>
      <c r="G796" s="45"/>
      <c r="H796" s="47"/>
      <c r="I796" s="47"/>
      <c r="J796" s="47"/>
      <c r="K796" s="45"/>
      <c r="L796" s="45"/>
      <c r="M796" s="45"/>
      <c r="N796" s="45"/>
      <c r="O796" s="45"/>
      <c r="P796" s="45"/>
      <c r="Q796" s="45"/>
      <c r="R796" s="45"/>
      <c r="S796" s="45"/>
      <c r="T796" s="45"/>
      <c r="U796" s="45"/>
      <c r="V796" s="45"/>
      <c r="W796" s="45"/>
      <c r="X796" s="45"/>
      <c r="Y796" s="45"/>
      <c r="Z796" s="45"/>
    </row>
    <row r="797" spans="1:26" ht="15.5" x14ac:dyDescent="0.35">
      <c r="A797" s="45"/>
      <c r="B797" s="45"/>
      <c r="C797" s="45"/>
      <c r="D797" s="45"/>
      <c r="E797" s="45"/>
      <c r="F797" s="45"/>
      <c r="G797" s="45"/>
      <c r="H797" s="47"/>
      <c r="I797" s="47"/>
      <c r="J797" s="47"/>
      <c r="K797" s="45"/>
      <c r="L797" s="45"/>
      <c r="M797" s="45"/>
      <c r="N797" s="45"/>
      <c r="O797" s="45"/>
      <c r="P797" s="45"/>
      <c r="Q797" s="45"/>
      <c r="R797" s="45"/>
      <c r="S797" s="45"/>
      <c r="T797" s="45"/>
      <c r="U797" s="45"/>
      <c r="V797" s="45"/>
      <c r="W797" s="45"/>
      <c r="X797" s="45"/>
      <c r="Y797" s="45"/>
      <c r="Z797" s="45"/>
    </row>
    <row r="798" spans="1:26" ht="15.5" x14ac:dyDescent="0.35">
      <c r="A798" s="45"/>
      <c r="B798" s="45"/>
      <c r="C798" s="45"/>
      <c r="D798" s="45"/>
      <c r="E798" s="45"/>
      <c r="F798" s="45"/>
      <c r="G798" s="45"/>
      <c r="H798" s="47"/>
      <c r="I798" s="47"/>
      <c r="J798" s="47"/>
      <c r="K798" s="45"/>
      <c r="L798" s="45"/>
      <c r="M798" s="45"/>
      <c r="N798" s="45"/>
      <c r="O798" s="45"/>
      <c r="P798" s="45"/>
      <c r="Q798" s="45"/>
      <c r="R798" s="45"/>
      <c r="S798" s="45"/>
      <c r="T798" s="45"/>
      <c r="U798" s="45"/>
      <c r="V798" s="45"/>
      <c r="W798" s="45"/>
      <c r="X798" s="45"/>
      <c r="Y798" s="45"/>
      <c r="Z798" s="45"/>
    </row>
    <row r="799" spans="1:26" ht="15.5" x14ac:dyDescent="0.35">
      <c r="A799" s="45"/>
      <c r="B799" s="45"/>
      <c r="C799" s="45"/>
      <c r="D799" s="45"/>
      <c r="E799" s="45"/>
      <c r="F799" s="45"/>
      <c r="G799" s="45"/>
      <c r="H799" s="47"/>
      <c r="I799" s="47"/>
      <c r="J799" s="47"/>
      <c r="K799" s="45"/>
      <c r="L799" s="45"/>
      <c r="M799" s="45"/>
      <c r="N799" s="45"/>
      <c r="O799" s="45"/>
      <c r="P799" s="45"/>
      <c r="Q799" s="45"/>
      <c r="R799" s="45"/>
      <c r="S799" s="45"/>
      <c r="T799" s="45"/>
      <c r="U799" s="45"/>
      <c r="V799" s="45"/>
      <c r="W799" s="45"/>
      <c r="X799" s="45"/>
      <c r="Y799" s="45"/>
      <c r="Z799" s="45"/>
    </row>
    <row r="800" spans="1:26" ht="15.5" x14ac:dyDescent="0.35">
      <c r="A800" s="45"/>
      <c r="B800" s="45"/>
      <c r="C800" s="45"/>
      <c r="D800" s="45"/>
      <c r="E800" s="45"/>
      <c r="F800" s="45"/>
      <c r="G800" s="45"/>
      <c r="H800" s="47"/>
      <c r="I800" s="47"/>
      <c r="J800" s="47"/>
      <c r="K800" s="45"/>
      <c r="L800" s="45"/>
      <c r="M800" s="45"/>
      <c r="N800" s="45"/>
      <c r="O800" s="45"/>
      <c r="P800" s="45"/>
      <c r="Q800" s="45"/>
      <c r="R800" s="45"/>
      <c r="S800" s="45"/>
      <c r="T800" s="45"/>
      <c r="U800" s="45"/>
      <c r="V800" s="45"/>
      <c r="W800" s="45"/>
      <c r="X800" s="45"/>
      <c r="Y800" s="45"/>
      <c r="Z800" s="45"/>
    </row>
    <row r="801" spans="1:26" ht="15.5" x14ac:dyDescent="0.35">
      <c r="A801" s="45"/>
      <c r="B801" s="45"/>
      <c r="C801" s="45"/>
      <c r="D801" s="45"/>
      <c r="E801" s="45"/>
      <c r="F801" s="45"/>
      <c r="G801" s="45"/>
      <c r="H801" s="47"/>
      <c r="I801" s="47"/>
      <c r="J801" s="47"/>
      <c r="K801" s="45"/>
      <c r="L801" s="45"/>
      <c r="M801" s="45"/>
      <c r="N801" s="45"/>
      <c r="O801" s="45"/>
      <c r="P801" s="45"/>
      <c r="Q801" s="45"/>
      <c r="R801" s="45"/>
      <c r="S801" s="45"/>
      <c r="T801" s="45"/>
      <c r="U801" s="45"/>
      <c r="V801" s="45"/>
      <c r="W801" s="45"/>
      <c r="X801" s="45"/>
      <c r="Y801" s="45"/>
      <c r="Z801" s="45"/>
    </row>
    <row r="802" spans="1:26" ht="15.5" x14ac:dyDescent="0.35">
      <c r="A802" s="45"/>
      <c r="B802" s="45"/>
      <c r="C802" s="45"/>
      <c r="D802" s="45"/>
      <c r="E802" s="45"/>
      <c r="F802" s="45"/>
      <c r="G802" s="45"/>
      <c r="H802" s="47"/>
      <c r="I802" s="47"/>
      <c r="J802" s="47"/>
      <c r="K802" s="45"/>
      <c r="L802" s="45"/>
      <c r="M802" s="45"/>
      <c r="N802" s="45"/>
      <c r="O802" s="45"/>
      <c r="P802" s="45"/>
      <c r="Q802" s="45"/>
      <c r="R802" s="45"/>
      <c r="S802" s="45"/>
      <c r="T802" s="45"/>
      <c r="U802" s="45"/>
      <c r="V802" s="45"/>
      <c r="W802" s="45"/>
      <c r="X802" s="45"/>
      <c r="Y802" s="45"/>
      <c r="Z802" s="45"/>
    </row>
    <row r="803" spans="1:26" ht="15.5" x14ac:dyDescent="0.35">
      <c r="A803" s="45"/>
      <c r="B803" s="45"/>
      <c r="C803" s="45"/>
      <c r="D803" s="45"/>
      <c r="E803" s="45"/>
      <c r="F803" s="45"/>
      <c r="G803" s="45"/>
      <c r="H803" s="47"/>
      <c r="I803" s="47"/>
      <c r="J803" s="47"/>
      <c r="K803" s="45"/>
      <c r="L803" s="45"/>
      <c r="M803" s="45"/>
      <c r="N803" s="45"/>
      <c r="O803" s="45"/>
      <c r="P803" s="45"/>
      <c r="Q803" s="45"/>
      <c r="R803" s="45"/>
      <c r="S803" s="45"/>
      <c r="T803" s="45"/>
      <c r="U803" s="45"/>
      <c r="V803" s="45"/>
      <c r="W803" s="45"/>
      <c r="X803" s="45"/>
      <c r="Y803" s="45"/>
      <c r="Z803" s="45"/>
    </row>
    <row r="804" spans="1:26" ht="15.5" x14ac:dyDescent="0.35">
      <c r="A804" s="45"/>
      <c r="B804" s="45"/>
      <c r="C804" s="45"/>
      <c r="D804" s="45"/>
      <c r="E804" s="45"/>
      <c r="F804" s="45"/>
      <c r="G804" s="45"/>
      <c r="H804" s="47"/>
      <c r="I804" s="47"/>
      <c r="J804" s="47"/>
      <c r="K804" s="45"/>
      <c r="L804" s="45"/>
      <c r="M804" s="45"/>
      <c r="N804" s="45"/>
      <c r="O804" s="45"/>
      <c r="P804" s="45"/>
      <c r="Q804" s="45"/>
      <c r="R804" s="45"/>
      <c r="S804" s="45"/>
      <c r="T804" s="45"/>
      <c r="U804" s="45"/>
      <c r="V804" s="45"/>
      <c r="W804" s="45"/>
      <c r="X804" s="45"/>
      <c r="Y804" s="45"/>
      <c r="Z804" s="45"/>
    </row>
    <row r="805" spans="1:26" ht="15.5" x14ac:dyDescent="0.35">
      <c r="A805" s="45"/>
      <c r="B805" s="45"/>
      <c r="C805" s="45"/>
      <c r="D805" s="45"/>
      <c r="E805" s="45"/>
      <c r="F805" s="45"/>
      <c r="G805" s="45"/>
      <c r="H805" s="47"/>
      <c r="I805" s="47"/>
      <c r="J805" s="47"/>
      <c r="K805" s="45"/>
      <c r="L805" s="45"/>
      <c r="M805" s="45"/>
      <c r="N805" s="45"/>
      <c r="O805" s="45"/>
      <c r="P805" s="45"/>
      <c r="Q805" s="45"/>
      <c r="R805" s="45"/>
      <c r="S805" s="45"/>
      <c r="T805" s="45"/>
      <c r="U805" s="45"/>
      <c r="V805" s="45"/>
      <c r="W805" s="45"/>
      <c r="X805" s="45"/>
      <c r="Y805" s="45"/>
      <c r="Z805" s="45"/>
    </row>
    <row r="806" spans="1:26" ht="15.5" x14ac:dyDescent="0.35">
      <c r="A806" s="45"/>
      <c r="B806" s="45"/>
      <c r="C806" s="45"/>
      <c r="D806" s="45"/>
      <c r="E806" s="45"/>
      <c r="F806" s="45"/>
      <c r="G806" s="45"/>
      <c r="H806" s="47"/>
      <c r="I806" s="47"/>
      <c r="J806" s="47"/>
      <c r="K806" s="45"/>
      <c r="L806" s="45"/>
      <c r="M806" s="45"/>
      <c r="N806" s="45"/>
      <c r="O806" s="45"/>
      <c r="P806" s="45"/>
      <c r="Q806" s="45"/>
      <c r="R806" s="45"/>
      <c r="S806" s="45"/>
      <c r="T806" s="45"/>
      <c r="U806" s="45"/>
      <c r="V806" s="45"/>
      <c r="W806" s="45"/>
      <c r="X806" s="45"/>
      <c r="Y806" s="45"/>
      <c r="Z806" s="45"/>
    </row>
    <row r="807" spans="1:26" ht="15.5" x14ac:dyDescent="0.35">
      <c r="A807" s="45"/>
      <c r="B807" s="45"/>
      <c r="C807" s="45"/>
      <c r="D807" s="45"/>
      <c r="E807" s="45"/>
      <c r="F807" s="45"/>
      <c r="G807" s="45"/>
      <c r="H807" s="47"/>
      <c r="I807" s="47"/>
      <c r="J807" s="47"/>
      <c r="K807" s="45"/>
      <c r="L807" s="45"/>
      <c r="M807" s="45"/>
      <c r="N807" s="45"/>
      <c r="O807" s="45"/>
      <c r="P807" s="45"/>
      <c r="Q807" s="45"/>
      <c r="R807" s="45"/>
      <c r="S807" s="45"/>
      <c r="T807" s="45"/>
      <c r="U807" s="45"/>
      <c r="V807" s="45"/>
      <c r="W807" s="45"/>
      <c r="X807" s="45"/>
      <c r="Y807" s="45"/>
      <c r="Z807" s="45"/>
    </row>
    <row r="808" spans="1:26" ht="15.5" x14ac:dyDescent="0.35">
      <c r="A808" s="45"/>
      <c r="B808" s="45"/>
      <c r="C808" s="45"/>
      <c r="D808" s="45"/>
      <c r="E808" s="45"/>
      <c r="F808" s="45"/>
      <c r="G808" s="45"/>
      <c r="H808" s="47"/>
      <c r="I808" s="47"/>
      <c r="J808" s="47"/>
      <c r="K808" s="45"/>
      <c r="L808" s="45"/>
      <c r="M808" s="45"/>
      <c r="N808" s="45"/>
      <c r="O808" s="45"/>
      <c r="P808" s="45"/>
      <c r="Q808" s="45"/>
      <c r="R808" s="45"/>
      <c r="S808" s="45"/>
      <c r="T808" s="45"/>
      <c r="U808" s="45"/>
      <c r="V808" s="45"/>
      <c r="W808" s="45"/>
      <c r="X808" s="45"/>
      <c r="Y808" s="45"/>
      <c r="Z808" s="45"/>
    </row>
    <row r="809" spans="1:26" ht="15.5" x14ac:dyDescent="0.35">
      <c r="A809" s="45"/>
      <c r="B809" s="45"/>
      <c r="C809" s="45"/>
      <c r="D809" s="45"/>
      <c r="E809" s="45"/>
      <c r="F809" s="45"/>
      <c r="G809" s="45"/>
      <c r="H809" s="47"/>
      <c r="I809" s="47"/>
      <c r="J809" s="47"/>
      <c r="K809" s="45"/>
      <c r="L809" s="45"/>
      <c r="M809" s="45"/>
      <c r="N809" s="45"/>
      <c r="O809" s="45"/>
      <c r="P809" s="45"/>
      <c r="Q809" s="45"/>
      <c r="R809" s="45"/>
      <c r="S809" s="45"/>
      <c r="T809" s="45"/>
      <c r="U809" s="45"/>
      <c r="V809" s="45"/>
      <c r="W809" s="45"/>
      <c r="X809" s="45"/>
      <c r="Y809" s="45"/>
      <c r="Z809" s="45"/>
    </row>
    <row r="810" spans="1:26" ht="15.5" x14ac:dyDescent="0.35">
      <c r="A810" s="45"/>
      <c r="B810" s="45"/>
      <c r="C810" s="45"/>
      <c r="D810" s="45"/>
      <c r="E810" s="45"/>
      <c r="F810" s="45"/>
      <c r="G810" s="45"/>
      <c r="H810" s="47"/>
      <c r="I810" s="47"/>
      <c r="J810" s="47"/>
      <c r="K810" s="45"/>
      <c r="L810" s="45"/>
      <c r="M810" s="45"/>
      <c r="N810" s="45"/>
      <c r="O810" s="45"/>
      <c r="P810" s="45"/>
      <c r="Q810" s="45"/>
      <c r="R810" s="45"/>
      <c r="S810" s="45"/>
      <c r="T810" s="45"/>
      <c r="U810" s="45"/>
      <c r="V810" s="45"/>
      <c r="W810" s="45"/>
      <c r="X810" s="45"/>
      <c r="Y810" s="45"/>
      <c r="Z810" s="45"/>
    </row>
    <row r="811" spans="1:26" ht="15.5" x14ac:dyDescent="0.35">
      <c r="A811" s="45"/>
      <c r="B811" s="45"/>
      <c r="C811" s="45"/>
      <c r="D811" s="45"/>
      <c r="E811" s="45"/>
      <c r="F811" s="45"/>
      <c r="G811" s="45"/>
      <c r="H811" s="47"/>
      <c r="I811" s="47"/>
      <c r="J811" s="47"/>
      <c r="K811" s="45"/>
      <c r="L811" s="45"/>
      <c r="M811" s="45"/>
      <c r="N811" s="45"/>
      <c r="O811" s="45"/>
      <c r="P811" s="45"/>
      <c r="Q811" s="45"/>
      <c r="R811" s="45"/>
      <c r="S811" s="45"/>
      <c r="T811" s="45"/>
      <c r="U811" s="45"/>
      <c r="V811" s="45"/>
      <c r="W811" s="45"/>
      <c r="X811" s="45"/>
      <c r="Y811" s="45"/>
      <c r="Z811" s="45"/>
    </row>
    <row r="812" spans="1:26" ht="15.5" x14ac:dyDescent="0.35">
      <c r="A812" s="45"/>
      <c r="B812" s="45"/>
      <c r="C812" s="45"/>
      <c r="D812" s="45"/>
      <c r="E812" s="45"/>
      <c r="F812" s="45"/>
      <c r="G812" s="45"/>
      <c r="H812" s="47"/>
      <c r="I812" s="47"/>
      <c r="J812" s="47"/>
      <c r="K812" s="45"/>
      <c r="L812" s="45"/>
      <c r="M812" s="45"/>
      <c r="N812" s="45"/>
      <c r="O812" s="45"/>
      <c r="P812" s="45"/>
      <c r="Q812" s="45"/>
      <c r="R812" s="45"/>
      <c r="S812" s="45"/>
      <c r="T812" s="45"/>
      <c r="U812" s="45"/>
      <c r="V812" s="45"/>
      <c r="W812" s="45"/>
      <c r="X812" s="45"/>
      <c r="Y812" s="45"/>
      <c r="Z812" s="45"/>
    </row>
    <row r="813" spans="1:26" ht="15.5" x14ac:dyDescent="0.35">
      <c r="A813" s="45"/>
      <c r="B813" s="45"/>
      <c r="C813" s="45"/>
      <c r="D813" s="45"/>
      <c r="E813" s="45"/>
      <c r="F813" s="45"/>
      <c r="G813" s="45"/>
      <c r="H813" s="47"/>
      <c r="I813" s="47"/>
      <c r="J813" s="47"/>
      <c r="K813" s="45"/>
      <c r="L813" s="45"/>
      <c r="M813" s="45"/>
      <c r="N813" s="45"/>
      <c r="O813" s="45"/>
      <c r="P813" s="45"/>
      <c r="Q813" s="45"/>
      <c r="R813" s="45"/>
      <c r="S813" s="45"/>
      <c r="T813" s="45"/>
      <c r="U813" s="45"/>
      <c r="V813" s="45"/>
      <c r="W813" s="45"/>
      <c r="X813" s="45"/>
      <c r="Y813" s="45"/>
      <c r="Z813" s="45"/>
    </row>
    <row r="814" spans="1:26" ht="15.5" x14ac:dyDescent="0.35">
      <c r="A814" s="45"/>
      <c r="B814" s="45"/>
      <c r="C814" s="45"/>
      <c r="D814" s="45"/>
      <c r="E814" s="45"/>
      <c r="F814" s="45"/>
      <c r="G814" s="45"/>
      <c r="H814" s="47"/>
      <c r="I814" s="47"/>
      <c r="J814" s="47"/>
      <c r="K814" s="45"/>
      <c r="L814" s="45"/>
      <c r="M814" s="45"/>
      <c r="N814" s="45"/>
      <c r="O814" s="45"/>
      <c r="P814" s="45"/>
      <c r="Q814" s="45"/>
      <c r="R814" s="45"/>
      <c r="S814" s="45"/>
      <c r="T814" s="45"/>
      <c r="U814" s="45"/>
      <c r="V814" s="45"/>
      <c r="W814" s="45"/>
      <c r="X814" s="45"/>
      <c r="Y814" s="45"/>
      <c r="Z814" s="45"/>
    </row>
    <row r="815" spans="1:26" ht="15.5" x14ac:dyDescent="0.35">
      <c r="A815" s="45"/>
      <c r="B815" s="45"/>
      <c r="C815" s="45"/>
      <c r="D815" s="45"/>
      <c r="E815" s="45"/>
      <c r="F815" s="45"/>
      <c r="G815" s="45"/>
      <c r="H815" s="47"/>
      <c r="I815" s="47"/>
      <c r="J815" s="47"/>
      <c r="K815" s="45"/>
      <c r="L815" s="45"/>
      <c r="M815" s="45"/>
      <c r="N815" s="45"/>
      <c r="O815" s="45"/>
      <c r="P815" s="45"/>
      <c r="Q815" s="45"/>
      <c r="R815" s="45"/>
      <c r="S815" s="45"/>
      <c r="T815" s="45"/>
      <c r="U815" s="45"/>
      <c r="V815" s="45"/>
      <c r="W815" s="45"/>
      <c r="X815" s="45"/>
      <c r="Y815" s="45"/>
      <c r="Z815" s="45"/>
    </row>
    <row r="816" spans="1:26" ht="15.5" x14ac:dyDescent="0.35">
      <c r="A816" s="45"/>
      <c r="B816" s="45"/>
      <c r="C816" s="45"/>
      <c r="D816" s="45"/>
      <c r="E816" s="45"/>
      <c r="F816" s="45"/>
      <c r="G816" s="45"/>
      <c r="H816" s="47"/>
      <c r="I816" s="47"/>
      <c r="J816" s="47"/>
      <c r="K816" s="45"/>
      <c r="L816" s="45"/>
      <c r="M816" s="45"/>
      <c r="N816" s="45"/>
      <c r="O816" s="45"/>
      <c r="P816" s="45"/>
      <c r="Q816" s="45"/>
      <c r="R816" s="45"/>
      <c r="S816" s="45"/>
      <c r="T816" s="45"/>
      <c r="U816" s="45"/>
      <c r="V816" s="45"/>
      <c r="W816" s="45"/>
      <c r="X816" s="45"/>
      <c r="Y816" s="45"/>
      <c r="Z816" s="45"/>
    </row>
    <row r="817" spans="1:26" ht="15.5" x14ac:dyDescent="0.35">
      <c r="A817" s="45"/>
      <c r="B817" s="45"/>
      <c r="C817" s="45"/>
      <c r="D817" s="45"/>
      <c r="E817" s="45"/>
      <c r="F817" s="45"/>
      <c r="G817" s="45"/>
      <c r="H817" s="47"/>
      <c r="I817" s="47"/>
      <c r="J817" s="47"/>
      <c r="K817" s="45"/>
      <c r="L817" s="45"/>
      <c r="M817" s="45"/>
      <c r="N817" s="45"/>
      <c r="O817" s="45"/>
      <c r="P817" s="45"/>
      <c r="Q817" s="45"/>
      <c r="R817" s="45"/>
      <c r="S817" s="45"/>
      <c r="T817" s="45"/>
      <c r="U817" s="45"/>
      <c r="V817" s="45"/>
      <c r="W817" s="45"/>
      <c r="X817" s="45"/>
      <c r="Y817" s="45"/>
      <c r="Z817" s="45"/>
    </row>
    <row r="818" spans="1:26" ht="15.5" x14ac:dyDescent="0.35">
      <c r="A818" s="45"/>
      <c r="B818" s="45"/>
      <c r="C818" s="45"/>
      <c r="D818" s="45"/>
      <c r="E818" s="45"/>
      <c r="F818" s="45"/>
      <c r="G818" s="45"/>
      <c r="H818" s="47"/>
      <c r="I818" s="47"/>
      <c r="J818" s="47"/>
      <c r="K818" s="45"/>
      <c r="L818" s="45"/>
      <c r="M818" s="45"/>
      <c r="N818" s="45"/>
      <c r="O818" s="45"/>
      <c r="P818" s="45"/>
      <c r="Q818" s="45"/>
      <c r="R818" s="45"/>
      <c r="S818" s="45"/>
      <c r="T818" s="45"/>
      <c r="U818" s="45"/>
      <c r="V818" s="45"/>
      <c r="W818" s="45"/>
      <c r="X818" s="45"/>
      <c r="Y818" s="45"/>
      <c r="Z818" s="45"/>
    </row>
    <row r="819" spans="1:26" ht="15.5" x14ac:dyDescent="0.35">
      <c r="A819" s="45"/>
      <c r="B819" s="45"/>
      <c r="C819" s="45"/>
      <c r="D819" s="45"/>
      <c r="E819" s="45"/>
      <c r="F819" s="45"/>
      <c r="G819" s="45"/>
      <c r="H819" s="47"/>
      <c r="I819" s="47"/>
      <c r="J819" s="47"/>
      <c r="K819" s="45"/>
      <c r="L819" s="45"/>
      <c r="M819" s="45"/>
      <c r="N819" s="45"/>
      <c r="O819" s="45"/>
      <c r="P819" s="45"/>
      <c r="Q819" s="45"/>
      <c r="R819" s="45"/>
      <c r="S819" s="45"/>
      <c r="T819" s="45"/>
      <c r="U819" s="45"/>
      <c r="V819" s="45"/>
      <c r="W819" s="45"/>
      <c r="X819" s="45"/>
      <c r="Y819" s="45"/>
      <c r="Z819" s="45"/>
    </row>
    <row r="820" spans="1:26" ht="15.5" x14ac:dyDescent="0.35">
      <c r="A820" s="45"/>
      <c r="B820" s="45"/>
      <c r="C820" s="45"/>
      <c r="D820" s="45"/>
      <c r="E820" s="45"/>
      <c r="F820" s="45"/>
      <c r="G820" s="45"/>
      <c r="H820" s="47"/>
      <c r="I820" s="47"/>
      <c r="J820" s="47"/>
      <c r="K820" s="45"/>
      <c r="L820" s="45"/>
      <c r="M820" s="45"/>
      <c r="N820" s="45"/>
      <c r="O820" s="45"/>
      <c r="P820" s="45"/>
      <c r="Q820" s="45"/>
      <c r="R820" s="45"/>
      <c r="S820" s="45"/>
      <c r="T820" s="45"/>
      <c r="U820" s="45"/>
      <c r="V820" s="45"/>
      <c r="W820" s="45"/>
      <c r="X820" s="45"/>
      <c r="Y820" s="45"/>
      <c r="Z820" s="45"/>
    </row>
    <row r="821" spans="1:26" ht="15.5" x14ac:dyDescent="0.35">
      <c r="A821" s="45"/>
      <c r="B821" s="45"/>
      <c r="C821" s="45"/>
      <c r="D821" s="45"/>
      <c r="E821" s="45"/>
      <c r="F821" s="45"/>
      <c r="G821" s="45"/>
      <c r="H821" s="47"/>
      <c r="I821" s="47"/>
      <c r="J821" s="47"/>
      <c r="K821" s="45"/>
      <c r="L821" s="45"/>
      <c r="M821" s="45"/>
      <c r="N821" s="45"/>
      <c r="O821" s="45"/>
      <c r="P821" s="45"/>
      <c r="Q821" s="45"/>
      <c r="R821" s="45"/>
      <c r="S821" s="45"/>
      <c r="T821" s="45"/>
      <c r="U821" s="45"/>
      <c r="V821" s="45"/>
      <c r="W821" s="45"/>
      <c r="X821" s="45"/>
      <c r="Y821" s="45"/>
      <c r="Z821" s="45"/>
    </row>
    <row r="822" spans="1:26" ht="15.5" x14ac:dyDescent="0.35">
      <c r="A822" s="45"/>
      <c r="B822" s="45"/>
      <c r="C822" s="45"/>
      <c r="D822" s="45"/>
      <c r="E822" s="45"/>
      <c r="F822" s="45"/>
      <c r="G822" s="45"/>
      <c r="H822" s="47"/>
      <c r="I822" s="47"/>
      <c r="J822" s="47"/>
      <c r="K822" s="45"/>
      <c r="L822" s="45"/>
      <c r="M822" s="45"/>
      <c r="N822" s="45"/>
      <c r="O822" s="45"/>
      <c r="P822" s="45"/>
      <c r="Q822" s="45"/>
      <c r="R822" s="45"/>
      <c r="S822" s="45"/>
      <c r="T822" s="45"/>
      <c r="U822" s="45"/>
      <c r="V822" s="45"/>
      <c r="W822" s="45"/>
      <c r="X822" s="45"/>
      <c r="Y822" s="45"/>
      <c r="Z822" s="45"/>
    </row>
    <row r="823" spans="1:26" ht="15.5" x14ac:dyDescent="0.35">
      <c r="A823" s="45"/>
      <c r="B823" s="45"/>
      <c r="C823" s="45"/>
      <c r="D823" s="45"/>
      <c r="E823" s="45"/>
      <c r="F823" s="45"/>
      <c r="G823" s="45"/>
      <c r="H823" s="47"/>
      <c r="I823" s="47"/>
      <c r="J823" s="47"/>
      <c r="K823" s="45"/>
      <c r="L823" s="45"/>
      <c r="M823" s="45"/>
      <c r="N823" s="45"/>
      <c r="O823" s="45"/>
      <c r="P823" s="45"/>
      <c r="Q823" s="45"/>
      <c r="R823" s="45"/>
      <c r="S823" s="45"/>
      <c r="T823" s="45"/>
      <c r="U823" s="45"/>
      <c r="V823" s="45"/>
      <c r="W823" s="45"/>
      <c r="X823" s="45"/>
      <c r="Y823" s="45"/>
      <c r="Z823" s="45"/>
    </row>
    <row r="824" spans="1:26" ht="15.5" x14ac:dyDescent="0.35">
      <c r="A824" s="45"/>
      <c r="B824" s="45"/>
      <c r="C824" s="45"/>
      <c r="D824" s="45"/>
      <c r="E824" s="45"/>
      <c r="F824" s="45"/>
      <c r="G824" s="45"/>
      <c r="H824" s="47"/>
      <c r="I824" s="47"/>
      <c r="J824" s="47"/>
      <c r="K824" s="45"/>
      <c r="L824" s="45"/>
      <c r="M824" s="45"/>
      <c r="N824" s="45"/>
      <c r="O824" s="45"/>
      <c r="P824" s="45"/>
      <c r="Q824" s="45"/>
      <c r="R824" s="45"/>
      <c r="S824" s="45"/>
      <c r="T824" s="45"/>
      <c r="U824" s="45"/>
      <c r="V824" s="45"/>
      <c r="W824" s="45"/>
      <c r="X824" s="45"/>
      <c r="Y824" s="45"/>
      <c r="Z824" s="45"/>
    </row>
    <row r="825" spans="1:26" ht="15.5" x14ac:dyDescent="0.35">
      <c r="A825" s="45"/>
      <c r="B825" s="45"/>
      <c r="C825" s="45"/>
      <c r="D825" s="45"/>
      <c r="E825" s="45"/>
      <c r="F825" s="45"/>
      <c r="G825" s="45"/>
      <c r="H825" s="47"/>
      <c r="I825" s="47"/>
      <c r="J825" s="47"/>
      <c r="K825" s="45"/>
      <c r="L825" s="45"/>
      <c r="M825" s="45"/>
      <c r="N825" s="45"/>
      <c r="O825" s="45"/>
      <c r="P825" s="45"/>
      <c r="Q825" s="45"/>
      <c r="R825" s="45"/>
      <c r="S825" s="45"/>
      <c r="T825" s="45"/>
      <c r="U825" s="45"/>
      <c r="V825" s="45"/>
      <c r="W825" s="45"/>
      <c r="X825" s="45"/>
      <c r="Y825" s="45"/>
      <c r="Z825" s="45"/>
    </row>
    <row r="826" spans="1:26" ht="15.5" x14ac:dyDescent="0.35">
      <c r="A826" s="45"/>
      <c r="B826" s="45"/>
      <c r="C826" s="45"/>
      <c r="D826" s="45"/>
      <c r="E826" s="45"/>
      <c r="F826" s="45"/>
      <c r="G826" s="45"/>
      <c r="H826" s="47"/>
      <c r="I826" s="47"/>
      <c r="J826" s="47"/>
      <c r="K826" s="45"/>
      <c r="L826" s="45"/>
      <c r="M826" s="45"/>
      <c r="N826" s="45"/>
      <c r="O826" s="45"/>
      <c r="P826" s="45"/>
      <c r="Q826" s="45"/>
      <c r="R826" s="45"/>
      <c r="S826" s="45"/>
      <c r="T826" s="45"/>
      <c r="U826" s="45"/>
      <c r="V826" s="45"/>
      <c r="W826" s="45"/>
      <c r="X826" s="45"/>
      <c r="Y826" s="45"/>
      <c r="Z826" s="45"/>
    </row>
    <row r="827" spans="1:26" ht="15.5" x14ac:dyDescent="0.35">
      <c r="A827" s="45"/>
      <c r="B827" s="45"/>
      <c r="C827" s="45"/>
      <c r="D827" s="45"/>
      <c r="E827" s="45"/>
      <c r="F827" s="45"/>
      <c r="G827" s="45"/>
      <c r="H827" s="47"/>
      <c r="I827" s="47"/>
      <c r="J827" s="47"/>
      <c r="K827" s="45"/>
      <c r="L827" s="45"/>
      <c r="M827" s="45"/>
      <c r="N827" s="45"/>
      <c r="O827" s="45"/>
      <c r="P827" s="45"/>
      <c r="Q827" s="45"/>
      <c r="R827" s="45"/>
      <c r="S827" s="45"/>
      <c r="T827" s="45"/>
      <c r="U827" s="45"/>
      <c r="V827" s="45"/>
      <c r="W827" s="45"/>
      <c r="X827" s="45"/>
      <c r="Y827" s="45"/>
      <c r="Z827" s="45"/>
    </row>
    <row r="828" spans="1:26" ht="15.5" x14ac:dyDescent="0.35">
      <c r="A828" s="45"/>
      <c r="B828" s="45"/>
      <c r="C828" s="45"/>
      <c r="D828" s="45"/>
      <c r="E828" s="45"/>
      <c r="F828" s="45"/>
      <c r="G828" s="45"/>
      <c r="H828" s="47"/>
      <c r="I828" s="47"/>
      <c r="J828" s="47"/>
      <c r="K828" s="45"/>
      <c r="L828" s="45"/>
      <c r="M828" s="45"/>
      <c r="N828" s="45"/>
      <c r="O828" s="45"/>
      <c r="P828" s="45"/>
      <c r="Q828" s="45"/>
      <c r="R828" s="45"/>
      <c r="S828" s="45"/>
      <c r="T828" s="45"/>
      <c r="U828" s="45"/>
      <c r="V828" s="45"/>
      <c r="W828" s="45"/>
      <c r="X828" s="45"/>
      <c r="Y828" s="45"/>
      <c r="Z828" s="45"/>
    </row>
    <row r="829" spans="1:26" ht="15.5" x14ac:dyDescent="0.35">
      <c r="A829" s="45"/>
      <c r="B829" s="45"/>
      <c r="C829" s="45"/>
      <c r="D829" s="45"/>
      <c r="E829" s="45"/>
      <c r="F829" s="45"/>
      <c r="G829" s="45"/>
      <c r="H829" s="47"/>
      <c r="I829" s="47"/>
      <c r="J829" s="47"/>
      <c r="K829" s="45"/>
      <c r="L829" s="45"/>
      <c r="M829" s="45"/>
      <c r="N829" s="45"/>
      <c r="O829" s="45"/>
      <c r="P829" s="45"/>
      <c r="Q829" s="45"/>
      <c r="R829" s="45"/>
      <c r="S829" s="45"/>
      <c r="T829" s="45"/>
      <c r="U829" s="45"/>
      <c r="V829" s="45"/>
      <c r="W829" s="45"/>
      <c r="X829" s="45"/>
      <c r="Y829" s="45"/>
      <c r="Z829" s="45"/>
    </row>
    <row r="830" spans="1:26" ht="15.5" x14ac:dyDescent="0.35">
      <c r="A830" s="45"/>
      <c r="B830" s="45"/>
      <c r="C830" s="45"/>
      <c r="D830" s="45"/>
      <c r="E830" s="45"/>
      <c r="F830" s="45"/>
      <c r="G830" s="45"/>
      <c r="H830" s="47"/>
      <c r="I830" s="47"/>
      <c r="J830" s="47"/>
      <c r="K830" s="45"/>
      <c r="L830" s="45"/>
      <c r="M830" s="45"/>
      <c r="N830" s="45"/>
      <c r="O830" s="45"/>
      <c r="P830" s="45"/>
      <c r="Q830" s="45"/>
      <c r="R830" s="45"/>
      <c r="S830" s="45"/>
      <c r="T830" s="45"/>
      <c r="U830" s="45"/>
      <c r="V830" s="45"/>
      <c r="W830" s="45"/>
      <c r="X830" s="45"/>
      <c r="Y830" s="45"/>
      <c r="Z830" s="45"/>
    </row>
    <row r="831" spans="1:26" ht="15.5" x14ac:dyDescent="0.35">
      <c r="A831" s="45"/>
      <c r="B831" s="45"/>
      <c r="C831" s="45"/>
      <c r="D831" s="45"/>
      <c r="E831" s="45"/>
      <c r="F831" s="45"/>
      <c r="G831" s="45"/>
      <c r="H831" s="47"/>
      <c r="I831" s="47"/>
      <c r="J831" s="47"/>
      <c r="K831" s="45"/>
      <c r="L831" s="45"/>
      <c r="M831" s="45"/>
      <c r="N831" s="45"/>
      <c r="O831" s="45"/>
      <c r="P831" s="45"/>
      <c r="Q831" s="45"/>
      <c r="R831" s="45"/>
      <c r="S831" s="45"/>
      <c r="T831" s="45"/>
      <c r="U831" s="45"/>
      <c r="V831" s="45"/>
      <c r="W831" s="45"/>
      <c r="X831" s="45"/>
      <c r="Y831" s="45"/>
      <c r="Z831" s="45"/>
    </row>
    <row r="832" spans="1:26" ht="15.5" x14ac:dyDescent="0.35">
      <c r="A832" s="45"/>
      <c r="B832" s="45"/>
      <c r="C832" s="45"/>
      <c r="D832" s="45"/>
      <c r="E832" s="45"/>
      <c r="F832" s="45"/>
      <c r="G832" s="45"/>
      <c r="H832" s="47"/>
      <c r="I832" s="47"/>
      <c r="J832" s="47"/>
      <c r="K832" s="45"/>
      <c r="L832" s="45"/>
      <c r="M832" s="45"/>
      <c r="N832" s="45"/>
      <c r="O832" s="45"/>
      <c r="P832" s="45"/>
      <c r="Q832" s="45"/>
      <c r="R832" s="45"/>
      <c r="S832" s="45"/>
      <c r="T832" s="45"/>
      <c r="U832" s="45"/>
      <c r="V832" s="45"/>
      <c r="W832" s="45"/>
      <c r="X832" s="45"/>
      <c r="Y832" s="45"/>
      <c r="Z832" s="45"/>
    </row>
    <row r="833" spans="1:26" ht="15.5" x14ac:dyDescent="0.35">
      <c r="A833" s="45"/>
      <c r="B833" s="45"/>
      <c r="C833" s="45"/>
      <c r="D833" s="45"/>
      <c r="E833" s="45"/>
      <c r="F833" s="45"/>
      <c r="G833" s="45"/>
      <c r="H833" s="47"/>
      <c r="I833" s="47"/>
      <c r="J833" s="47"/>
      <c r="K833" s="45"/>
      <c r="L833" s="45"/>
      <c r="M833" s="45"/>
      <c r="N833" s="45"/>
      <c r="O833" s="45"/>
      <c r="P833" s="45"/>
      <c r="Q833" s="45"/>
      <c r="R833" s="45"/>
      <c r="S833" s="45"/>
      <c r="T833" s="45"/>
      <c r="U833" s="45"/>
      <c r="V833" s="45"/>
      <c r="W833" s="45"/>
      <c r="X833" s="45"/>
      <c r="Y833" s="45"/>
      <c r="Z833" s="45"/>
    </row>
    <row r="834" spans="1:26" ht="15.5" x14ac:dyDescent="0.35">
      <c r="A834" s="45"/>
      <c r="B834" s="45"/>
      <c r="C834" s="45"/>
      <c r="D834" s="45"/>
      <c r="E834" s="45"/>
      <c r="F834" s="45"/>
      <c r="G834" s="45"/>
      <c r="H834" s="47"/>
      <c r="I834" s="47"/>
      <c r="J834" s="47"/>
      <c r="K834" s="45"/>
      <c r="L834" s="45"/>
      <c r="M834" s="45"/>
      <c r="N834" s="45"/>
      <c r="O834" s="45"/>
      <c r="P834" s="45"/>
      <c r="Q834" s="45"/>
      <c r="R834" s="45"/>
      <c r="S834" s="45"/>
      <c r="T834" s="45"/>
      <c r="U834" s="45"/>
      <c r="V834" s="45"/>
      <c r="W834" s="45"/>
      <c r="X834" s="45"/>
      <c r="Y834" s="45"/>
      <c r="Z834" s="45"/>
    </row>
    <row r="835" spans="1:26" ht="15.5" x14ac:dyDescent="0.35">
      <c r="A835" s="45"/>
      <c r="B835" s="45"/>
      <c r="C835" s="45"/>
      <c r="D835" s="45"/>
      <c r="E835" s="45"/>
      <c r="F835" s="45"/>
      <c r="G835" s="45"/>
      <c r="H835" s="47"/>
      <c r="I835" s="47"/>
      <c r="J835" s="47"/>
      <c r="K835" s="45"/>
      <c r="L835" s="45"/>
      <c r="M835" s="45"/>
      <c r="N835" s="45"/>
      <c r="O835" s="45"/>
      <c r="P835" s="45"/>
      <c r="Q835" s="45"/>
      <c r="R835" s="45"/>
      <c r="S835" s="45"/>
      <c r="T835" s="45"/>
      <c r="U835" s="45"/>
      <c r="V835" s="45"/>
      <c r="W835" s="45"/>
      <c r="X835" s="45"/>
      <c r="Y835" s="45"/>
      <c r="Z835" s="45"/>
    </row>
    <row r="836" spans="1:26" ht="15.5" x14ac:dyDescent="0.35">
      <c r="A836" s="45"/>
      <c r="B836" s="45"/>
      <c r="C836" s="45"/>
      <c r="D836" s="45"/>
      <c r="E836" s="45"/>
      <c r="F836" s="45"/>
      <c r="G836" s="45"/>
      <c r="H836" s="47"/>
      <c r="I836" s="47"/>
      <c r="J836" s="47"/>
      <c r="K836" s="45"/>
      <c r="L836" s="45"/>
      <c r="M836" s="45"/>
      <c r="N836" s="45"/>
      <c r="O836" s="45"/>
      <c r="P836" s="45"/>
      <c r="Q836" s="45"/>
      <c r="R836" s="45"/>
      <c r="S836" s="45"/>
      <c r="T836" s="45"/>
      <c r="U836" s="45"/>
      <c r="V836" s="45"/>
      <c r="W836" s="45"/>
      <c r="X836" s="45"/>
      <c r="Y836" s="45"/>
      <c r="Z836" s="45"/>
    </row>
    <row r="837" spans="1:26" ht="15.5" x14ac:dyDescent="0.35">
      <c r="A837" s="45"/>
      <c r="B837" s="45"/>
      <c r="C837" s="45"/>
      <c r="D837" s="45"/>
      <c r="E837" s="45"/>
      <c r="F837" s="45"/>
      <c r="G837" s="45"/>
      <c r="H837" s="47"/>
      <c r="I837" s="47"/>
      <c r="J837" s="47"/>
      <c r="K837" s="45"/>
      <c r="L837" s="45"/>
      <c r="M837" s="45"/>
      <c r="N837" s="45"/>
      <c r="O837" s="45"/>
      <c r="P837" s="45"/>
      <c r="Q837" s="45"/>
      <c r="R837" s="45"/>
      <c r="S837" s="45"/>
      <c r="T837" s="45"/>
      <c r="U837" s="45"/>
      <c r="V837" s="45"/>
      <c r="W837" s="45"/>
      <c r="X837" s="45"/>
      <c r="Y837" s="45"/>
      <c r="Z837" s="45"/>
    </row>
    <row r="838" spans="1:26" ht="15.5" x14ac:dyDescent="0.35">
      <c r="A838" s="45"/>
      <c r="B838" s="45"/>
      <c r="C838" s="45"/>
      <c r="D838" s="45"/>
      <c r="E838" s="45"/>
      <c r="F838" s="45"/>
      <c r="G838" s="45"/>
      <c r="H838" s="47"/>
      <c r="I838" s="47"/>
      <c r="J838" s="47"/>
      <c r="K838" s="45"/>
      <c r="L838" s="45"/>
      <c r="M838" s="45"/>
      <c r="N838" s="45"/>
      <c r="O838" s="45"/>
      <c r="P838" s="45"/>
      <c r="Q838" s="45"/>
      <c r="R838" s="45"/>
      <c r="S838" s="45"/>
      <c r="T838" s="45"/>
      <c r="U838" s="45"/>
      <c r="V838" s="45"/>
      <c r="W838" s="45"/>
      <c r="X838" s="45"/>
      <c r="Y838" s="45"/>
      <c r="Z838" s="45"/>
    </row>
    <row r="839" spans="1:26" ht="15.5" x14ac:dyDescent="0.35">
      <c r="A839" s="45"/>
      <c r="B839" s="45"/>
      <c r="C839" s="45"/>
      <c r="D839" s="45"/>
      <c r="E839" s="45"/>
      <c r="F839" s="45"/>
      <c r="G839" s="45"/>
      <c r="H839" s="47"/>
      <c r="I839" s="47"/>
      <c r="J839" s="47"/>
      <c r="K839" s="45"/>
      <c r="L839" s="45"/>
      <c r="M839" s="45"/>
      <c r="N839" s="45"/>
      <c r="O839" s="45"/>
      <c r="P839" s="45"/>
      <c r="Q839" s="45"/>
      <c r="R839" s="45"/>
      <c r="S839" s="45"/>
      <c r="T839" s="45"/>
      <c r="U839" s="45"/>
      <c r="V839" s="45"/>
      <c r="W839" s="45"/>
      <c r="X839" s="45"/>
      <c r="Y839" s="45"/>
      <c r="Z839" s="45"/>
    </row>
    <row r="840" spans="1:26" ht="15.5" x14ac:dyDescent="0.35">
      <c r="A840" s="45"/>
      <c r="B840" s="45"/>
      <c r="C840" s="45"/>
      <c r="D840" s="45"/>
      <c r="E840" s="45"/>
      <c r="F840" s="45"/>
      <c r="G840" s="45"/>
      <c r="H840" s="47"/>
      <c r="I840" s="47"/>
      <c r="J840" s="47"/>
      <c r="K840" s="45"/>
      <c r="L840" s="45"/>
      <c r="M840" s="45"/>
      <c r="N840" s="45"/>
      <c r="O840" s="45"/>
      <c r="P840" s="45"/>
      <c r="Q840" s="45"/>
      <c r="R840" s="45"/>
      <c r="S840" s="45"/>
      <c r="T840" s="45"/>
      <c r="U840" s="45"/>
      <c r="V840" s="45"/>
      <c r="W840" s="45"/>
      <c r="X840" s="45"/>
      <c r="Y840" s="45"/>
      <c r="Z840" s="45"/>
    </row>
    <row r="841" spans="1:26" ht="15.5" x14ac:dyDescent="0.35">
      <c r="A841" s="45"/>
      <c r="B841" s="45"/>
      <c r="C841" s="45"/>
      <c r="D841" s="45"/>
      <c r="E841" s="45"/>
      <c r="F841" s="45"/>
      <c r="G841" s="45"/>
      <c r="H841" s="47"/>
      <c r="I841" s="47"/>
      <c r="J841" s="47"/>
      <c r="K841" s="45"/>
      <c r="L841" s="45"/>
      <c r="M841" s="45"/>
      <c r="N841" s="45"/>
      <c r="O841" s="45"/>
      <c r="P841" s="45"/>
      <c r="Q841" s="45"/>
      <c r="R841" s="45"/>
      <c r="S841" s="45"/>
      <c r="T841" s="45"/>
      <c r="U841" s="45"/>
      <c r="V841" s="45"/>
      <c r="W841" s="45"/>
      <c r="X841" s="45"/>
      <c r="Y841" s="45"/>
      <c r="Z841" s="45"/>
    </row>
    <row r="842" spans="1:26" ht="15.5" x14ac:dyDescent="0.35">
      <c r="A842" s="45"/>
      <c r="B842" s="45"/>
      <c r="C842" s="45"/>
      <c r="D842" s="45"/>
      <c r="E842" s="45"/>
      <c r="F842" s="45"/>
      <c r="G842" s="45"/>
      <c r="H842" s="47"/>
      <c r="I842" s="47"/>
      <c r="J842" s="47"/>
      <c r="K842" s="45"/>
      <c r="L842" s="45"/>
      <c r="M842" s="45"/>
      <c r="N842" s="45"/>
      <c r="O842" s="45"/>
      <c r="P842" s="45"/>
      <c r="Q842" s="45"/>
      <c r="R842" s="45"/>
      <c r="S842" s="45"/>
      <c r="T842" s="45"/>
      <c r="U842" s="45"/>
      <c r="V842" s="45"/>
      <c r="W842" s="45"/>
      <c r="X842" s="45"/>
      <c r="Y842" s="45"/>
      <c r="Z842" s="45"/>
    </row>
    <row r="843" spans="1:26" ht="15.5" x14ac:dyDescent="0.35">
      <c r="A843" s="45"/>
      <c r="B843" s="45"/>
      <c r="C843" s="45"/>
      <c r="D843" s="45"/>
      <c r="E843" s="45"/>
      <c r="F843" s="45"/>
      <c r="G843" s="45"/>
      <c r="H843" s="47"/>
      <c r="I843" s="47"/>
      <c r="J843" s="47"/>
      <c r="K843" s="45"/>
      <c r="L843" s="45"/>
      <c r="M843" s="45"/>
      <c r="N843" s="45"/>
      <c r="O843" s="45"/>
      <c r="P843" s="45"/>
      <c r="Q843" s="45"/>
      <c r="R843" s="45"/>
      <c r="S843" s="45"/>
      <c r="T843" s="45"/>
      <c r="U843" s="45"/>
      <c r="V843" s="45"/>
      <c r="W843" s="45"/>
      <c r="X843" s="45"/>
      <c r="Y843" s="45"/>
      <c r="Z843" s="45"/>
    </row>
    <row r="844" spans="1:26" ht="15.5" x14ac:dyDescent="0.35">
      <c r="A844" s="45"/>
      <c r="B844" s="45"/>
      <c r="C844" s="45"/>
      <c r="D844" s="45"/>
      <c r="E844" s="45"/>
      <c r="F844" s="45"/>
      <c r="G844" s="45"/>
      <c r="H844" s="47"/>
      <c r="I844" s="47"/>
      <c r="J844" s="47"/>
      <c r="K844" s="45"/>
      <c r="L844" s="45"/>
      <c r="M844" s="45"/>
      <c r="N844" s="45"/>
      <c r="O844" s="45"/>
      <c r="P844" s="45"/>
      <c r="Q844" s="45"/>
      <c r="R844" s="45"/>
      <c r="S844" s="45"/>
      <c r="T844" s="45"/>
      <c r="U844" s="45"/>
      <c r="V844" s="45"/>
      <c r="W844" s="45"/>
      <c r="X844" s="45"/>
      <c r="Y844" s="45"/>
      <c r="Z844" s="45"/>
    </row>
    <row r="845" spans="1:26" ht="15.5" x14ac:dyDescent="0.35">
      <c r="A845" s="45"/>
      <c r="B845" s="45"/>
      <c r="C845" s="45"/>
      <c r="D845" s="45"/>
      <c r="E845" s="45"/>
      <c r="F845" s="45"/>
      <c r="G845" s="45"/>
      <c r="H845" s="47"/>
      <c r="I845" s="47"/>
      <c r="J845" s="47"/>
      <c r="K845" s="45"/>
      <c r="L845" s="45"/>
      <c r="M845" s="45"/>
      <c r="N845" s="45"/>
      <c r="O845" s="45"/>
      <c r="P845" s="45"/>
      <c r="Q845" s="45"/>
      <c r="R845" s="45"/>
      <c r="S845" s="45"/>
      <c r="T845" s="45"/>
      <c r="U845" s="45"/>
      <c r="V845" s="45"/>
      <c r="W845" s="45"/>
      <c r="X845" s="45"/>
      <c r="Y845" s="45"/>
      <c r="Z845" s="45"/>
    </row>
    <row r="846" spans="1:26" ht="15.5" x14ac:dyDescent="0.35">
      <c r="A846" s="45"/>
      <c r="B846" s="45"/>
      <c r="C846" s="45"/>
      <c r="D846" s="45"/>
      <c r="E846" s="45"/>
      <c r="F846" s="45"/>
      <c r="G846" s="45"/>
      <c r="H846" s="47"/>
      <c r="I846" s="47"/>
      <c r="J846" s="47"/>
      <c r="K846" s="45"/>
      <c r="L846" s="45"/>
      <c r="M846" s="45"/>
      <c r="N846" s="45"/>
      <c r="O846" s="45"/>
      <c r="P846" s="45"/>
      <c r="Q846" s="45"/>
      <c r="R846" s="45"/>
      <c r="S846" s="45"/>
      <c r="T846" s="45"/>
      <c r="U846" s="45"/>
      <c r="V846" s="45"/>
      <c r="W846" s="45"/>
      <c r="X846" s="45"/>
      <c r="Y846" s="45"/>
      <c r="Z846" s="45"/>
    </row>
    <row r="847" spans="1:26" ht="15.5" x14ac:dyDescent="0.35">
      <c r="A847" s="45"/>
      <c r="B847" s="45"/>
      <c r="C847" s="45"/>
      <c r="D847" s="45"/>
      <c r="E847" s="45"/>
      <c r="F847" s="45"/>
      <c r="G847" s="45"/>
      <c r="H847" s="47"/>
      <c r="I847" s="47"/>
      <c r="J847" s="47"/>
      <c r="K847" s="45"/>
      <c r="L847" s="45"/>
      <c r="M847" s="45"/>
      <c r="N847" s="45"/>
      <c r="O847" s="45"/>
      <c r="P847" s="45"/>
      <c r="Q847" s="45"/>
      <c r="R847" s="45"/>
      <c r="S847" s="45"/>
      <c r="T847" s="45"/>
      <c r="U847" s="45"/>
      <c r="V847" s="45"/>
      <c r="W847" s="45"/>
      <c r="X847" s="45"/>
      <c r="Y847" s="45"/>
      <c r="Z847" s="45"/>
    </row>
    <row r="848" spans="1:26" ht="15.5" x14ac:dyDescent="0.35">
      <c r="A848" s="45"/>
      <c r="B848" s="45"/>
      <c r="C848" s="45"/>
      <c r="D848" s="45"/>
      <c r="E848" s="45"/>
      <c r="F848" s="45"/>
      <c r="G848" s="45"/>
      <c r="H848" s="47"/>
      <c r="I848" s="47"/>
      <c r="J848" s="47"/>
      <c r="K848" s="45"/>
      <c r="L848" s="45"/>
      <c r="M848" s="45"/>
      <c r="N848" s="45"/>
      <c r="O848" s="45"/>
      <c r="P848" s="45"/>
      <c r="Q848" s="45"/>
      <c r="R848" s="45"/>
      <c r="S848" s="45"/>
      <c r="T848" s="45"/>
      <c r="U848" s="45"/>
      <c r="V848" s="45"/>
      <c r="W848" s="45"/>
      <c r="X848" s="45"/>
      <c r="Y848" s="45"/>
      <c r="Z848" s="45"/>
    </row>
    <row r="849" spans="1:26" ht="15.5" x14ac:dyDescent="0.35">
      <c r="A849" s="45"/>
      <c r="B849" s="45"/>
      <c r="C849" s="45"/>
      <c r="D849" s="45"/>
      <c r="E849" s="45"/>
      <c r="F849" s="45"/>
      <c r="G849" s="45"/>
      <c r="H849" s="47"/>
      <c r="I849" s="47"/>
      <c r="J849" s="47"/>
      <c r="K849" s="45"/>
      <c r="L849" s="45"/>
      <c r="M849" s="45"/>
      <c r="N849" s="45"/>
      <c r="O849" s="45"/>
      <c r="P849" s="45"/>
      <c r="Q849" s="45"/>
      <c r="R849" s="45"/>
      <c r="S849" s="45"/>
      <c r="T849" s="45"/>
      <c r="U849" s="45"/>
      <c r="V849" s="45"/>
      <c r="W849" s="45"/>
      <c r="X849" s="45"/>
      <c r="Y849" s="45"/>
      <c r="Z849" s="45"/>
    </row>
    <row r="850" spans="1:26" ht="15.5" x14ac:dyDescent="0.35">
      <c r="A850" s="45"/>
      <c r="B850" s="45"/>
      <c r="C850" s="45"/>
      <c r="D850" s="45"/>
      <c r="E850" s="45"/>
      <c r="F850" s="45"/>
      <c r="G850" s="45"/>
      <c r="H850" s="47"/>
      <c r="I850" s="47"/>
      <c r="J850" s="47"/>
      <c r="K850" s="45"/>
      <c r="L850" s="45"/>
      <c r="M850" s="45"/>
      <c r="N850" s="45"/>
      <c r="O850" s="45"/>
      <c r="P850" s="45"/>
      <c r="Q850" s="45"/>
      <c r="R850" s="45"/>
      <c r="S850" s="45"/>
      <c r="T850" s="45"/>
      <c r="U850" s="45"/>
      <c r="V850" s="45"/>
      <c r="W850" s="45"/>
      <c r="X850" s="45"/>
      <c r="Y850" s="45"/>
      <c r="Z850" s="45"/>
    </row>
    <row r="851" spans="1:26" ht="15.5" x14ac:dyDescent="0.35">
      <c r="A851" s="45"/>
      <c r="B851" s="45"/>
      <c r="C851" s="45"/>
      <c r="D851" s="45"/>
      <c r="E851" s="45"/>
      <c r="F851" s="45"/>
      <c r="G851" s="45"/>
      <c r="H851" s="47"/>
      <c r="I851" s="47"/>
      <c r="J851" s="47"/>
      <c r="K851" s="45"/>
      <c r="L851" s="45"/>
      <c r="M851" s="45"/>
      <c r="N851" s="45"/>
      <c r="O851" s="45"/>
      <c r="P851" s="45"/>
      <c r="Q851" s="45"/>
      <c r="R851" s="45"/>
      <c r="S851" s="45"/>
      <c r="T851" s="45"/>
      <c r="U851" s="45"/>
      <c r="V851" s="45"/>
      <c r="W851" s="45"/>
      <c r="X851" s="45"/>
      <c r="Y851" s="45"/>
      <c r="Z851" s="45"/>
    </row>
    <row r="852" spans="1:26" ht="15.5" x14ac:dyDescent="0.35">
      <c r="A852" s="45"/>
      <c r="B852" s="45"/>
      <c r="C852" s="45"/>
      <c r="D852" s="45"/>
      <c r="E852" s="45"/>
      <c r="F852" s="45"/>
      <c r="G852" s="45"/>
      <c r="H852" s="47"/>
      <c r="I852" s="47"/>
      <c r="J852" s="47"/>
      <c r="K852" s="45"/>
      <c r="L852" s="45"/>
      <c r="M852" s="45"/>
      <c r="N852" s="45"/>
      <c r="O852" s="45"/>
      <c r="P852" s="45"/>
      <c r="Q852" s="45"/>
      <c r="R852" s="45"/>
      <c r="S852" s="45"/>
      <c r="T852" s="45"/>
      <c r="U852" s="45"/>
      <c r="V852" s="45"/>
      <c r="W852" s="45"/>
      <c r="X852" s="45"/>
      <c r="Y852" s="45"/>
      <c r="Z852" s="45"/>
    </row>
    <row r="853" spans="1:26" ht="15.5" x14ac:dyDescent="0.35">
      <c r="A853" s="45"/>
      <c r="B853" s="45"/>
      <c r="C853" s="45"/>
      <c r="D853" s="45"/>
      <c r="E853" s="45"/>
      <c r="F853" s="45"/>
      <c r="G853" s="45"/>
      <c r="H853" s="47"/>
      <c r="I853" s="47"/>
      <c r="J853" s="47"/>
      <c r="K853" s="45"/>
      <c r="L853" s="45"/>
      <c r="M853" s="45"/>
      <c r="N853" s="45"/>
      <c r="O853" s="45"/>
      <c r="P853" s="45"/>
      <c r="Q853" s="45"/>
      <c r="R853" s="45"/>
      <c r="S853" s="45"/>
      <c r="T853" s="45"/>
      <c r="U853" s="45"/>
      <c r="V853" s="45"/>
      <c r="W853" s="45"/>
      <c r="X853" s="45"/>
      <c r="Y853" s="45"/>
      <c r="Z853" s="45"/>
    </row>
    <row r="854" spans="1:26" ht="15.5" x14ac:dyDescent="0.35">
      <c r="A854" s="45"/>
      <c r="B854" s="45"/>
      <c r="C854" s="45"/>
      <c r="D854" s="45"/>
      <c r="E854" s="45"/>
      <c r="F854" s="45"/>
      <c r="G854" s="45"/>
      <c r="H854" s="47"/>
      <c r="I854" s="47"/>
      <c r="J854" s="47"/>
      <c r="K854" s="45"/>
      <c r="L854" s="45"/>
      <c r="M854" s="45"/>
      <c r="N854" s="45"/>
      <c r="O854" s="45"/>
      <c r="P854" s="45"/>
      <c r="Q854" s="45"/>
      <c r="R854" s="45"/>
      <c r="S854" s="45"/>
      <c r="T854" s="45"/>
      <c r="U854" s="45"/>
      <c r="V854" s="45"/>
      <c r="W854" s="45"/>
      <c r="X854" s="45"/>
      <c r="Y854" s="45"/>
      <c r="Z854" s="45"/>
    </row>
    <row r="855" spans="1:26" ht="15.5" x14ac:dyDescent="0.35">
      <c r="A855" s="45"/>
      <c r="B855" s="45"/>
      <c r="C855" s="45"/>
      <c r="D855" s="45"/>
      <c r="E855" s="45"/>
      <c r="F855" s="45"/>
      <c r="G855" s="45"/>
      <c r="H855" s="47"/>
      <c r="I855" s="47"/>
      <c r="J855" s="47"/>
      <c r="K855" s="45"/>
      <c r="L855" s="45"/>
      <c r="M855" s="45"/>
      <c r="N855" s="45"/>
      <c r="O855" s="45"/>
      <c r="P855" s="45"/>
      <c r="Q855" s="45"/>
      <c r="R855" s="45"/>
      <c r="S855" s="45"/>
      <c r="T855" s="45"/>
      <c r="U855" s="45"/>
      <c r="V855" s="45"/>
      <c r="W855" s="45"/>
      <c r="X855" s="45"/>
      <c r="Y855" s="45"/>
      <c r="Z855" s="45"/>
    </row>
    <row r="856" spans="1:26" ht="15.5" x14ac:dyDescent="0.35">
      <c r="A856" s="45"/>
      <c r="B856" s="45"/>
      <c r="C856" s="45"/>
      <c r="D856" s="45"/>
      <c r="E856" s="45"/>
      <c r="F856" s="45"/>
      <c r="G856" s="45"/>
      <c r="H856" s="47"/>
      <c r="I856" s="47"/>
      <c r="J856" s="47"/>
      <c r="K856" s="45"/>
      <c r="L856" s="45"/>
      <c r="M856" s="45"/>
      <c r="N856" s="45"/>
      <c r="O856" s="45"/>
      <c r="P856" s="45"/>
      <c r="Q856" s="45"/>
      <c r="R856" s="45"/>
      <c r="S856" s="45"/>
      <c r="T856" s="45"/>
      <c r="U856" s="45"/>
      <c r="V856" s="45"/>
      <c r="W856" s="45"/>
      <c r="X856" s="45"/>
      <c r="Y856" s="45"/>
      <c r="Z856" s="45"/>
    </row>
    <row r="857" spans="1:26" ht="15.5" x14ac:dyDescent="0.35">
      <c r="A857" s="45"/>
      <c r="B857" s="45"/>
      <c r="C857" s="45"/>
      <c r="D857" s="45"/>
      <c r="E857" s="45"/>
      <c r="F857" s="45"/>
      <c r="G857" s="45"/>
      <c r="H857" s="47"/>
      <c r="I857" s="47"/>
      <c r="J857" s="47"/>
      <c r="K857" s="45"/>
      <c r="L857" s="45"/>
      <c r="M857" s="45"/>
      <c r="N857" s="45"/>
      <c r="O857" s="45"/>
      <c r="P857" s="45"/>
      <c r="Q857" s="45"/>
      <c r="R857" s="45"/>
      <c r="S857" s="45"/>
      <c r="T857" s="45"/>
      <c r="U857" s="45"/>
      <c r="V857" s="45"/>
      <c r="W857" s="45"/>
      <c r="X857" s="45"/>
      <c r="Y857" s="45"/>
      <c r="Z857" s="45"/>
    </row>
    <row r="858" spans="1:26" ht="15.5" x14ac:dyDescent="0.35">
      <c r="A858" s="45"/>
      <c r="B858" s="45"/>
      <c r="C858" s="45"/>
      <c r="D858" s="45"/>
      <c r="E858" s="45"/>
      <c r="F858" s="45"/>
      <c r="G858" s="45"/>
      <c r="H858" s="47"/>
      <c r="I858" s="47"/>
      <c r="J858" s="47"/>
      <c r="K858" s="45"/>
      <c r="L858" s="45"/>
      <c r="M858" s="45"/>
      <c r="N858" s="45"/>
      <c r="O858" s="45"/>
      <c r="P858" s="45"/>
      <c r="Q858" s="45"/>
      <c r="R858" s="45"/>
      <c r="S858" s="45"/>
      <c r="T858" s="45"/>
      <c r="U858" s="45"/>
      <c r="V858" s="45"/>
      <c r="W858" s="45"/>
      <c r="X858" s="45"/>
      <c r="Y858" s="45"/>
      <c r="Z858" s="45"/>
    </row>
    <row r="859" spans="1:26" ht="15.5" x14ac:dyDescent="0.35">
      <c r="A859" s="45"/>
      <c r="B859" s="45"/>
      <c r="C859" s="45"/>
      <c r="D859" s="45"/>
      <c r="E859" s="45"/>
      <c r="F859" s="45"/>
      <c r="G859" s="45"/>
      <c r="H859" s="47"/>
      <c r="I859" s="47"/>
      <c r="J859" s="47"/>
      <c r="K859" s="45"/>
      <c r="L859" s="45"/>
      <c r="M859" s="45"/>
      <c r="N859" s="45"/>
      <c r="O859" s="45"/>
      <c r="P859" s="45"/>
      <c r="Q859" s="45"/>
      <c r="R859" s="45"/>
      <c r="S859" s="45"/>
      <c r="T859" s="45"/>
      <c r="U859" s="45"/>
      <c r="V859" s="45"/>
      <c r="W859" s="45"/>
      <c r="X859" s="45"/>
      <c r="Y859" s="45"/>
      <c r="Z859" s="45"/>
    </row>
    <row r="860" spans="1:26" ht="15.5" x14ac:dyDescent="0.35">
      <c r="A860" s="45"/>
      <c r="B860" s="45"/>
      <c r="C860" s="45"/>
      <c r="D860" s="45"/>
      <c r="E860" s="45"/>
      <c r="F860" s="45"/>
      <c r="G860" s="45"/>
      <c r="H860" s="47"/>
      <c r="I860" s="47"/>
      <c r="J860" s="47"/>
      <c r="K860" s="45"/>
      <c r="L860" s="45"/>
      <c r="M860" s="45"/>
      <c r="N860" s="45"/>
      <c r="O860" s="45"/>
      <c r="P860" s="45"/>
      <c r="Q860" s="45"/>
      <c r="R860" s="45"/>
      <c r="S860" s="45"/>
      <c r="T860" s="45"/>
      <c r="U860" s="45"/>
      <c r="V860" s="45"/>
      <c r="W860" s="45"/>
      <c r="X860" s="45"/>
      <c r="Y860" s="45"/>
      <c r="Z860" s="45"/>
    </row>
    <row r="861" spans="1:26" ht="15.5" x14ac:dyDescent="0.35">
      <c r="A861" s="45"/>
      <c r="B861" s="45"/>
      <c r="C861" s="45"/>
      <c r="D861" s="45"/>
      <c r="E861" s="45"/>
      <c r="F861" s="45"/>
      <c r="G861" s="45"/>
      <c r="H861" s="47"/>
      <c r="I861" s="47"/>
      <c r="J861" s="47"/>
      <c r="K861" s="45"/>
      <c r="L861" s="45"/>
      <c r="M861" s="45"/>
      <c r="N861" s="45"/>
      <c r="O861" s="45"/>
      <c r="P861" s="45"/>
      <c r="Q861" s="45"/>
      <c r="R861" s="45"/>
      <c r="S861" s="45"/>
      <c r="T861" s="45"/>
      <c r="U861" s="45"/>
      <c r="V861" s="45"/>
      <c r="W861" s="45"/>
      <c r="X861" s="45"/>
      <c r="Y861" s="45"/>
      <c r="Z861" s="45"/>
    </row>
    <row r="862" spans="1:26" ht="15.5" x14ac:dyDescent="0.35">
      <c r="A862" s="45"/>
      <c r="B862" s="45"/>
      <c r="C862" s="45"/>
      <c r="D862" s="45"/>
      <c r="E862" s="45"/>
      <c r="F862" s="45"/>
      <c r="G862" s="45"/>
      <c r="H862" s="47"/>
      <c r="I862" s="47"/>
      <c r="J862" s="47"/>
      <c r="K862" s="45"/>
      <c r="L862" s="45"/>
      <c r="M862" s="45"/>
      <c r="N862" s="45"/>
      <c r="O862" s="45"/>
      <c r="P862" s="45"/>
      <c r="Q862" s="45"/>
      <c r="R862" s="45"/>
      <c r="S862" s="45"/>
      <c r="T862" s="45"/>
      <c r="U862" s="45"/>
      <c r="V862" s="45"/>
      <c r="W862" s="45"/>
      <c r="X862" s="45"/>
      <c r="Y862" s="45"/>
      <c r="Z862" s="45"/>
    </row>
    <row r="863" spans="1:26" ht="15.5" x14ac:dyDescent="0.35">
      <c r="A863" s="45"/>
      <c r="B863" s="45"/>
      <c r="C863" s="45"/>
      <c r="D863" s="45"/>
      <c r="E863" s="45"/>
      <c r="F863" s="45"/>
      <c r="G863" s="45"/>
      <c r="H863" s="47"/>
      <c r="I863" s="47"/>
      <c r="J863" s="47"/>
      <c r="K863" s="45"/>
      <c r="L863" s="45"/>
      <c r="M863" s="45"/>
      <c r="N863" s="45"/>
      <c r="O863" s="45"/>
      <c r="P863" s="45"/>
      <c r="Q863" s="45"/>
      <c r="R863" s="45"/>
      <c r="S863" s="45"/>
      <c r="T863" s="45"/>
      <c r="U863" s="45"/>
      <c r="V863" s="45"/>
      <c r="W863" s="45"/>
      <c r="X863" s="45"/>
      <c r="Y863" s="45"/>
      <c r="Z863" s="45"/>
    </row>
    <row r="864" spans="1:26" ht="15.5" x14ac:dyDescent="0.35">
      <c r="A864" s="45"/>
      <c r="B864" s="45"/>
      <c r="C864" s="45"/>
      <c r="D864" s="45"/>
      <c r="E864" s="45"/>
      <c r="F864" s="45"/>
      <c r="G864" s="45"/>
      <c r="H864" s="47"/>
      <c r="I864" s="47"/>
      <c r="J864" s="47"/>
      <c r="K864" s="45"/>
      <c r="L864" s="45"/>
      <c r="M864" s="45"/>
      <c r="N864" s="45"/>
      <c r="O864" s="45"/>
      <c r="P864" s="45"/>
      <c r="Q864" s="45"/>
      <c r="R864" s="45"/>
      <c r="S864" s="45"/>
      <c r="T864" s="45"/>
      <c r="U864" s="45"/>
      <c r="V864" s="45"/>
      <c r="W864" s="45"/>
      <c r="X864" s="45"/>
      <c r="Y864" s="45"/>
      <c r="Z864" s="45"/>
    </row>
    <row r="865" spans="1:26" ht="15.5" x14ac:dyDescent="0.35">
      <c r="A865" s="45"/>
      <c r="B865" s="45"/>
      <c r="C865" s="45"/>
      <c r="D865" s="45"/>
      <c r="E865" s="45"/>
      <c r="F865" s="45"/>
      <c r="G865" s="45"/>
      <c r="H865" s="47"/>
      <c r="I865" s="47"/>
      <c r="J865" s="47"/>
      <c r="K865" s="45"/>
      <c r="L865" s="45"/>
      <c r="M865" s="45"/>
      <c r="N865" s="45"/>
      <c r="O865" s="45"/>
      <c r="P865" s="45"/>
      <c r="Q865" s="45"/>
      <c r="R865" s="45"/>
      <c r="S865" s="45"/>
      <c r="T865" s="45"/>
      <c r="U865" s="45"/>
      <c r="V865" s="45"/>
      <c r="W865" s="45"/>
      <c r="X865" s="45"/>
      <c r="Y865" s="45"/>
      <c r="Z865" s="45"/>
    </row>
    <row r="866" spans="1:26" ht="15.5" x14ac:dyDescent="0.35">
      <c r="A866" s="45"/>
      <c r="B866" s="45"/>
      <c r="C866" s="45"/>
      <c r="D866" s="45"/>
      <c r="E866" s="45"/>
      <c r="F866" s="45"/>
      <c r="G866" s="45"/>
      <c r="H866" s="47"/>
      <c r="I866" s="47"/>
      <c r="J866" s="47"/>
      <c r="K866" s="45"/>
      <c r="L866" s="45"/>
      <c r="M866" s="45"/>
      <c r="N866" s="45"/>
      <c r="O866" s="45"/>
      <c r="P866" s="45"/>
      <c r="Q866" s="45"/>
      <c r="R866" s="45"/>
      <c r="S866" s="45"/>
      <c r="T866" s="45"/>
      <c r="U866" s="45"/>
      <c r="V866" s="45"/>
      <c r="W866" s="45"/>
      <c r="X866" s="45"/>
      <c r="Y866" s="45"/>
      <c r="Z866" s="45"/>
    </row>
    <row r="867" spans="1:26" ht="15.5" x14ac:dyDescent="0.35">
      <c r="A867" s="45"/>
      <c r="B867" s="45"/>
      <c r="C867" s="45"/>
      <c r="D867" s="45"/>
      <c r="E867" s="45"/>
      <c r="F867" s="45"/>
      <c r="G867" s="45"/>
      <c r="H867" s="47"/>
      <c r="I867" s="47"/>
      <c r="J867" s="47"/>
      <c r="K867" s="45"/>
      <c r="L867" s="45"/>
      <c r="M867" s="45"/>
      <c r="N867" s="45"/>
      <c r="O867" s="45"/>
      <c r="P867" s="45"/>
      <c r="Q867" s="45"/>
      <c r="R867" s="45"/>
      <c r="S867" s="45"/>
      <c r="T867" s="45"/>
      <c r="U867" s="45"/>
      <c r="V867" s="45"/>
      <c r="W867" s="45"/>
      <c r="X867" s="45"/>
      <c r="Y867" s="45"/>
      <c r="Z867" s="45"/>
    </row>
    <row r="868" spans="1:26" ht="15.5" x14ac:dyDescent="0.35">
      <c r="A868" s="45"/>
      <c r="B868" s="45"/>
      <c r="C868" s="45"/>
      <c r="D868" s="45"/>
      <c r="E868" s="45"/>
      <c r="F868" s="45"/>
      <c r="G868" s="45"/>
      <c r="H868" s="47"/>
      <c r="I868" s="47"/>
      <c r="J868" s="47"/>
      <c r="K868" s="45"/>
      <c r="L868" s="45"/>
      <c r="M868" s="45"/>
      <c r="N868" s="45"/>
      <c r="O868" s="45"/>
      <c r="P868" s="45"/>
      <c r="Q868" s="45"/>
      <c r="R868" s="45"/>
      <c r="S868" s="45"/>
      <c r="T868" s="45"/>
      <c r="U868" s="45"/>
      <c r="V868" s="45"/>
      <c r="W868" s="45"/>
      <c r="X868" s="45"/>
      <c r="Y868" s="45"/>
      <c r="Z868" s="45"/>
    </row>
    <row r="869" spans="1:26" ht="15.5" x14ac:dyDescent="0.35">
      <c r="A869" s="45"/>
      <c r="B869" s="45"/>
      <c r="C869" s="45"/>
      <c r="D869" s="45"/>
      <c r="E869" s="45"/>
      <c r="F869" s="45"/>
      <c r="G869" s="45"/>
      <c r="H869" s="47"/>
      <c r="I869" s="47"/>
      <c r="J869" s="47"/>
      <c r="K869" s="45"/>
      <c r="L869" s="45"/>
      <c r="M869" s="45"/>
      <c r="N869" s="45"/>
      <c r="O869" s="45"/>
      <c r="P869" s="45"/>
      <c r="Q869" s="45"/>
      <c r="R869" s="45"/>
      <c r="S869" s="45"/>
      <c r="T869" s="45"/>
      <c r="U869" s="45"/>
      <c r="V869" s="45"/>
      <c r="W869" s="45"/>
      <c r="X869" s="45"/>
      <c r="Y869" s="45"/>
      <c r="Z869" s="45"/>
    </row>
    <row r="870" spans="1:26" ht="15.5" x14ac:dyDescent="0.35">
      <c r="A870" s="45"/>
      <c r="B870" s="45"/>
      <c r="C870" s="45"/>
      <c r="D870" s="45"/>
      <c r="E870" s="45"/>
      <c r="F870" s="45"/>
      <c r="G870" s="45"/>
      <c r="H870" s="47"/>
      <c r="I870" s="47"/>
      <c r="J870" s="47"/>
      <c r="K870" s="45"/>
      <c r="L870" s="45"/>
      <c r="M870" s="45"/>
      <c r="N870" s="45"/>
      <c r="O870" s="45"/>
      <c r="P870" s="45"/>
      <c r="Q870" s="45"/>
      <c r="R870" s="45"/>
      <c r="S870" s="45"/>
      <c r="T870" s="45"/>
      <c r="U870" s="45"/>
      <c r="V870" s="45"/>
      <c r="W870" s="45"/>
      <c r="X870" s="45"/>
      <c r="Y870" s="45"/>
      <c r="Z870" s="45"/>
    </row>
    <row r="871" spans="1:26" ht="15.5" x14ac:dyDescent="0.35">
      <c r="A871" s="45"/>
      <c r="B871" s="45"/>
      <c r="C871" s="45"/>
      <c r="D871" s="45"/>
      <c r="E871" s="45"/>
      <c r="F871" s="45"/>
      <c r="G871" s="45"/>
      <c r="H871" s="47"/>
      <c r="I871" s="47"/>
      <c r="J871" s="47"/>
      <c r="K871" s="45"/>
      <c r="L871" s="45"/>
      <c r="M871" s="45"/>
      <c r="N871" s="45"/>
      <c r="O871" s="45"/>
      <c r="P871" s="45"/>
      <c r="Q871" s="45"/>
      <c r="R871" s="45"/>
      <c r="S871" s="45"/>
      <c r="T871" s="45"/>
      <c r="U871" s="45"/>
      <c r="V871" s="45"/>
      <c r="W871" s="45"/>
      <c r="X871" s="45"/>
      <c r="Y871" s="45"/>
      <c r="Z871" s="45"/>
    </row>
    <row r="872" spans="1:26" ht="15.5" x14ac:dyDescent="0.35">
      <c r="A872" s="45"/>
      <c r="B872" s="45"/>
      <c r="C872" s="45"/>
      <c r="D872" s="45"/>
      <c r="E872" s="45"/>
      <c r="F872" s="45"/>
      <c r="G872" s="45"/>
      <c r="H872" s="47"/>
      <c r="I872" s="47"/>
      <c r="J872" s="47"/>
      <c r="K872" s="45"/>
      <c r="L872" s="45"/>
      <c r="M872" s="45"/>
      <c r="N872" s="45"/>
      <c r="O872" s="45"/>
      <c r="P872" s="45"/>
      <c r="Q872" s="45"/>
      <c r="R872" s="45"/>
      <c r="S872" s="45"/>
      <c r="T872" s="45"/>
      <c r="U872" s="45"/>
      <c r="V872" s="45"/>
      <c r="W872" s="45"/>
      <c r="X872" s="45"/>
      <c r="Y872" s="45"/>
      <c r="Z872" s="45"/>
    </row>
    <row r="873" spans="1:26" ht="15.5" x14ac:dyDescent="0.35">
      <c r="A873" s="45"/>
      <c r="B873" s="45"/>
      <c r="C873" s="45"/>
      <c r="D873" s="45"/>
      <c r="E873" s="45"/>
      <c r="F873" s="45"/>
      <c r="G873" s="45"/>
      <c r="H873" s="47"/>
      <c r="I873" s="47"/>
      <c r="J873" s="47"/>
      <c r="K873" s="45"/>
      <c r="L873" s="45"/>
      <c r="M873" s="45"/>
      <c r="N873" s="45"/>
      <c r="O873" s="45"/>
      <c r="P873" s="45"/>
      <c r="Q873" s="45"/>
      <c r="R873" s="45"/>
      <c r="S873" s="45"/>
      <c r="T873" s="45"/>
      <c r="U873" s="45"/>
      <c r="V873" s="45"/>
      <c r="W873" s="45"/>
      <c r="X873" s="45"/>
      <c r="Y873" s="45"/>
      <c r="Z873" s="45"/>
    </row>
    <row r="874" spans="1:26" ht="15.5" x14ac:dyDescent="0.35">
      <c r="A874" s="45"/>
      <c r="B874" s="45"/>
      <c r="C874" s="45"/>
      <c r="D874" s="45"/>
      <c r="E874" s="45"/>
      <c r="F874" s="45"/>
      <c r="G874" s="45"/>
      <c r="H874" s="47"/>
      <c r="I874" s="47"/>
      <c r="J874" s="47"/>
      <c r="K874" s="45"/>
      <c r="L874" s="45"/>
      <c r="M874" s="45"/>
      <c r="N874" s="45"/>
      <c r="O874" s="45"/>
      <c r="P874" s="45"/>
      <c r="Q874" s="45"/>
      <c r="R874" s="45"/>
      <c r="S874" s="45"/>
      <c r="T874" s="45"/>
      <c r="U874" s="45"/>
      <c r="V874" s="45"/>
      <c r="W874" s="45"/>
      <c r="X874" s="45"/>
      <c r="Y874" s="45"/>
      <c r="Z874" s="45"/>
    </row>
    <row r="875" spans="1:26" ht="15.5" x14ac:dyDescent="0.35">
      <c r="A875" s="45"/>
      <c r="B875" s="45"/>
      <c r="C875" s="45"/>
      <c r="D875" s="45"/>
      <c r="E875" s="45"/>
      <c r="F875" s="45"/>
      <c r="G875" s="45"/>
      <c r="H875" s="47"/>
      <c r="I875" s="47"/>
      <c r="J875" s="47"/>
      <c r="K875" s="45"/>
      <c r="L875" s="45"/>
      <c r="M875" s="45"/>
      <c r="N875" s="45"/>
      <c r="O875" s="45"/>
      <c r="P875" s="45"/>
      <c r="Q875" s="45"/>
      <c r="R875" s="45"/>
      <c r="S875" s="45"/>
      <c r="T875" s="45"/>
      <c r="U875" s="45"/>
      <c r="V875" s="45"/>
      <c r="W875" s="45"/>
      <c r="X875" s="45"/>
      <c r="Y875" s="45"/>
      <c r="Z875" s="45"/>
    </row>
    <row r="876" spans="1:26" ht="15.5" x14ac:dyDescent="0.35">
      <c r="A876" s="45"/>
      <c r="B876" s="45"/>
      <c r="C876" s="45"/>
      <c r="D876" s="45"/>
      <c r="E876" s="45"/>
      <c r="F876" s="45"/>
      <c r="G876" s="45"/>
      <c r="H876" s="47"/>
      <c r="I876" s="47"/>
      <c r="J876" s="47"/>
      <c r="K876" s="45"/>
      <c r="L876" s="45"/>
      <c r="M876" s="45"/>
      <c r="N876" s="45"/>
      <c r="O876" s="45"/>
      <c r="P876" s="45"/>
      <c r="Q876" s="45"/>
      <c r="R876" s="45"/>
      <c r="S876" s="45"/>
      <c r="T876" s="45"/>
      <c r="U876" s="45"/>
      <c r="V876" s="45"/>
      <c r="W876" s="45"/>
      <c r="X876" s="45"/>
      <c r="Y876" s="45"/>
      <c r="Z876" s="45"/>
    </row>
    <row r="877" spans="1:26" ht="15.5" x14ac:dyDescent="0.35">
      <c r="A877" s="45"/>
      <c r="B877" s="45"/>
      <c r="C877" s="45"/>
      <c r="D877" s="45"/>
      <c r="E877" s="45"/>
      <c r="F877" s="45"/>
      <c r="G877" s="45"/>
      <c r="H877" s="47"/>
      <c r="I877" s="47"/>
      <c r="J877" s="47"/>
      <c r="K877" s="45"/>
      <c r="L877" s="45"/>
      <c r="M877" s="45"/>
      <c r="N877" s="45"/>
      <c r="O877" s="45"/>
      <c r="P877" s="45"/>
      <c r="Q877" s="45"/>
      <c r="R877" s="45"/>
      <c r="S877" s="45"/>
      <c r="T877" s="45"/>
      <c r="U877" s="45"/>
      <c r="V877" s="45"/>
      <c r="W877" s="45"/>
      <c r="X877" s="45"/>
      <c r="Y877" s="45"/>
      <c r="Z877" s="45"/>
    </row>
    <row r="878" spans="1:26" ht="15.5" x14ac:dyDescent="0.35">
      <c r="A878" s="45"/>
      <c r="B878" s="45"/>
      <c r="C878" s="45"/>
      <c r="D878" s="45"/>
      <c r="E878" s="45"/>
      <c r="F878" s="45"/>
      <c r="G878" s="45"/>
      <c r="H878" s="47"/>
      <c r="I878" s="47"/>
      <c r="J878" s="47"/>
      <c r="K878" s="45"/>
      <c r="L878" s="45"/>
      <c r="M878" s="45"/>
      <c r="N878" s="45"/>
      <c r="O878" s="45"/>
      <c r="P878" s="45"/>
      <c r="Q878" s="45"/>
      <c r="R878" s="45"/>
      <c r="S878" s="45"/>
      <c r="T878" s="45"/>
      <c r="U878" s="45"/>
      <c r="V878" s="45"/>
      <c r="W878" s="45"/>
      <c r="X878" s="45"/>
      <c r="Y878" s="45"/>
      <c r="Z878" s="45"/>
    </row>
    <row r="879" spans="1:26" ht="15.5" x14ac:dyDescent="0.35">
      <c r="A879" s="45"/>
      <c r="B879" s="45"/>
      <c r="C879" s="45"/>
      <c r="D879" s="45"/>
      <c r="E879" s="45"/>
      <c r="F879" s="45"/>
      <c r="G879" s="45"/>
      <c r="H879" s="47"/>
      <c r="I879" s="47"/>
      <c r="J879" s="47"/>
      <c r="K879" s="45"/>
      <c r="L879" s="45"/>
      <c r="M879" s="45"/>
      <c r="N879" s="45"/>
      <c r="O879" s="45"/>
      <c r="P879" s="45"/>
      <c r="Q879" s="45"/>
      <c r="R879" s="45"/>
      <c r="S879" s="45"/>
      <c r="T879" s="45"/>
      <c r="U879" s="45"/>
      <c r="V879" s="45"/>
      <c r="W879" s="45"/>
      <c r="X879" s="45"/>
      <c r="Y879" s="45"/>
      <c r="Z879" s="45"/>
    </row>
    <row r="880" spans="1:26" ht="15.5" x14ac:dyDescent="0.35">
      <c r="A880" s="45"/>
      <c r="B880" s="45"/>
      <c r="C880" s="45"/>
      <c r="D880" s="45"/>
      <c r="E880" s="45"/>
      <c r="F880" s="45"/>
      <c r="G880" s="45"/>
      <c r="H880" s="47"/>
      <c r="I880" s="47"/>
      <c r="J880" s="47"/>
      <c r="K880" s="45"/>
      <c r="L880" s="45"/>
      <c r="M880" s="45"/>
      <c r="N880" s="45"/>
      <c r="O880" s="45"/>
      <c r="P880" s="45"/>
      <c r="Q880" s="45"/>
      <c r="R880" s="45"/>
      <c r="S880" s="45"/>
      <c r="T880" s="45"/>
      <c r="U880" s="45"/>
      <c r="V880" s="45"/>
      <c r="W880" s="45"/>
      <c r="X880" s="45"/>
      <c r="Y880" s="45"/>
      <c r="Z880" s="45"/>
    </row>
    <row r="881" spans="1:26" ht="15.5" x14ac:dyDescent="0.35">
      <c r="A881" s="45"/>
      <c r="B881" s="45"/>
      <c r="C881" s="45"/>
      <c r="D881" s="45"/>
      <c r="E881" s="45"/>
      <c r="F881" s="45"/>
      <c r="G881" s="45"/>
      <c r="H881" s="47"/>
      <c r="I881" s="47"/>
      <c r="J881" s="47"/>
      <c r="K881" s="45"/>
      <c r="L881" s="45"/>
      <c r="M881" s="45"/>
      <c r="N881" s="45"/>
      <c r="O881" s="45"/>
      <c r="P881" s="45"/>
      <c r="Q881" s="45"/>
      <c r="R881" s="45"/>
      <c r="S881" s="45"/>
      <c r="T881" s="45"/>
      <c r="U881" s="45"/>
      <c r="V881" s="45"/>
      <c r="W881" s="45"/>
      <c r="X881" s="45"/>
      <c r="Y881" s="45"/>
      <c r="Z881" s="45"/>
    </row>
    <row r="882" spans="1:26" ht="15.5" x14ac:dyDescent="0.35">
      <c r="A882" s="45"/>
      <c r="B882" s="45"/>
      <c r="C882" s="45"/>
      <c r="D882" s="45"/>
      <c r="E882" s="45"/>
      <c r="F882" s="45"/>
      <c r="G882" s="45"/>
      <c r="H882" s="47"/>
      <c r="I882" s="47"/>
      <c r="J882" s="47"/>
      <c r="K882" s="45"/>
      <c r="L882" s="45"/>
      <c r="M882" s="45"/>
      <c r="N882" s="45"/>
      <c r="O882" s="45"/>
      <c r="P882" s="45"/>
      <c r="Q882" s="45"/>
      <c r="R882" s="45"/>
      <c r="S882" s="45"/>
      <c r="T882" s="45"/>
      <c r="U882" s="45"/>
      <c r="V882" s="45"/>
      <c r="W882" s="45"/>
      <c r="X882" s="45"/>
      <c r="Y882" s="45"/>
      <c r="Z882" s="45"/>
    </row>
    <row r="883" spans="1:26" ht="15.5" x14ac:dyDescent="0.35">
      <c r="A883" s="45"/>
      <c r="B883" s="45"/>
      <c r="C883" s="45"/>
      <c r="D883" s="45"/>
      <c r="E883" s="45"/>
      <c r="F883" s="45"/>
      <c r="G883" s="45"/>
      <c r="H883" s="47"/>
      <c r="I883" s="47"/>
      <c r="J883" s="47"/>
      <c r="K883" s="45"/>
      <c r="L883" s="45"/>
      <c r="M883" s="45"/>
      <c r="N883" s="45"/>
      <c r="O883" s="45"/>
      <c r="P883" s="45"/>
      <c r="Q883" s="45"/>
      <c r="R883" s="45"/>
      <c r="S883" s="45"/>
      <c r="T883" s="45"/>
      <c r="U883" s="45"/>
      <c r="V883" s="45"/>
      <c r="W883" s="45"/>
      <c r="X883" s="45"/>
      <c r="Y883" s="45"/>
      <c r="Z883" s="45"/>
    </row>
    <row r="884" spans="1:26" ht="15.5" x14ac:dyDescent="0.35">
      <c r="A884" s="45"/>
      <c r="B884" s="45"/>
      <c r="C884" s="45"/>
      <c r="D884" s="45"/>
      <c r="E884" s="45"/>
      <c r="F884" s="45"/>
      <c r="G884" s="45"/>
      <c r="H884" s="47"/>
      <c r="I884" s="47"/>
      <c r="J884" s="47"/>
      <c r="K884" s="45"/>
      <c r="L884" s="45"/>
      <c r="M884" s="45"/>
      <c r="N884" s="45"/>
      <c r="O884" s="45"/>
      <c r="P884" s="45"/>
      <c r="Q884" s="45"/>
      <c r="R884" s="45"/>
      <c r="S884" s="45"/>
      <c r="T884" s="45"/>
      <c r="U884" s="45"/>
      <c r="V884" s="45"/>
      <c r="W884" s="45"/>
      <c r="X884" s="45"/>
      <c r="Y884" s="45"/>
      <c r="Z884" s="45"/>
    </row>
    <row r="885" spans="1:26" ht="15.5" x14ac:dyDescent="0.35">
      <c r="A885" s="45"/>
      <c r="B885" s="45"/>
      <c r="C885" s="45"/>
      <c r="D885" s="45"/>
      <c r="E885" s="45"/>
      <c r="F885" s="45"/>
      <c r="G885" s="45"/>
      <c r="H885" s="47"/>
      <c r="I885" s="47"/>
      <c r="J885" s="47"/>
      <c r="K885" s="45"/>
      <c r="L885" s="45"/>
      <c r="M885" s="45"/>
      <c r="N885" s="45"/>
      <c r="O885" s="45"/>
      <c r="P885" s="45"/>
      <c r="Q885" s="45"/>
      <c r="R885" s="45"/>
      <c r="S885" s="45"/>
      <c r="T885" s="45"/>
      <c r="U885" s="45"/>
      <c r="V885" s="45"/>
      <c r="W885" s="45"/>
      <c r="X885" s="45"/>
      <c r="Y885" s="45"/>
      <c r="Z885" s="45"/>
    </row>
    <row r="886" spans="1:26" ht="15.5" x14ac:dyDescent="0.35">
      <c r="A886" s="45"/>
      <c r="B886" s="45"/>
      <c r="C886" s="45"/>
      <c r="D886" s="45"/>
      <c r="E886" s="45"/>
      <c r="F886" s="45"/>
      <c r="G886" s="45"/>
      <c r="H886" s="47"/>
      <c r="I886" s="47"/>
      <c r="J886" s="47"/>
      <c r="K886" s="45"/>
      <c r="L886" s="45"/>
      <c r="M886" s="45"/>
      <c r="N886" s="45"/>
      <c r="O886" s="45"/>
      <c r="P886" s="45"/>
      <c r="Q886" s="45"/>
      <c r="R886" s="45"/>
      <c r="S886" s="45"/>
      <c r="T886" s="45"/>
      <c r="U886" s="45"/>
      <c r="V886" s="45"/>
      <c r="W886" s="45"/>
      <c r="X886" s="45"/>
      <c r="Y886" s="45"/>
      <c r="Z886" s="45"/>
    </row>
    <row r="887" spans="1:26" ht="15.5" x14ac:dyDescent="0.35">
      <c r="A887" s="45"/>
      <c r="B887" s="45"/>
      <c r="C887" s="45"/>
      <c r="D887" s="45"/>
      <c r="E887" s="45"/>
      <c r="F887" s="45"/>
      <c r="G887" s="45"/>
      <c r="H887" s="47"/>
      <c r="I887" s="47"/>
      <c r="J887" s="47"/>
      <c r="K887" s="45"/>
      <c r="L887" s="45"/>
      <c r="M887" s="45"/>
      <c r="N887" s="45"/>
      <c r="O887" s="45"/>
      <c r="P887" s="45"/>
      <c r="Q887" s="45"/>
      <c r="R887" s="45"/>
      <c r="S887" s="45"/>
      <c r="T887" s="45"/>
      <c r="U887" s="45"/>
      <c r="V887" s="45"/>
      <c r="W887" s="45"/>
      <c r="X887" s="45"/>
      <c r="Y887" s="45"/>
      <c r="Z887" s="45"/>
    </row>
    <row r="888" spans="1:26" ht="15.5" x14ac:dyDescent="0.35">
      <c r="A888" s="45"/>
      <c r="B888" s="45"/>
      <c r="C888" s="45"/>
      <c r="D888" s="45"/>
      <c r="E888" s="45"/>
      <c r="F888" s="45"/>
      <c r="G888" s="45"/>
      <c r="H888" s="47"/>
      <c r="I888" s="47"/>
      <c r="J888" s="47"/>
      <c r="K888" s="45"/>
      <c r="L888" s="45"/>
      <c r="M888" s="45"/>
      <c r="N888" s="45"/>
      <c r="O888" s="45"/>
      <c r="P888" s="45"/>
      <c r="Q888" s="45"/>
      <c r="R888" s="45"/>
      <c r="S888" s="45"/>
      <c r="T888" s="45"/>
      <c r="U888" s="45"/>
      <c r="V888" s="45"/>
      <c r="W888" s="45"/>
      <c r="X888" s="45"/>
      <c r="Y888" s="45"/>
      <c r="Z888" s="45"/>
    </row>
    <row r="889" spans="1:26" ht="15.5" x14ac:dyDescent="0.35">
      <c r="A889" s="45"/>
      <c r="B889" s="45"/>
      <c r="C889" s="45"/>
      <c r="D889" s="45"/>
      <c r="E889" s="45"/>
      <c r="F889" s="45"/>
      <c r="G889" s="45"/>
      <c r="H889" s="47"/>
      <c r="I889" s="47"/>
      <c r="J889" s="47"/>
      <c r="K889" s="45"/>
      <c r="L889" s="45"/>
      <c r="M889" s="45"/>
      <c r="N889" s="45"/>
      <c r="O889" s="45"/>
      <c r="P889" s="45"/>
      <c r="Q889" s="45"/>
      <c r="R889" s="45"/>
      <c r="S889" s="45"/>
      <c r="T889" s="45"/>
      <c r="U889" s="45"/>
      <c r="V889" s="45"/>
      <c r="W889" s="45"/>
      <c r="X889" s="45"/>
      <c r="Y889" s="45"/>
      <c r="Z889" s="45"/>
    </row>
    <row r="890" spans="1:26" ht="15.5" x14ac:dyDescent="0.35">
      <c r="A890" s="45"/>
      <c r="B890" s="45"/>
      <c r="C890" s="45"/>
      <c r="D890" s="45"/>
      <c r="E890" s="45"/>
      <c r="F890" s="45"/>
      <c r="G890" s="45"/>
      <c r="H890" s="47"/>
      <c r="I890" s="47"/>
      <c r="J890" s="47"/>
      <c r="K890" s="45"/>
      <c r="L890" s="45"/>
      <c r="M890" s="45"/>
      <c r="N890" s="45"/>
      <c r="O890" s="45"/>
      <c r="P890" s="45"/>
      <c r="Q890" s="45"/>
      <c r="R890" s="45"/>
      <c r="S890" s="45"/>
      <c r="T890" s="45"/>
      <c r="U890" s="45"/>
      <c r="V890" s="45"/>
      <c r="W890" s="45"/>
      <c r="X890" s="45"/>
      <c r="Y890" s="45"/>
      <c r="Z890" s="45"/>
    </row>
    <row r="891" spans="1:26" ht="15.5" x14ac:dyDescent="0.35">
      <c r="A891" s="45"/>
      <c r="B891" s="45"/>
      <c r="C891" s="45"/>
      <c r="D891" s="45"/>
      <c r="E891" s="45"/>
      <c r="F891" s="45"/>
      <c r="G891" s="45"/>
      <c r="H891" s="47"/>
      <c r="I891" s="47"/>
      <c r="J891" s="47"/>
      <c r="K891" s="45"/>
      <c r="L891" s="45"/>
      <c r="M891" s="45"/>
      <c r="N891" s="45"/>
      <c r="O891" s="45"/>
      <c r="P891" s="45"/>
      <c r="Q891" s="45"/>
      <c r="R891" s="45"/>
      <c r="S891" s="45"/>
      <c r="T891" s="45"/>
      <c r="U891" s="45"/>
      <c r="V891" s="45"/>
      <c r="W891" s="45"/>
      <c r="X891" s="45"/>
      <c r="Y891" s="45"/>
      <c r="Z891" s="45"/>
    </row>
    <row r="892" spans="1:26" ht="15.5" x14ac:dyDescent="0.35">
      <c r="A892" s="45"/>
      <c r="B892" s="45"/>
      <c r="C892" s="45"/>
      <c r="D892" s="45"/>
      <c r="E892" s="45"/>
      <c r="F892" s="45"/>
      <c r="G892" s="45"/>
      <c r="H892" s="47"/>
      <c r="I892" s="47"/>
      <c r="J892" s="47"/>
      <c r="K892" s="45"/>
      <c r="L892" s="45"/>
      <c r="M892" s="45"/>
      <c r="N892" s="45"/>
      <c r="O892" s="45"/>
      <c r="P892" s="45"/>
      <c r="Q892" s="45"/>
      <c r="R892" s="45"/>
      <c r="S892" s="45"/>
      <c r="T892" s="45"/>
      <c r="U892" s="45"/>
      <c r="V892" s="45"/>
      <c r="W892" s="45"/>
      <c r="X892" s="45"/>
      <c r="Y892" s="45"/>
      <c r="Z892" s="45"/>
    </row>
    <row r="893" spans="1:26" ht="15.5" x14ac:dyDescent="0.35">
      <c r="A893" s="45"/>
      <c r="B893" s="45"/>
      <c r="C893" s="45"/>
      <c r="D893" s="45"/>
      <c r="E893" s="45"/>
      <c r="F893" s="45"/>
      <c r="G893" s="45"/>
      <c r="H893" s="47"/>
      <c r="I893" s="47"/>
      <c r="J893" s="47"/>
      <c r="K893" s="45"/>
      <c r="L893" s="45"/>
      <c r="M893" s="45"/>
      <c r="N893" s="45"/>
      <c r="O893" s="45"/>
      <c r="P893" s="45"/>
      <c r="Q893" s="45"/>
      <c r="R893" s="45"/>
      <c r="S893" s="45"/>
      <c r="T893" s="45"/>
      <c r="U893" s="45"/>
      <c r="V893" s="45"/>
      <c r="W893" s="45"/>
      <c r="X893" s="45"/>
      <c r="Y893" s="45"/>
      <c r="Z893" s="45"/>
    </row>
    <row r="894" spans="1:26" ht="15.5" x14ac:dyDescent="0.35">
      <c r="A894" s="45"/>
      <c r="B894" s="45"/>
      <c r="C894" s="45"/>
      <c r="D894" s="45"/>
      <c r="E894" s="45"/>
      <c r="F894" s="45"/>
      <c r="G894" s="45"/>
      <c r="H894" s="47"/>
      <c r="I894" s="47"/>
      <c r="J894" s="47"/>
      <c r="K894" s="45"/>
      <c r="L894" s="45"/>
      <c r="M894" s="45"/>
      <c r="N894" s="45"/>
      <c r="O894" s="45"/>
      <c r="P894" s="45"/>
      <c r="Q894" s="45"/>
      <c r="R894" s="45"/>
      <c r="S894" s="45"/>
      <c r="T894" s="45"/>
      <c r="U894" s="45"/>
      <c r="V894" s="45"/>
      <c r="W894" s="45"/>
      <c r="X894" s="45"/>
      <c r="Y894" s="45"/>
      <c r="Z894" s="45"/>
    </row>
    <row r="895" spans="1:26" ht="15.5" x14ac:dyDescent="0.35">
      <c r="A895" s="45"/>
      <c r="B895" s="45"/>
      <c r="C895" s="45"/>
      <c r="D895" s="45"/>
      <c r="E895" s="45"/>
      <c r="F895" s="45"/>
      <c r="G895" s="45"/>
      <c r="H895" s="47"/>
      <c r="I895" s="47"/>
      <c r="J895" s="47"/>
      <c r="K895" s="45"/>
      <c r="L895" s="45"/>
      <c r="M895" s="45"/>
      <c r="N895" s="45"/>
      <c r="O895" s="45"/>
      <c r="P895" s="45"/>
      <c r="Q895" s="45"/>
      <c r="R895" s="45"/>
      <c r="S895" s="45"/>
      <c r="T895" s="45"/>
      <c r="U895" s="45"/>
      <c r="V895" s="45"/>
      <c r="W895" s="45"/>
      <c r="X895" s="45"/>
      <c r="Y895" s="45"/>
      <c r="Z895" s="45"/>
    </row>
    <row r="896" spans="1:26" ht="15.5" x14ac:dyDescent="0.35">
      <c r="A896" s="45"/>
      <c r="B896" s="45"/>
      <c r="C896" s="45"/>
      <c r="D896" s="45"/>
      <c r="E896" s="45"/>
      <c r="F896" s="45"/>
      <c r="G896" s="45"/>
      <c r="H896" s="47"/>
      <c r="I896" s="47"/>
      <c r="J896" s="47"/>
      <c r="K896" s="45"/>
      <c r="L896" s="45"/>
      <c r="M896" s="45"/>
      <c r="N896" s="45"/>
      <c r="O896" s="45"/>
      <c r="P896" s="45"/>
      <c r="Q896" s="45"/>
      <c r="R896" s="45"/>
      <c r="S896" s="45"/>
      <c r="T896" s="45"/>
      <c r="U896" s="45"/>
      <c r="V896" s="45"/>
      <c r="W896" s="45"/>
      <c r="X896" s="45"/>
      <c r="Y896" s="45"/>
      <c r="Z896" s="45"/>
    </row>
    <row r="897" spans="1:26" ht="15.5" x14ac:dyDescent="0.35">
      <c r="A897" s="45"/>
      <c r="B897" s="45"/>
      <c r="C897" s="45"/>
      <c r="D897" s="45"/>
      <c r="E897" s="45"/>
      <c r="F897" s="45"/>
      <c r="G897" s="45"/>
      <c r="H897" s="47"/>
      <c r="I897" s="47"/>
      <c r="J897" s="47"/>
      <c r="K897" s="45"/>
      <c r="L897" s="45"/>
      <c r="M897" s="45"/>
      <c r="N897" s="45"/>
      <c r="O897" s="45"/>
      <c r="P897" s="45"/>
      <c r="Q897" s="45"/>
      <c r="R897" s="45"/>
      <c r="S897" s="45"/>
      <c r="T897" s="45"/>
      <c r="U897" s="45"/>
      <c r="V897" s="45"/>
      <c r="W897" s="45"/>
      <c r="X897" s="45"/>
      <c r="Y897" s="45"/>
      <c r="Z897" s="45"/>
    </row>
    <row r="898" spans="1:26" ht="15.5" x14ac:dyDescent="0.35">
      <c r="A898" s="45"/>
      <c r="B898" s="45"/>
      <c r="C898" s="45"/>
      <c r="D898" s="45"/>
      <c r="E898" s="45"/>
      <c r="F898" s="45"/>
      <c r="G898" s="45"/>
      <c r="H898" s="47"/>
      <c r="I898" s="47"/>
      <c r="J898" s="47"/>
      <c r="K898" s="45"/>
      <c r="L898" s="45"/>
      <c r="M898" s="45"/>
      <c r="N898" s="45"/>
      <c r="O898" s="45"/>
      <c r="P898" s="45"/>
      <c r="Q898" s="45"/>
      <c r="R898" s="45"/>
      <c r="S898" s="45"/>
      <c r="T898" s="45"/>
      <c r="U898" s="45"/>
      <c r="V898" s="45"/>
      <c r="W898" s="45"/>
      <c r="X898" s="45"/>
      <c r="Y898" s="45"/>
      <c r="Z898" s="45"/>
    </row>
    <row r="899" spans="1:26" ht="15.5" x14ac:dyDescent="0.35">
      <c r="A899" s="45"/>
      <c r="B899" s="45"/>
      <c r="C899" s="45"/>
      <c r="D899" s="45"/>
      <c r="E899" s="45"/>
      <c r="F899" s="45"/>
      <c r="G899" s="45"/>
      <c r="H899" s="47"/>
      <c r="I899" s="47"/>
      <c r="J899" s="47"/>
      <c r="K899" s="45"/>
      <c r="L899" s="45"/>
      <c r="M899" s="45"/>
      <c r="N899" s="45"/>
      <c r="O899" s="45"/>
      <c r="P899" s="45"/>
      <c r="Q899" s="45"/>
      <c r="R899" s="45"/>
      <c r="S899" s="45"/>
      <c r="T899" s="45"/>
      <c r="U899" s="45"/>
      <c r="V899" s="45"/>
      <c r="W899" s="45"/>
      <c r="X899" s="45"/>
      <c r="Y899" s="45"/>
      <c r="Z899" s="45"/>
    </row>
    <row r="900" spans="1:26" ht="15.5" x14ac:dyDescent="0.35">
      <c r="A900" s="45"/>
      <c r="B900" s="45"/>
      <c r="C900" s="45"/>
      <c r="D900" s="45"/>
      <c r="E900" s="45"/>
      <c r="F900" s="45"/>
      <c r="G900" s="45"/>
      <c r="H900" s="47"/>
      <c r="I900" s="47"/>
      <c r="J900" s="47"/>
      <c r="K900" s="45"/>
      <c r="L900" s="45"/>
      <c r="M900" s="45"/>
      <c r="N900" s="45"/>
      <c r="O900" s="45"/>
      <c r="P900" s="45"/>
      <c r="Q900" s="45"/>
      <c r="R900" s="45"/>
      <c r="S900" s="45"/>
      <c r="T900" s="45"/>
      <c r="U900" s="45"/>
      <c r="V900" s="45"/>
      <c r="W900" s="45"/>
      <c r="X900" s="45"/>
      <c r="Y900" s="45"/>
      <c r="Z900" s="45"/>
    </row>
    <row r="901" spans="1:26" ht="15.5" x14ac:dyDescent="0.35">
      <c r="A901" s="45"/>
      <c r="B901" s="45"/>
      <c r="C901" s="45"/>
      <c r="D901" s="45"/>
      <c r="E901" s="45"/>
      <c r="F901" s="45"/>
      <c r="G901" s="45"/>
      <c r="H901" s="47"/>
      <c r="I901" s="47"/>
      <c r="J901" s="47"/>
      <c r="K901" s="45"/>
      <c r="L901" s="45"/>
      <c r="M901" s="45"/>
      <c r="N901" s="45"/>
      <c r="O901" s="45"/>
      <c r="P901" s="45"/>
      <c r="Q901" s="45"/>
      <c r="R901" s="45"/>
      <c r="S901" s="45"/>
      <c r="T901" s="45"/>
      <c r="U901" s="45"/>
      <c r="V901" s="45"/>
      <c r="W901" s="45"/>
      <c r="X901" s="45"/>
      <c r="Y901" s="45"/>
      <c r="Z901" s="45"/>
    </row>
    <row r="902" spans="1:26" ht="15.5" x14ac:dyDescent="0.35">
      <c r="A902" s="45"/>
      <c r="B902" s="45"/>
      <c r="C902" s="45"/>
      <c r="D902" s="45"/>
      <c r="E902" s="45"/>
      <c r="F902" s="45"/>
      <c r="G902" s="45"/>
      <c r="H902" s="47"/>
      <c r="I902" s="47"/>
      <c r="J902" s="47"/>
      <c r="K902" s="45"/>
      <c r="L902" s="45"/>
      <c r="M902" s="45"/>
      <c r="N902" s="45"/>
      <c r="O902" s="45"/>
      <c r="P902" s="45"/>
      <c r="Q902" s="45"/>
      <c r="R902" s="45"/>
      <c r="S902" s="45"/>
      <c r="T902" s="45"/>
      <c r="U902" s="45"/>
      <c r="V902" s="45"/>
      <c r="W902" s="45"/>
      <c r="X902" s="45"/>
      <c r="Y902" s="45"/>
      <c r="Z902" s="45"/>
    </row>
    <row r="903" spans="1:26" ht="15.5" x14ac:dyDescent="0.35">
      <c r="A903" s="45"/>
      <c r="B903" s="45"/>
      <c r="C903" s="45"/>
      <c r="D903" s="45"/>
      <c r="E903" s="45"/>
      <c r="F903" s="45"/>
      <c r="G903" s="45"/>
      <c r="H903" s="47"/>
      <c r="I903" s="47"/>
      <c r="J903" s="47"/>
      <c r="K903" s="45"/>
      <c r="L903" s="45"/>
      <c r="M903" s="45"/>
      <c r="N903" s="45"/>
      <c r="O903" s="45"/>
      <c r="P903" s="45"/>
      <c r="Q903" s="45"/>
      <c r="R903" s="45"/>
      <c r="S903" s="45"/>
      <c r="T903" s="45"/>
      <c r="U903" s="45"/>
      <c r="V903" s="45"/>
      <c r="W903" s="45"/>
      <c r="X903" s="45"/>
      <c r="Y903" s="45"/>
      <c r="Z903" s="45"/>
    </row>
    <row r="904" spans="1:26" ht="15.5" x14ac:dyDescent="0.35">
      <c r="A904" s="45"/>
      <c r="B904" s="45"/>
      <c r="C904" s="45"/>
      <c r="D904" s="45"/>
      <c r="E904" s="45"/>
      <c r="F904" s="45"/>
      <c r="G904" s="45"/>
      <c r="H904" s="47"/>
      <c r="I904" s="47"/>
      <c r="J904" s="47"/>
      <c r="K904" s="45"/>
      <c r="L904" s="45"/>
      <c r="M904" s="45"/>
      <c r="N904" s="45"/>
      <c r="O904" s="45"/>
      <c r="P904" s="45"/>
      <c r="Q904" s="45"/>
      <c r="R904" s="45"/>
      <c r="S904" s="45"/>
      <c r="T904" s="45"/>
      <c r="U904" s="45"/>
      <c r="V904" s="45"/>
      <c r="W904" s="45"/>
      <c r="X904" s="45"/>
      <c r="Y904" s="45"/>
      <c r="Z904" s="45"/>
    </row>
    <row r="905" spans="1:26" ht="15.5" x14ac:dyDescent="0.35">
      <c r="A905" s="45"/>
      <c r="B905" s="45"/>
      <c r="C905" s="45"/>
      <c r="D905" s="45"/>
      <c r="E905" s="45"/>
      <c r="F905" s="45"/>
      <c r="G905" s="45"/>
      <c r="H905" s="47"/>
      <c r="I905" s="47"/>
      <c r="J905" s="47"/>
      <c r="K905" s="45"/>
      <c r="L905" s="45"/>
      <c r="M905" s="45"/>
      <c r="N905" s="45"/>
      <c r="O905" s="45"/>
      <c r="P905" s="45"/>
      <c r="Q905" s="45"/>
      <c r="R905" s="45"/>
      <c r="S905" s="45"/>
      <c r="T905" s="45"/>
      <c r="U905" s="45"/>
      <c r="V905" s="45"/>
      <c r="W905" s="45"/>
      <c r="X905" s="45"/>
      <c r="Y905" s="45"/>
      <c r="Z905" s="45"/>
    </row>
    <row r="906" spans="1:26" ht="15.5" x14ac:dyDescent="0.35">
      <c r="A906" s="45"/>
      <c r="B906" s="45"/>
      <c r="C906" s="45"/>
      <c r="D906" s="45"/>
      <c r="E906" s="45"/>
      <c r="F906" s="45"/>
      <c r="G906" s="45"/>
      <c r="H906" s="47"/>
      <c r="I906" s="47"/>
      <c r="J906" s="47"/>
      <c r="K906" s="45"/>
      <c r="L906" s="45"/>
      <c r="M906" s="45"/>
      <c r="N906" s="45"/>
      <c r="O906" s="45"/>
      <c r="P906" s="45"/>
      <c r="Q906" s="45"/>
      <c r="R906" s="45"/>
      <c r="S906" s="45"/>
      <c r="T906" s="45"/>
      <c r="U906" s="45"/>
      <c r="V906" s="45"/>
      <c r="W906" s="45"/>
      <c r="X906" s="45"/>
      <c r="Y906" s="45"/>
      <c r="Z906" s="45"/>
    </row>
    <row r="907" spans="1:26" ht="15.5" x14ac:dyDescent="0.35">
      <c r="A907" s="45"/>
      <c r="B907" s="45"/>
      <c r="C907" s="45"/>
      <c r="D907" s="45"/>
      <c r="E907" s="45"/>
      <c r="F907" s="45"/>
      <c r="G907" s="45"/>
      <c r="H907" s="47"/>
      <c r="I907" s="47"/>
      <c r="J907" s="47"/>
      <c r="K907" s="45"/>
      <c r="L907" s="45"/>
      <c r="M907" s="45"/>
      <c r="N907" s="45"/>
      <c r="O907" s="45"/>
      <c r="P907" s="45"/>
      <c r="Q907" s="45"/>
      <c r="R907" s="45"/>
      <c r="S907" s="45"/>
      <c r="T907" s="45"/>
      <c r="U907" s="45"/>
      <c r="V907" s="45"/>
      <c r="W907" s="45"/>
      <c r="X907" s="45"/>
      <c r="Y907" s="45"/>
      <c r="Z907" s="45"/>
    </row>
    <row r="908" spans="1:26" ht="15.5" x14ac:dyDescent="0.35">
      <c r="A908" s="45"/>
      <c r="B908" s="45"/>
      <c r="C908" s="45"/>
      <c r="D908" s="45"/>
      <c r="E908" s="45"/>
      <c r="F908" s="45"/>
      <c r="G908" s="45"/>
      <c r="H908" s="47"/>
      <c r="I908" s="47"/>
      <c r="J908" s="47"/>
      <c r="K908" s="45"/>
      <c r="L908" s="45"/>
      <c r="M908" s="45"/>
      <c r="N908" s="45"/>
      <c r="O908" s="45"/>
      <c r="P908" s="45"/>
      <c r="Q908" s="45"/>
      <c r="R908" s="45"/>
      <c r="S908" s="45"/>
      <c r="T908" s="45"/>
      <c r="U908" s="45"/>
      <c r="V908" s="45"/>
      <c r="W908" s="45"/>
      <c r="X908" s="45"/>
      <c r="Y908" s="45"/>
      <c r="Z908" s="45"/>
    </row>
    <row r="909" spans="1:26" ht="15.5" x14ac:dyDescent="0.35">
      <c r="A909" s="45"/>
      <c r="B909" s="45"/>
      <c r="C909" s="45"/>
      <c r="D909" s="45"/>
      <c r="E909" s="45"/>
      <c r="F909" s="45"/>
      <c r="G909" s="45"/>
      <c r="H909" s="47"/>
      <c r="I909" s="47"/>
      <c r="J909" s="47"/>
      <c r="K909" s="45"/>
      <c r="L909" s="45"/>
      <c r="M909" s="45"/>
      <c r="N909" s="45"/>
      <c r="O909" s="45"/>
      <c r="P909" s="45"/>
      <c r="Q909" s="45"/>
      <c r="R909" s="45"/>
      <c r="S909" s="45"/>
      <c r="T909" s="45"/>
      <c r="U909" s="45"/>
      <c r="V909" s="45"/>
      <c r="W909" s="45"/>
      <c r="X909" s="45"/>
      <c r="Y909" s="45"/>
      <c r="Z909" s="45"/>
    </row>
    <row r="910" spans="1:26" ht="15.5" x14ac:dyDescent="0.35">
      <c r="A910" s="45"/>
      <c r="B910" s="45"/>
      <c r="C910" s="45"/>
      <c r="D910" s="45"/>
      <c r="E910" s="45"/>
      <c r="F910" s="45"/>
      <c r="G910" s="45"/>
      <c r="H910" s="47"/>
      <c r="I910" s="47"/>
      <c r="J910" s="47"/>
      <c r="K910" s="45"/>
      <c r="L910" s="45"/>
      <c r="M910" s="45"/>
      <c r="N910" s="45"/>
      <c r="O910" s="45"/>
      <c r="P910" s="45"/>
      <c r="Q910" s="45"/>
      <c r="R910" s="45"/>
      <c r="S910" s="45"/>
      <c r="T910" s="45"/>
      <c r="U910" s="45"/>
      <c r="V910" s="45"/>
      <c r="W910" s="45"/>
      <c r="X910" s="45"/>
      <c r="Y910" s="45"/>
      <c r="Z910" s="45"/>
    </row>
    <row r="911" spans="1:26" ht="15.5" x14ac:dyDescent="0.35">
      <c r="A911" s="45"/>
      <c r="B911" s="45"/>
      <c r="C911" s="45"/>
      <c r="D911" s="45"/>
      <c r="E911" s="45"/>
      <c r="F911" s="45"/>
      <c r="G911" s="45"/>
      <c r="H911" s="47"/>
      <c r="I911" s="47"/>
      <c r="J911" s="47"/>
      <c r="K911" s="45"/>
      <c r="L911" s="45"/>
      <c r="M911" s="45"/>
      <c r="N911" s="45"/>
      <c r="O911" s="45"/>
      <c r="P911" s="45"/>
      <c r="Q911" s="45"/>
      <c r="R911" s="45"/>
      <c r="S911" s="45"/>
      <c r="T911" s="45"/>
      <c r="U911" s="45"/>
      <c r="V911" s="45"/>
      <c r="W911" s="45"/>
      <c r="X911" s="45"/>
      <c r="Y911" s="45"/>
      <c r="Z911" s="45"/>
    </row>
    <row r="912" spans="1:26" ht="15.5" x14ac:dyDescent="0.35">
      <c r="A912" s="45"/>
      <c r="B912" s="45"/>
      <c r="C912" s="45"/>
      <c r="D912" s="45"/>
      <c r="E912" s="45"/>
      <c r="F912" s="45"/>
      <c r="G912" s="45"/>
      <c r="H912" s="47"/>
      <c r="I912" s="47"/>
      <c r="J912" s="47"/>
      <c r="K912" s="45"/>
      <c r="L912" s="45"/>
      <c r="M912" s="45"/>
      <c r="N912" s="45"/>
      <c r="O912" s="45"/>
      <c r="P912" s="45"/>
      <c r="Q912" s="45"/>
      <c r="R912" s="45"/>
      <c r="S912" s="45"/>
      <c r="T912" s="45"/>
      <c r="U912" s="45"/>
      <c r="V912" s="45"/>
      <c r="W912" s="45"/>
      <c r="X912" s="45"/>
      <c r="Y912" s="45"/>
      <c r="Z912" s="45"/>
    </row>
    <row r="913" spans="1:26" ht="15.5" x14ac:dyDescent="0.35">
      <c r="A913" s="45"/>
      <c r="B913" s="45"/>
      <c r="C913" s="45"/>
      <c r="D913" s="45"/>
      <c r="E913" s="45"/>
      <c r="F913" s="45"/>
      <c r="G913" s="45"/>
      <c r="H913" s="47"/>
      <c r="I913" s="47"/>
      <c r="J913" s="47"/>
      <c r="K913" s="45"/>
      <c r="L913" s="45"/>
      <c r="M913" s="45"/>
      <c r="N913" s="45"/>
      <c r="O913" s="45"/>
      <c r="P913" s="45"/>
      <c r="Q913" s="45"/>
      <c r="R913" s="45"/>
      <c r="S913" s="45"/>
      <c r="T913" s="45"/>
      <c r="U913" s="45"/>
      <c r="V913" s="45"/>
      <c r="W913" s="45"/>
      <c r="X913" s="45"/>
      <c r="Y913" s="45"/>
      <c r="Z913" s="45"/>
    </row>
    <row r="914" spans="1:26" ht="15.5" x14ac:dyDescent="0.35">
      <c r="A914" s="45"/>
      <c r="B914" s="45"/>
      <c r="C914" s="45"/>
      <c r="D914" s="45"/>
      <c r="E914" s="45"/>
      <c r="F914" s="45"/>
      <c r="G914" s="45"/>
      <c r="H914" s="47"/>
      <c r="I914" s="47"/>
      <c r="J914" s="47"/>
      <c r="K914" s="45"/>
      <c r="L914" s="45"/>
      <c r="M914" s="45"/>
      <c r="N914" s="45"/>
      <c r="O914" s="45"/>
      <c r="P914" s="45"/>
      <c r="Q914" s="45"/>
      <c r="R914" s="45"/>
      <c r="S914" s="45"/>
      <c r="T914" s="45"/>
      <c r="U914" s="45"/>
      <c r="V914" s="45"/>
      <c r="W914" s="45"/>
      <c r="X914" s="45"/>
      <c r="Y914" s="45"/>
      <c r="Z914" s="45"/>
    </row>
    <row r="915" spans="1:26" ht="15.5" x14ac:dyDescent="0.35">
      <c r="A915" s="45"/>
      <c r="B915" s="45"/>
      <c r="C915" s="45"/>
      <c r="D915" s="45"/>
      <c r="E915" s="45"/>
      <c r="F915" s="45"/>
      <c r="G915" s="45"/>
      <c r="H915" s="47"/>
      <c r="I915" s="47"/>
      <c r="J915" s="47"/>
      <c r="K915" s="45"/>
      <c r="L915" s="45"/>
      <c r="M915" s="45"/>
      <c r="N915" s="45"/>
      <c r="O915" s="45"/>
      <c r="P915" s="45"/>
      <c r="Q915" s="45"/>
      <c r="R915" s="45"/>
      <c r="S915" s="45"/>
      <c r="T915" s="45"/>
      <c r="U915" s="45"/>
      <c r="V915" s="45"/>
      <c r="W915" s="45"/>
      <c r="X915" s="45"/>
      <c r="Y915" s="45"/>
      <c r="Z915" s="45"/>
    </row>
    <row r="916" spans="1:26" ht="15.5" x14ac:dyDescent="0.35">
      <c r="A916" s="45"/>
      <c r="B916" s="45"/>
      <c r="C916" s="45"/>
      <c r="D916" s="45"/>
      <c r="E916" s="45"/>
      <c r="F916" s="45"/>
      <c r="G916" s="45"/>
      <c r="H916" s="47"/>
      <c r="I916" s="47"/>
      <c r="J916" s="47"/>
      <c r="K916" s="45"/>
      <c r="L916" s="45"/>
      <c r="M916" s="45"/>
      <c r="N916" s="45"/>
      <c r="O916" s="45"/>
      <c r="P916" s="45"/>
      <c r="Q916" s="45"/>
      <c r="R916" s="45"/>
      <c r="S916" s="45"/>
      <c r="T916" s="45"/>
      <c r="U916" s="45"/>
      <c r="V916" s="45"/>
      <c r="W916" s="45"/>
      <c r="X916" s="45"/>
      <c r="Y916" s="45"/>
      <c r="Z916" s="45"/>
    </row>
    <row r="917" spans="1:26" ht="15.5" x14ac:dyDescent="0.35">
      <c r="A917" s="45"/>
      <c r="B917" s="45"/>
      <c r="C917" s="45"/>
      <c r="D917" s="45"/>
      <c r="E917" s="45"/>
      <c r="F917" s="45"/>
      <c r="G917" s="45"/>
      <c r="H917" s="47"/>
      <c r="I917" s="47"/>
      <c r="J917" s="47"/>
      <c r="K917" s="45"/>
      <c r="L917" s="45"/>
      <c r="M917" s="45"/>
      <c r="N917" s="45"/>
      <c r="O917" s="45"/>
      <c r="P917" s="45"/>
      <c r="Q917" s="45"/>
      <c r="R917" s="45"/>
      <c r="S917" s="45"/>
      <c r="T917" s="45"/>
      <c r="U917" s="45"/>
      <c r="V917" s="45"/>
      <c r="W917" s="45"/>
      <c r="X917" s="45"/>
      <c r="Y917" s="45"/>
      <c r="Z917" s="45"/>
    </row>
    <row r="918" spans="1:26" ht="15.5" x14ac:dyDescent="0.35">
      <c r="A918" s="45"/>
      <c r="B918" s="45"/>
      <c r="C918" s="45"/>
      <c r="D918" s="45"/>
      <c r="E918" s="45"/>
      <c r="F918" s="45"/>
      <c r="G918" s="45"/>
      <c r="H918" s="47"/>
      <c r="I918" s="47"/>
      <c r="J918" s="47"/>
      <c r="K918" s="45"/>
      <c r="L918" s="45"/>
      <c r="M918" s="45"/>
      <c r="N918" s="45"/>
      <c r="O918" s="45"/>
      <c r="P918" s="45"/>
      <c r="Q918" s="45"/>
      <c r="R918" s="45"/>
      <c r="S918" s="45"/>
      <c r="T918" s="45"/>
      <c r="U918" s="45"/>
      <c r="V918" s="45"/>
      <c r="W918" s="45"/>
      <c r="X918" s="45"/>
      <c r="Y918" s="45"/>
      <c r="Z918" s="45"/>
    </row>
    <row r="919" spans="1:26" ht="15.5" x14ac:dyDescent="0.35">
      <c r="A919" s="45"/>
      <c r="B919" s="45"/>
      <c r="C919" s="45"/>
      <c r="D919" s="45"/>
      <c r="E919" s="45"/>
      <c r="F919" s="45"/>
      <c r="G919" s="45"/>
      <c r="H919" s="47"/>
      <c r="I919" s="47"/>
      <c r="J919" s="47"/>
      <c r="K919" s="45"/>
      <c r="L919" s="45"/>
      <c r="M919" s="45"/>
      <c r="N919" s="45"/>
      <c r="O919" s="45"/>
      <c r="P919" s="45"/>
      <c r="Q919" s="45"/>
      <c r="R919" s="45"/>
      <c r="S919" s="45"/>
      <c r="T919" s="45"/>
      <c r="U919" s="45"/>
      <c r="V919" s="45"/>
      <c r="W919" s="45"/>
      <c r="X919" s="45"/>
      <c r="Y919" s="45"/>
      <c r="Z919" s="45"/>
    </row>
    <row r="920" spans="1:26" ht="15.5" x14ac:dyDescent="0.35">
      <c r="A920" s="45"/>
      <c r="B920" s="45"/>
      <c r="C920" s="45"/>
      <c r="D920" s="45"/>
      <c r="E920" s="45"/>
      <c r="F920" s="45"/>
      <c r="G920" s="45"/>
      <c r="H920" s="47"/>
      <c r="I920" s="47"/>
      <c r="J920" s="47"/>
      <c r="K920" s="45"/>
      <c r="L920" s="45"/>
      <c r="M920" s="45"/>
      <c r="N920" s="45"/>
      <c r="O920" s="45"/>
      <c r="P920" s="45"/>
      <c r="Q920" s="45"/>
      <c r="R920" s="45"/>
      <c r="S920" s="45"/>
      <c r="T920" s="45"/>
      <c r="U920" s="45"/>
      <c r="V920" s="45"/>
      <c r="W920" s="45"/>
      <c r="X920" s="45"/>
      <c r="Y920" s="45"/>
      <c r="Z920" s="45"/>
    </row>
    <row r="921" spans="1:26" ht="15.5" x14ac:dyDescent="0.35">
      <c r="A921" s="45"/>
      <c r="B921" s="45"/>
      <c r="C921" s="45"/>
      <c r="D921" s="45"/>
      <c r="E921" s="45"/>
      <c r="F921" s="45"/>
      <c r="G921" s="45"/>
      <c r="H921" s="47"/>
      <c r="I921" s="47"/>
      <c r="J921" s="47"/>
      <c r="K921" s="45"/>
      <c r="L921" s="45"/>
      <c r="M921" s="45"/>
      <c r="N921" s="45"/>
      <c r="O921" s="45"/>
      <c r="P921" s="45"/>
      <c r="Q921" s="45"/>
      <c r="R921" s="45"/>
      <c r="S921" s="45"/>
      <c r="T921" s="45"/>
      <c r="U921" s="45"/>
      <c r="V921" s="45"/>
      <c r="W921" s="45"/>
      <c r="X921" s="45"/>
      <c r="Y921" s="45"/>
      <c r="Z921" s="45"/>
    </row>
    <row r="922" spans="1:26" ht="15.5" x14ac:dyDescent="0.35">
      <c r="A922" s="45"/>
      <c r="B922" s="45"/>
      <c r="C922" s="45"/>
      <c r="D922" s="45"/>
      <c r="E922" s="45"/>
      <c r="F922" s="45"/>
      <c r="G922" s="45"/>
      <c r="H922" s="47"/>
      <c r="I922" s="47"/>
      <c r="J922" s="47"/>
      <c r="K922" s="45"/>
      <c r="L922" s="45"/>
      <c r="M922" s="45"/>
      <c r="N922" s="45"/>
      <c r="O922" s="45"/>
      <c r="P922" s="45"/>
      <c r="Q922" s="45"/>
      <c r="R922" s="45"/>
      <c r="S922" s="45"/>
      <c r="T922" s="45"/>
      <c r="U922" s="45"/>
      <c r="V922" s="45"/>
      <c r="W922" s="45"/>
      <c r="X922" s="45"/>
      <c r="Y922" s="45"/>
      <c r="Z922" s="45"/>
    </row>
    <row r="923" spans="1:26" ht="15.5" x14ac:dyDescent="0.35">
      <c r="A923" s="45"/>
      <c r="B923" s="45"/>
      <c r="C923" s="45"/>
      <c r="D923" s="45"/>
      <c r="E923" s="45"/>
      <c r="F923" s="45"/>
      <c r="G923" s="45"/>
      <c r="H923" s="47"/>
      <c r="I923" s="47"/>
      <c r="J923" s="47"/>
      <c r="K923" s="45"/>
      <c r="L923" s="45"/>
      <c r="M923" s="45"/>
      <c r="N923" s="45"/>
      <c r="O923" s="45"/>
      <c r="P923" s="45"/>
      <c r="Q923" s="45"/>
      <c r="R923" s="45"/>
      <c r="S923" s="45"/>
      <c r="T923" s="45"/>
      <c r="U923" s="45"/>
      <c r="V923" s="45"/>
      <c r="W923" s="45"/>
      <c r="X923" s="45"/>
      <c r="Y923" s="45"/>
      <c r="Z923" s="45"/>
    </row>
    <row r="924" spans="1:26" ht="15.5" x14ac:dyDescent="0.35">
      <c r="A924" s="45"/>
      <c r="B924" s="45"/>
      <c r="C924" s="45"/>
      <c r="D924" s="45"/>
      <c r="E924" s="45"/>
      <c r="F924" s="45"/>
      <c r="G924" s="45"/>
      <c r="H924" s="47"/>
      <c r="I924" s="47"/>
      <c r="J924" s="47"/>
      <c r="K924" s="45"/>
      <c r="L924" s="45"/>
      <c r="M924" s="45"/>
      <c r="N924" s="45"/>
      <c r="O924" s="45"/>
      <c r="P924" s="45"/>
      <c r="Q924" s="45"/>
      <c r="R924" s="45"/>
      <c r="S924" s="45"/>
      <c r="T924" s="45"/>
      <c r="U924" s="45"/>
      <c r="V924" s="45"/>
      <c r="W924" s="45"/>
      <c r="X924" s="45"/>
      <c r="Y924" s="45"/>
      <c r="Z924" s="45"/>
    </row>
    <row r="925" spans="1:26" ht="15.5" x14ac:dyDescent="0.35">
      <c r="A925" s="45"/>
      <c r="B925" s="45"/>
      <c r="C925" s="45"/>
      <c r="D925" s="45"/>
      <c r="E925" s="45"/>
      <c r="F925" s="45"/>
      <c r="G925" s="45"/>
      <c r="H925" s="47"/>
      <c r="I925" s="47"/>
      <c r="J925" s="47"/>
      <c r="K925" s="45"/>
      <c r="L925" s="45"/>
      <c r="M925" s="45"/>
      <c r="N925" s="45"/>
      <c r="O925" s="45"/>
      <c r="P925" s="45"/>
      <c r="Q925" s="45"/>
      <c r="R925" s="45"/>
      <c r="S925" s="45"/>
      <c r="T925" s="45"/>
      <c r="U925" s="45"/>
      <c r="V925" s="45"/>
      <c r="W925" s="45"/>
      <c r="X925" s="45"/>
      <c r="Y925" s="45"/>
      <c r="Z925" s="45"/>
    </row>
    <row r="926" spans="1:26" ht="15.5" x14ac:dyDescent="0.35">
      <c r="A926" s="45"/>
      <c r="B926" s="45"/>
      <c r="C926" s="45"/>
      <c r="D926" s="45"/>
      <c r="E926" s="45"/>
      <c r="F926" s="45"/>
      <c r="G926" s="45"/>
      <c r="H926" s="47"/>
      <c r="I926" s="47"/>
      <c r="J926" s="47"/>
      <c r="K926" s="45"/>
      <c r="L926" s="45"/>
      <c r="M926" s="45"/>
      <c r="N926" s="45"/>
      <c r="O926" s="45"/>
      <c r="P926" s="45"/>
      <c r="Q926" s="45"/>
      <c r="R926" s="45"/>
      <c r="S926" s="45"/>
      <c r="T926" s="45"/>
      <c r="U926" s="45"/>
      <c r="V926" s="45"/>
      <c r="W926" s="45"/>
      <c r="X926" s="45"/>
      <c r="Y926" s="45"/>
      <c r="Z926" s="45"/>
    </row>
    <row r="927" spans="1:26" ht="15.5" x14ac:dyDescent="0.35">
      <c r="A927" s="45"/>
      <c r="B927" s="45"/>
      <c r="C927" s="45"/>
      <c r="D927" s="45"/>
      <c r="E927" s="45"/>
      <c r="F927" s="45"/>
      <c r="G927" s="45"/>
      <c r="H927" s="47"/>
      <c r="I927" s="47"/>
      <c r="J927" s="47"/>
      <c r="K927" s="45"/>
      <c r="L927" s="45"/>
      <c r="M927" s="45"/>
      <c r="N927" s="45"/>
      <c r="O927" s="45"/>
      <c r="P927" s="45"/>
      <c r="Q927" s="45"/>
      <c r="R927" s="45"/>
      <c r="S927" s="45"/>
      <c r="T927" s="45"/>
      <c r="U927" s="45"/>
      <c r="V927" s="45"/>
      <c r="W927" s="45"/>
      <c r="X927" s="45"/>
      <c r="Y927" s="45"/>
      <c r="Z927" s="45"/>
    </row>
    <row r="928" spans="1:26" ht="15.5" x14ac:dyDescent="0.35">
      <c r="A928" s="45"/>
      <c r="B928" s="45"/>
      <c r="C928" s="45"/>
      <c r="D928" s="45"/>
      <c r="E928" s="45"/>
      <c r="F928" s="45"/>
      <c r="G928" s="45"/>
      <c r="H928" s="47"/>
      <c r="I928" s="47"/>
      <c r="J928" s="47"/>
      <c r="K928" s="45"/>
      <c r="L928" s="45"/>
      <c r="M928" s="45"/>
      <c r="N928" s="45"/>
      <c r="O928" s="45"/>
      <c r="P928" s="45"/>
      <c r="Q928" s="45"/>
      <c r="R928" s="45"/>
      <c r="S928" s="45"/>
      <c r="T928" s="45"/>
      <c r="U928" s="45"/>
      <c r="V928" s="45"/>
      <c r="W928" s="45"/>
      <c r="X928" s="45"/>
      <c r="Y928" s="45"/>
      <c r="Z928" s="45"/>
    </row>
    <row r="929" spans="1:26" ht="15.5" x14ac:dyDescent="0.35">
      <c r="A929" s="45"/>
      <c r="B929" s="45"/>
      <c r="C929" s="45"/>
      <c r="D929" s="45"/>
      <c r="E929" s="45"/>
      <c r="F929" s="45"/>
      <c r="G929" s="45"/>
      <c r="H929" s="47"/>
      <c r="I929" s="47"/>
      <c r="J929" s="47"/>
      <c r="K929" s="45"/>
      <c r="L929" s="45"/>
      <c r="M929" s="45"/>
      <c r="N929" s="45"/>
      <c r="O929" s="45"/>
      <c r="P929" s="45"/>
      <c r="Q929" s="45"/>
      <c r="R929" s="45"/>
      <c r="S929" s="45"/>
      <c r="T929" s="45"/>
      <c r="U929" s="45"/>
      <c r="V929" s="45"/>
      <c r="W929" s="45"/>
      <c r="X929" s="45"/>
      <c r="Y929" s="45"/>
      <c r="Z929" s="45"/>
    </row>
    <row r="930" spans="1:26" ht="15.5" x14ac:dyDescent="0.35">
      <c r="A930" s="45"/>
      <c r="B930" s="45"/>
      <c r="C930" s="45"/>
      <c r="D930" s="45"/>
      <c r="E930" s="45"/>
      <c r="F930" s="45"/>
      <c r="G930" s="45"/>
      <c r="H930" s="47"/>
      <c r="I930" s="47"/>
      <c r="J930" s="47"/>
      <c r="K930" s="45"/>
      <c r="L930" s="45"/>
      <c r="M930" s="45"/>
      <c r="N930" s="45"/>
      <c r="O930" s="45"/>
      <c r="P930" s="45"/>
      <c r="Q930" s="45"/>
      <c r="R930" s="45"/>
      <c r="S930" s="45"/>
      <c r="T930" s="45"/>
      <c r="U930" s="45"/>
      <c r="V930" s="45"/>
      <c r="W930" s="45"/>
      <c r="X930" s="45"/>
      <c r="Y930" s="45"/>
      <c r="Z930" s="45"/>
    </row>
    <row r="931" spans="1:26" ht="15.5" x14ac:dyDescent="0.35">
      <c r="A931" s="45"/>
      <c r="B931" s="45"/>
      <c r="C931" s="45"/>
      <c r="D931" s="45"/>
      <c r="E931" s="45"/>
      <c r="F931" s="45"/>
      <c r="G931" s="45"/>
      <c r="H931" s="47"/>
      <c r="I931" s="47"/>
      <c r="J931" s="47"/>
      <c r="K931" s="45"/>
      <c r="L931" s="45"/>
      <c r="M931" s="45"/>
      <c r="N931" s="45"/>
      <c r="O931" s="45"/>
      <c r="P931" s="45"/>
      <c r="Q931" s="45"/>
      <c r="R931" s="45"/>
      <c r="S931" s="45"/>
      <c r="T931" s="45"/>
      <c r="U931" s="45"/>
      <c r="V931" s="45"/>
      <c r="W931" s="45"/>
      <c r="X931" s="45"/>
      <c r="Y931" s="45"/>
      <c r="Z931" s="45"/>
    </row>
    <row r="932" spans="1:26" ht="15.5" x14ac:dyDescent="0.35">
      <c r="A932" s="45"/>
      <c r="B932" s="45"/>
      <c r="C932" s="45"/>
      <c r="D932" s="45"/>
      <c r="E932" s="45"/>
      <c r="F932" s="45"/>
      <c r="G932" s="45"/>
      <c r="H932" s="47"/>
      <c r="I932" s="47"/>
      <c r="J932" s="47"/>
      <c r="K932" s="45"/>
      <c r="L932" s="45"/>
      <c r="M932" s="45"/>
      <c r="N932" s="45"/>
      <c r="O932" s="45"/>
      <c r="P932" s="45"/>
      <c r="Q932" s="45"/>
      <c r="R932" s="45"/>
      <c r="S932" s="45"/>
      <c r="T932" s="45"/>
      <c r="U932" s="45"/>
      <c r="V932" s="45"/>
      <c r="W932" s="45"/>
      <c r="X932" s="45"/>
      <c r="Y932" s="45"/>
      <c r="Z932" s="45"/>
    </row>
    <row r="933" spans="1:26" ht="15.5" x14ac:dyDescent="0.35">
      <c r="A933" s="45"/>
      <c r="B933" s="45"/>
      <c r="C933" s="45"/>
      <c r="D933" s="45"/>
      <c r="E933" s="45"/>
      <c r="F933" s="45"/>
      <c r="G933" s="45"/>
      <c r="H933" s="47"/>
      <c r="I933" s="47"/>
      <c r="J933" s="47"/>
      <c r="K933" s="45"/>
      <c r="L933" s="45"/>
      <c r="M933" s="45"/>
      <c r="N933" s="45"/>
      <c r="O933" s="45"/>
      <c r="P933" s="45"/>
      <c r="Q933" s="45"/>
      <c r="R933" s="45"/>
      <c r="S933" s="45"/>
      <c r="T933" s="45"/>
      <c r="U933" s="45"/>
      <c r="V933" s="45"/>
      <c r="W933" s="45"/>
      <c r="X933" s="45"/>
      <c r="Y933" s="45"/>
      <c r="Z933" s="45"/>
    </row>
    <row r="934" spans="1:26" ht="15.5" x14ac:dyDescent="0.35">
      <c r="A934" s="45"/>
      <c r="B934" s="45"/>
      <c r="C934" s="45"/>
      <c r="D934" s="45"/>
      <c r="E934" s="45"/>
      <c r="F934" s="45"/>
      <c r="G934" s="45"/>
      <c r="H934" s="47"/>
      <c r="I934" s="47"/>
      <c r="J934" s="47"/>
      <c r="K934" s="45"/>
      <c r="L934" s="45"/>
      <c r="M934" s="45"/>
      <c r="N934" s="45"/>
      <c r="O934" s="45"/>
      <c r="P934" s="45"/>
      <c r="Q934" s="45"/>
      <c r="R934" s="45"/>
      <c r="S934" s="45"/>
      <c r="T934" s="45"/>
      <c r="U934" s="45"/>
      <c r="V934" s="45"/>
      <c r="W934" s="45"/>
      <c r="X934" s="45"/>
      <c r="Y934" s="45"/>
      <c r="Z934" s="45"/>
    </row>
    <row r="935" spans="1:26" ht="15.5" x14ac:dyDescent="0.35">
      <c r="A935" s="45"/>
      <c r="B935" s="45"/>
      <c r="C935" s="45"/>
      <c r="D935" s="45"/>
      <c r="E935" s="45"/>
      <c r="F935" s="45"/>
      <c r="G935" s="45"/>
      <c r="H935" s="47"/>
      <c r="I935" s="47"/>
      <c r="J935" s="47"/>
      <c r="K935" s="45"/>
      <c r="L935" s="45"/>
      <c r="M935" s="45"/>
      <c r="N935" s="45"/>
      <c r="O935" s="45"/>
      <c r="P935" s="45"/>
      <c r="Q935" s="45"/>
      <c r="R935" s="45"/>
      <c r="S935" s="45"/>
      <c r="T935" s="45"/>
      <c r="U935" s="45"/>
      <c r="V935" s="45"/>
      <c r="W935" s="45"/>
      <c r="X935" s="45"/>
      <c r="Y935" s="45"/>
      <c r="Z935" s="45"/>
    </row>
    <row r="936" spans="1:26" ht="15.5" x14ac:dyDescent="0.35">
      <c r="A936" s="45"/>
      <c r="B936" s="45"/>
      <c r="C936" s="45"/>
      <c r="D936" s="45"/>
      <c r="E936" s="45"/>
      <c r="F936" s="45"/>
      <c r="G936" s="45"/>
      <c r="H936" s="47"/>
      <c r="I936" s="47"/>
      <c r="J936" s="47"/>
      <c r="K936" s="45"/>
      <c r="L936" s="45"/>
      <c r="M936" s="45"/>
      <c r="N936" s="45"/>
      <c r="O936" s="45"/>
      <c r="P936" s="45"/>
      <c r="Q936" s="45"/>
      <c r="R936" s="45"/>
      <c r="S936" s="45"/>
      <c r="T936" s="45"/>
      <c r="U936" s="45"/>
      <c r="V936" s="45"/>
      <c r="W936" s="45"/>
      <c r="X936" s="45"/>
      <c r="Y936" s="45"/>
      <c r="Z936" s="45"/>
    </row>
    <row r="937" spans="1:26" ht="15.5" x14ac:dyDescent="0.35">
      <c r="A937" s="45"/>
      <c r="B937" s="45"/>
      <c r="C937" s="45"/>
      <c r="D937" s="45"/>
      <c r="E937" s="45"/>
      <c r="F937" s="45"/>
      <c r="G937" s="45"/>
      <c r="H937" s="47"/>
      <c r="I937" s="47"/>
      <c r="J937" s="47"/>
      <c r="K937" s="45"/>
      <c r="L937" s="45"/>
      <c r="M937" s="45"/>
      <c r="N937" s="45"/>
      <c r="O937" s="45"/>
      <c r="P937" s="45"/>
      <c r="Q937" s="45"/>
      <c r="R937" s="45"/>
      <c r="S937" s="45"/>
      <c r="T937" s="45"/>
      <c r="U937" s="45"/>
      <c r="V937" s="45"/>
      <c r="W937" s="45"/>
      <c r="X937" s="45"/>
      <c r="Y937" s="45"/>
      <c r="Z937" s="45"/>
    </row>
    <row r="938" spans="1:26" ht="15.5" x14ac:dyDescent="0.35">
      <c r="A938" s="45"/>
      <c r="B938" s="45"/>
      <c r="C938" s="45"/>
      <c r="D938" s="45"/>
      <c r="E938" s="45"/>
      <c r="F938" s="45"/>
      <c r="G938" s="45"/>
      <c r="H938" s="47"/>
      <c r="I938" s="47"/>
      <c r="J938" s="47"/>
      <c r="K938" s="45"/>
      <c r="L938" s="45"/>
      <c r="M938" s="45"/>
      <c r="N938" s="45"/>
      <c r="O938" s="45"/>
      <c r="P938" s="45"/>
      <c r="Q938" s="45"/>
      <c r="R938" s="45"/>
      <c r="S938" s="45"/>
      <c r="T938" s="45"/>
      <c r="U938" s="45"/>
      <c r="V938" s="45"/>
      <c r="W938" s="45"/>
      <c r="X938" s="45"/>
      <c r="Y938" s="45"/>
      <c r="Z938" s="45"/>
    </row>
    <row r="939" spans="1:26" ht="15.5" x14ac:dyDescent="0.35">
      <c r="A939" s="45"/>
      <c r="B939" s="45"/>
      <c r="C939" s="45"/>
      <c r="D939" s="45"/>
      <c r="E939" s="45"/>
      <c r="F939" s="45"/>
      <c r="G939" s="45"/>
      <c r="H939" s="47"/>
      <c r="I939" s="47"/>
      <c r="J939" s="47"/>
      <c r="K939" s="45"/>
      <c r="L939" s="45"/>
      <c r="M939" s="45"/>
      <c r="N939" s="45"/>
      <c r="O939" s="45"/>
      <c r="P939" s="45"/>
      <c r="Q939" s="45"/>
      <c r="R939" s="45"/>
      <c r="S939" s="45"/>
      <c r="T939" s="45"/>
      <c r="U939" s="45"/>
      <c r="V939" s="45"/>
      <c r="W939" s="45"/>
      <c r="X939" s="45"/>
      <c r="Y939" s="45"/>
      <c r="Z939" s="45"/>
    </row>
    <row r="940" spans="1:26" ht="15.5" x14ac:dyDescent="0.35">
      <c r="A940" s="45"/>
      <c r="B940" s="45"/>
      <c r="C940" s="45"/>
      <c r="D940" s="45"/>
      <c r="E940" s="45"/>
      <c r="F940" s="45"/>
      <c r="G940" s="45"/>
      <c r="H940" s="47"/>
      <c r="I940" s="47"/>
      <c r="J940" s="47"/>
      <c r="K940" s="45"/>
      <c r="L940" s="45"/>
      <c r="M940" s="45"/>
      <c r="N940" s="45"/>
      <c r="O940" s="45"/>
      <c r="P940" s="45"/>
      <c r="Q940" s="45"/>
      <c r="R940" s="45"/>
      <c r="S940" s="45"/>
      <c r="T940" s="45"/>
      <c r="U940" s="45"/>
      <c r="V940" s="45"/>
      <c r="W940" s="45"/>
      <c r="X940" s="45"/>
      <c r="Y940" s="45"/>
      <c r="Z940" s="45"/>
    </row>
    <row r="941" spans="1:26" ht="15.5" x14ac:dyDescent="0.35">
      <c r="A941" s="45"/>
      <c r="B941" s="45"/>
      <c r="C941" s="45"/>
      <c r="D941" s="45"/>
      <c r="E941" s="45"/>
      <c r="F941" s="45"/>
      <c r="G941" s="45"/>
      <c r="H941" s="47"/>
      <c r="I941" s="47"/>
      <c r="J941" s="47"/>
      <c r="K941" s="45"/>
      <c r="L941" s="45"/>
      <c r="M941" s="45"/>
      <c r="N941" s="45"/>
      <c r="O941" s="45"/>
      <c r="P941" s="45"/>
      <c r="Q941" s="45"/>
      <c r="R941" s="45"/>
      <c r="S941" s="45"/>
      <c r="T941" s="45"/>
      <c r="U941" s="45"/>
      <c r="V941" s="45"/>
      <c r="W941" s="45"/>
      <c r="X941" s="45"/>
      <c r="Y941" s="45"/>
      <c r="Z941" s="45"/>
    </row>
    <row r="942" spans="1:26" ht="15.5" x14ac:dyDescent="0.35">
      <c r="A942" s="45"/>
      <c r="B942" s="45"/>
      <c r="C942" s="45"/>
      <c r="D942" s="45"/>
      <c r="E942" s="45"/>
      <c r="F942" s="45"/>
      <c r="G942" s="45"/>
      <c r="H942" s="47"/>
      <c r="I942" s="47"/>
      <c r="J942" s="47"/>
      <c r="K942" s="45"/>
      <c r="L942" s="45"/>
      <c r="M942" s="45"/>
      <c r="N942" s="45"/>
      <c r="O942" s="45"/>
      <c r="P942" s="45"/>
      <c r="Q942" s="45"/>
      <c r="R942" s="45"/>
      <c r="S942" s="45"/>
      <c r="T942" s="45"/>
      <c r="U942" s="45"/>
      <c r="V942" s="45"/>
      <c r="W942" s="45"/>
      <c r="X942" s="45"/>
      <c r="Y942" s="45"/>
      <c r="Z942" s="45"/>
    </row>
    <row r="943" spans="1:26" ht="15.5" x14ac:dyDescent="0.35">
      <c r="A943" s="45"/>
      <c r="B943" s="45"/>
      <c r="C943" s="45"/>
      <c r="D943" s="45"/>
      <c r="E943" s="45"/>
      <c r="F943" s="45"/>
      <c r="G943" s="45"/>
      <c r="H943" s="47"/>
      <c r="I943" s="47"/>
      <c r="J943" s="47"/>
      <c r="K943" s="45"/>
      <c r="L943" s="45"/>
      <c r="M943" s="45"/>
      <c r="N943" s="45"/>
      <c r="O943" s="45"/>
      <c r="P943" s="45"/>
      <c r="Q943" s="45"/>
      <c r="R943" s="45"/>
      <c r="S943" s="45"/>
      <c r="T943" s="45"/>
      <c r="U943" s="45"/>
      <c r="V943" s="45"/>
      <c r="W943" s="45"/>
      <c r="X943" s="45"/>
      <c r="Y943" s="45"/>
      <c r="Z943" s="45"/>
    </row>
    <row r="944" spans="1:26" ht="15.5" x14ac:dyDescent="0.35">
      <c r="A944" s="45"/>
      <c r="B944" s="45"/>
      <c r="C944" s="45"/>
      <c r="D944" s="45"/>
      <c r="E944" s="45"/>
      <c r="F944" s="45"/>
      <c r="G944" s="45"/>
      <c r="H944" s="47"/>
      <c r="I944" s="47"/>
      <c r="J944" s="47"/>
      <c r="K944" s="45"/>
      <c r="L944" s="45"/>
      <c r="M944" s="45"/>
      <c r="N944" s="45"/>
      <c r="O944" s="45"/>
      <c r="P944" s="45"/>
      <c r="Q944" s="45"/>
      <c r="R944" s="45"/>
      <c r="S944" s="45"/>
      <c r="T944" s="45"/>
      <c r="U944" s="45"/>
      <c r="V944" s="45"/>
      <c r="W944" s="45"/>
      <c r="X944" s="45"/>
      <c r="Y944" s="45"/>
      <c r="Z944" s="45"/>
    </row>
    <row r="945" spans="1:26" ht="15.5" x14ac:dyDescent="0.35">
      <c r="A945" s="45"/>
      <c r="B945" s="45"/>
      <c r="C945" s="45"/>
      <c r="D945" s="45"/>
      <c r="E945" s="45"/>
      <c r="F945" s="45"/>
      <c r="G945" s="45"/>
      <c r="H945" s="47"/>
      <c r="I945" s="47"/>
      <c r="J945" s="47"/>
      <c r="K945" s="45"/>
      <c r="L945" s="45"/>
      <c r="M945" s="45"/>
      <c r="N945" s="45"/>
      <c r="O945" s="45"/>
      <c r="P945" s="45"/>
      <c r="Q945" s="45"/>
      <c r="R945" s="45"/>
      <c r="S945" s="45"/>
      <c r="T945" s="45"/>
      <c r="U945" s="45"/>
      <c r="V945" s="45"/>
      <c r="W945" s="45"/>
      <c r="X945" s="45"/>
      <c r="Y945" s="45"/>
      <c r="Z945" s="45"/>
    </row>
    <row r="946" spans="1:26" ht="15.5" x14ac:dyDescent="0.35">
      <c r="A946" s="45"/>
      <c r="B946" s="45"/>
      <c r="C946" s="45"/>
      <c r="D946" s="45"/>
      <c r="E946" s="45"/>
      <c r="F946" s="45"/>
      <c r="G946" s="45"/>
      <c r="H946" s="47"/>
      <c r="I946" s="47"/>
      <c r="J946" s="47"/>
      <c r="K946" s="45"/>
      <c r="L946" s="45"/>
      <c r="M946" s="45"/>
      <c r="N946" s="45"/>
      <c r="O946" s="45"/>
      <c r="P946" s="45"/>
      <c r="Q946" s="45"/>
      <c r="R946" s="45"/>
      <c r="S946" s="45"/>
      <c r="T946" s="45"/>
      <c r="U946" s="45"/>
      <c r="V946" s="45"/>
      <c r="W946" s="45"/>
      <c r="X946" s="45"/>
      <c r="Y946" s="45"/>
      <c r="Z946" s="45"/>
    </row>
    <row r="947" spans="1:26" ht="15.5" x14ac:dyDescent="0.35">
      <c r="A947" s="45"/>
      <c r="B947" s="45"/>
      <c r="C947" s="45"/>
      <c r="D947" s="45"/>
      <c r="E947" s="45"/>
      <c r="F947" s="45"/>
      <c r="G947" s="45"/>
      <c r="H947" s="47"/>
      <c r="I947" s="47"/>
      <c r="J947" s="47"/>
      <c r="K947" s="45"/>
      <c r="L947" s="45"/>
      <c r="M947" s="45"/>
      <c r="N947" s="45"/>
      <c r="O947" s="45"/>
      <c r="P947" s="45"/>
      <c r="Q947" s="45"/>
      <c r="R947" s="45"/>
      <c r="S947" s="45"/>
      <c r="T947" s="45"/>
      <c r="U947" s="45"/>
      <c r="V947" s="45"/>
      <c r="W947" s="45"/>
      <c r="X947" s="45"/>
      <c r="Y947" s="45"/>
      <c r="Z947" s="45"/>
    </row>
    <row r="948" spans="1:26" ht="15.5" x14ac:dyDescent="0.35">
      <c r="A948" s="45"/>
      <c r="B948" s="45"/>
      <c r="C948" s="45"/>
      <c r="D948" s="45"/>
      <c r="E948" s="45"/>
      <c r="F948" s="45"/>
      <c r="G948" s="45"/>
      <c r="H948" s="47"/>
      <c r="I948" s="47"/>
      <c r="J948" s="47"/>
      <c r="K948" s="45"/>
      <c r="L948" s="45"/>
      <c r="M948" s="45"/>
      <c r="N948" s="45"/>
      <c r="O948" s="45"/>
      <c r="P948" s="45"/>
      <c r="Q948" s="45"/>
      <c r="R948" s="45"/>
      <c r="S948" s="45"/>
      <c r="T948" s="45"/>
      <c r="U948" s="45"/>
      <c r="V948" s="45"/>
      <c r="W948" s="45"/>
      <c r="X948" s="45"/>
      <c r="Y948" s="45"/>
      <c r="Z948" s="45"/>
    </row>
    <row r="949" spans="1:26" ht="15.5" x14ac:dyDescent="0.35">
      <c r="A949" s="45"/>
      <c r="B949" s="45"/>
      <c r="C949" s="45"/>
      <c r="D949" s="45"/>
      <c r="E949" s="45"/>
      <c r="F949" s="45"/>
      <c r="G949" s="45"/>
      <c r="H949" s="47"/>
      <c r="I949" s="47"/>
      <c r="J949" s="47"/>
      <c r="K949" s="45"/>
      <c r="L949" s="45"/>
      <c r="M949" s="45"/>
      <c r="N949" s="45"/>
      <c r="O949" s="45"/>
      <c r="P949" s="45"/>
      <c r="Q949" s="45"/>
      <c r="R949" s="45"/>
      <c r="S949" s="45"/>
      <c r="T949" s="45"/>
      <c r="U949" s="45"/>
      <c r="V949" s="45"/>
      <c r="W949" s="45"/>
      <c r="X949" s="45"/>
      <c r="Y949" s="45"/>
      <c r="Z949" s="45"/>
    </row>
    <row r="950" spans="1:26" ht="15.5" x14ac:dyDescent="0.35">
      <c r="A950" s="45"/>
      <c r="B950" s="45"/>
      <c r="C950" s="45"/>
      <c r="D950" s="45"/>
      <c r="E950" s="45"/>
      <c r="F950" s="45"/>
      <c r="G950" s="45"/>
      <c r="H950" s="47"/>
      <c r="I950" s="47"/>
      <c r="J950" s="47"/>
      <c r="K950" s="45"/>
      <c r="L950" s="45"/>
      <c r="M950" s="45"/>
      <c r="N950" s="45"/>
      <c r="O950" s="45"/>
      <c r="P950" s="45"/>
      <c r="Q950" s="45"/>
      <c r="R950" s="45"/>
      <c r="S950" s="45"/>
      <c r="T950" s="45"/>
      <c r="U950" s="45"/>
      <c r="V950" s="45"/>
      <c r="W950" s="45"/>
      <c r="X950" s="45"/>
      <c r="Y950" s="45"/>
      <c r="Z950" s="45"/>
    </row>
    <row r="951" spans="1:26" ht="15.5" x14ac:dyDescent="0.35">
      <c r="A951" s="45"/>
      <c r="B951" s="45"/>
      <c r="C951" s="45"/>
      <c r="D951" s="45"/>
      <c r="E951" s="45"/>
      <c r="F951" s="45"/>
      <c r="G951" s="45"/>
      <c r="H951" s="47"/>
      <c r="I951" s="47"/>
      <c r="J951" s="47"/>
      <c r="K951" s="45"/>
      <c r="L951" s="45"/>
      <c r="M951" s="45"/>
      <c r="N951" s="45"/>
      <c r="O951" s="45"/>
      <c r="P951" s="45"/>
      <c r="Q951" s="45"/>
      <c r="R951" s="45"/>
      <c r="S951" s="45"/>
      <c r="T951" s="45"/>
      <c r="U951" s="45"/>
      <c r="V951" s="45"/>
      <c r="W951" s="45"/>
      <c r="X951" s="45"/>
      <c r="Y951" s="45"/>
      <c r="Z951" s="45"/>
    </row>
    <row r="952" spans="1:26" ht="15.5" x14ac:dyDescent="0.35">
      <c r="A952" s="45"/>
      <c r="B952" s="45"/>
      <c r="C952" s="45"/>
      <c r="D952" s="45"/>
      <c r="E952" s="45"/>
      <c r="F952" s="45"/>
      <c r="G952" s="45"/>
      <c r="H952" s="47"/>
      <c r="I952" s="47"/>
      <c r="J952" s="47"/>
      <c r="K952" s="45"/>
      <c r="L952" s="45"/>
      <c r="M952" s="45"/>
      <c r="N952" s="45"/>
      <c r="O952" s="45"/>
      <c r="P952" s="45"/>
      <c r="Q952" s="45"/>
      <c r="R952" s="45"/>
      <c r="S952" s="45"/>
      <c r="T952" s="45"/>
      <c r="U952" s="45"/>
      <c r="V952" s="45"/>
      <c r="W952" s="45"/>
      <c r="X952" s="45"/>
      <c r="Y952" s="45"/>
      <c r="Z952" s="45"/>
    </row>
    <row r="953" spans="1:26" ht="15.5" x14ac:dyDescent="0.35">
      <c r="A953" s="45"/>
      <c r="B953" s="45"/>
      <c r="C953" s="45"/>
      <c r="D953" s="45"/>
      <c r="E953" s="45"/>
      <c r="F953" s="45"/>
      <c r="G953" s="45"/>
      <c r="H953" s="47"/>
      <c r="I953" s="47"/>
      <c r="J953" s="47"/>
      <c r="K953" s="45"/>
      <c r="L953" s="45"/>
      <c r="M953" s="45"/>
      <c r="N953" s="45"/>
      <c r="O953" s="45"/>
      <c r="P953" s="45"/>
      <c r="Q953" s="45"/>
      <c r="R953" s="45"/>
      <c r="S953" s="45"/>
      <c r="T953" s="45"/>
      <c r="U953" s="45"/>
      <c r="V953" s="45"/>
      <c r="W953" s="45"/>
      <c r="X953" s="45"/>
      <c r="Y953" s="45"/>
      <c r="Z953" s="45"/>
    </row>
    <row r="954" spans="1:26" ht="15.5" x14ac:dyDescent="0.35">
      <c r="A954" s="45"/>
      <c r="B954" s="45"/>
      <c r="C954" s="45"/>
      <c r="D954" s="45"/>
      <c r="E954" s="45"/>
      <c r="F954" s="45"/>
      <c r="G954" s="45"/>
      <c r="H954" s="47"/>
      <c r="I954" s="47"/>
      <c r="J954" s="47"/>
      <c r="K954" s="45"/>
      <c r="L954" s="45"/>
      <c r="M954" s="45"/>
      <c r="N954" s="45"/>
      <c r="O954" s="45"/>
      <c r="P954" s="45"/>
      <c r="Q954" s="45"/>
      <c r="R954" s="45"/>
      <c r="S954" s="45"/>
      <c r="T954" s="45"/>
      <c r="U954" s="45"/>
      <c r="V954" s="45"/>
      <c r="W954" s="45"/>
      <c r="X954" s="45"/>
      <c r="Y954" s="45"/>
      <c r="Z954" s="45"/>
    </row>
    <row r="955" spans="1:26" ht="15.5" x14ac:dyDescent="0.35">
      <c r="A955" s="45"/>
      <c r="B955" s="45"/>
      <c r="C955" s="45"/>
      <c r="D955" s="45"/>
      <c r="E955" s="45"/>
      <c r="F955" s="45"/>
      <c r="G955" s="45"/>
      <c r="H955" s="47"/>
      <c r="I955" s="47"/>
      <c r="J955" s="47"/>
      <c r="K955" s="45"/>
      <c r="L955" s="45"/>
      <c r="M955" s="45"/>
      <c r="N955" s="45"/>
      <c r="O955" s="45"/>
      <c r="P955" s="45"/>
      <c r="Q955" s="45"/>
      <c r="R955" s="45"/>
      <c r="S955" s="45"/>
      <c r="T955" s="45"/>
      <c r="U955" s="45"/>
      <c r="V955" s="45"/>
      <c r="W955" s="45"/>
      <c r="X955" s="45"/>
      <c r="Y955" s="45"/>
      <c r="Z955" s="45"/>
    </row>
    <row r="956" spans="1:26" ht="15.5" x14ac:dyDescent="0.35">
      <c r="A956" s="45"/>
      <c r="B956" s="45"/>
      <c r="C956" s="45"/>
      <c r="D956" s="45"/>
      <c r="E956" s="45"/>
      <c r="F956" s="45"/>
      <c r="G956" s="45"/>
      <c r="H956" s="47"/>
      <c r="I956" s="47"/>
      <c r="J956" s="47"/>
      <c r="K956" s="45"/>
      <c r="L956" s="45"/>
      <c r="M956" s="45"/>
      <c r="N956" s="45"/>
      <c r="O956" s="45"/>
      <c r="P956" s="45"/>
      <c r="Q956" s="45"/>
      <c r="R956" s="45"/>
      <c r="S956" s="45"/>
      <c r="T956" s="45"/>
      <c r="U956" s="45"/>
      <c r="V956" s="45"/>
      <c r="W956" s="45"/>
      <c r="X956" s="45"/>
      <c r="Y956" s="45"/>
      <c r="Z956" s="45"/>
    </row>
    <row r="957" spans="1:26" ht="15.5" x14ac:dyDescent="0.35">
      <c r="A957" s="45"/>
      <c r="B957" s="45"/>
      <c r="C957" s="45"/>
      <c r="D957" s="45"/>
      <c r="E957" s="45"/>
      <c r="F957" s="45"/>
      <c r="G957" s="45"/>
      <c r="H957" s="47"/>
      <c r="I957" s="47"/>
      <c r="J957" s="47"/>
      <c r="K957" s="45"/>
      <c r="L957" s="45"/>
      <c r="M957" s="45"/>
      <c r="N957" s="45"/>
      <c r="O957" s="45"/>
      <c r="P957" s="45"/>
      <c r="Q957" s="45"/>
      <c r="R957" s="45"/>
      <c r="S957" s="45"/>
      <c r="T957" s="45"/>
      <c r="U957" s="45"/>
      <c r="V957" s="45"/>
      <c r="W957" s="45"/>
      <c r="X957" s="45"/>
      <c r="Y957" s="45"/>
      <c r="Z957" s="45"/>
    </row>
    <row r="958" spans="1:26" ht="15.5" x14ac:dyDescent="0.35">
      <c r="A958" s="45"/>
      <c r="B958" s="45"/>
      <c r="C958" s="45"/>
      <c r="D958" s="45"/>
      <c r="E958" s="45"/>
      <c r="F958" s="45"/>
      <c r="G958" s="45"/>
      <c r="H958" s="47"/>
      <c r="I958" s="47"/>
      <c r="J958" s="47"/>
      <c r="K958" s="45"/>
      <c r="L958" s="45"/>
      <c r="M958" s="45"/>
      <c r="N958" s="45"/>
      <c r="O958" s="45"/>
      <c r="P958" s="45"/>
      <c r="Q958" s="45"/>
      <c r="R958" s="45"/>
      <c r="S958" s="45"/>
      <c r="T958" s="45"/>
      <c r="U958" s="45"/>
      <c r="V958" s="45"/>
      <c r="W958" s="45"/>
      <c r="X958" s="45"/>
      <c r="Y958" s="45"/>
      <c r="Z958" s="45"/>
    </row>
    <row r="959" spans="1:26" ht="15.5" x14ac:dyDescent="0.35">
      <c r="A959" s="45"/>
      <c r="B959" s="45"/>
      <c r="C959" s="45"/>
      <c r="D959" s="45"/>
      <c r="E959" s="45"/>
      <c r="F959" s="45"/>
      <c r="G959" s="45"/>
      <c r="H959" s="47"/>
      <c r="I959" s="47"/>
      <c r="J959" s="47"/>
      <c r="K959" s="45"/>
      <c r="L959" s="45"/>
      <c r="M959" s="45"/>
      <c r="N959" s="45"/>
      <c r="O959" s="45"/>
      <c r="P959" s="45"/>
      <c r="Q959" s="45"/>
      <c r="R959" s="45"/>
      <c r="S959" s="45"/>
      <c r="T959" s="45"/>
      <c r="U959" s="45"/>
      <c r="V959" s="45"/>
      <c r="W959" s="45"/>
      <c r="X959" s="45"/>
      <c r="Y959" s="45"/>
      <c r="Z959" s="45"/>
    </row>
    <row r="960" spans="1:26" ht="15.5" x14ac:dyDescent="0.35">
      <c r="A960" s="45"/>
      <c r="B960" s="45"/>
      <c r="C960" s="45"/>
      <c r="D960" s="45"/>
      <c r="E960" s="45"/>
      <c r="F960" s="45"/>
      <c r="G960" s="45"/>
      <c r="H960" s="47"/>
      <c r="I960" s="47"/>
      <c r="J960" s="47"/>
      <c r="K960" s="45"/>
      <c r="L960" s="45"/>
      <c r="M960" s="45"/>
      <c r="N960" s="45"/>
      <c r="O960" s="45"/>
      <c r="P960" s="45"/>
      <c r="Q960" s="45"/>
      <c r="R960" s="45"/>
      <c r="S960" s="45"/>
      <c r="T960" s="45"/>
      <c r="U960" s="45"/>
      <c r="V960" s="45"/>
      <c r="W960" s="45"/>
      <c r="X960" s="45"/>
      <c r="Y960" s="45"/>
      <c r="Z960" s="45"/>
    </row>
    <row r="961" spans="1:26" ht="15.5" x14ac:dyDescent="0.35">
      <c r="A961" s="45"/>
      <c r="B961" s="45"/>
      <c r="C961" s="45"/>
      <c r="D961" s="45"/>
      <c r="E961" s="45"/>
      <c r="F961" s="45"/>
      <c r="G961" s="45"/>
      <c r="H961" s="47"/>
      <c r="I961" s="47"/>
      <c r="J961" s="47"/>
      <c r="K961" s="45"/>
      <c r="L961" s="45"/>
      <c r="M961" s="45"/>
      <c r="N961" s="45"/>
      <c r="O961" s="45"/>
      <c r="P961" s="45"/>
      <c r="Q961" s="45"/>
      <c r="R961" s="45"/>
      <c r="S961" s="45"/>
      <c r="T961" s="45"/>
      <c r="U961" s="45"/>
      <c r="V961" s="45"/>
      <c r="W961" s="45"/>
      <c r="X961" s="45"/>
      <c r="Y961" s="45"/>
      <c r="Z961" s="45"/>
    </row>
    <row r="962" spans="1:26" ht="15.5" x14ac:dyDescent="0.35">
      <c r="A962" s="45"/>
      <c r="B962" s="45"/>
      <c r="C962" s="45"/>
      <c r="D962" s="45"/>
      <c r="E962" s="45"/>
      <c r="F962" s="45"/>
      <c r="G962" s="45"/>
      <c r="H962" s="47"/>
      <c r="I962" s="47"/>
      <c r="J962" s="47"/>
      <c r="K962" s="45"/>
      <c r="L962" s="45"/>
      <c r="M962" s="45"/>
      <c r="N962" s="45"/>
      <c r="O962" s="45"/>
      <c r="P962" s="45"/>
      <c r="Q962" s="45"/>
      <c r="R962" s="45"/>
      <c r="S962" s="45"/>
      <c r="T962" s="45"/>
      <c r="U962" s="45"/>
      <c r="V962" s="45"/>
      <c r="W962" s="45"/>
      <c r="X962" s="45"/>
      <c r="Y962" s="45"/>
      <c r="Z962" s="45"/>
    </row>
    <row r="963" spans="1:26" ht="15.5" x14ac:dyDescent="0.35">
      <c r="A963" s="45"/>
      <c r="B963" s="45"/>
      <c r="C963" s="45"/>
      <c r="D963" s="45"/>
      <c r="E963" s="45"/>
      <c r="F963" s="45"/>
      <c r="G963" s="45"/>
      <c r="H963" s="47"/>
      <c r="I963" s="47"/>
      <c r="J963" s="47"/>
      <c r="K963" s="45"/>
      <c r="L963" s="45"/>
      <c r="M963" s="45"/>
      <c r="N963" s="45"/>
      <c r="O963" s="45"/>
      <c r="P963" s="45"/>
      <c r="Q963" s="45"/>
      <c r="R963" s="45"/>
      <c r="S963" s="45"/>
      <c r="T963" s="45"/>
      <c r="U963" s="45"/>
      <c r="V963" s="45"/>
      <c r="W963" s="45"/>
      <c r="X963" s="45"/>
      <c r="Y963" s="45"/>
      <c r="Z963" s="45"/>
    </row>
    <row r="964" spans="1:26" ht="15.5" x14ac:dyDescent="0.35">
      <c r="A964" s="45"/>
      <c r="B964" s="45"/>
      <c r="C964" s="45"/>
      <c r="D964" s="45"/>
      <c r="E964" s="45"/>
      <c r="F964" s="45"/>
      <c r="G964" s="45"/>
      <c r="H964" s="47"/>
      <c r="I964" s="47"/>
      <c r="J964" s="47"/>
      <c r="K964" s="45"/>
      <c r="L964" s="45"/>
      <c r="M964" s="45"/>
      <c r="N964" s="45"/>
      <c r="O964" s="45"/>
      <c r="P964" s="45"/>
      <c r="Q964" s="45"/>
      <c r="R964" s="45"/>
      <c r="S964" s="45"/>
      <c r="T964" s="45"/>
      <c r="U964" s="45"/>
      <c r="V964" s="45"/>
      <c r="W964" s="45"/>
      <c r="X964" s="45"/>
      <c r="Y964" s="45"/>
      <c r="Z964" s="45"/>
    </row>
    <row r="965" spans="1:26" ht="15.5" x14ac:dyDescent="0.35">
      <c r="A965" s="45"/>
      <c r="B965" s="45"/>
      <c r="C965" s="45"/>
      <c r="D965" s="45"/>
      <c r="E965" s="45"/>
      <c r="F965" s="45"/>
      <c r="G965" s="45"/>
      <c r="H965" s="47"/>
      <c r="I965" s="47"/>
      <c r="J965" s="47"/>
      <c r="K965" s="45"/>
      <c r="L965" s="45"/>
      <c r="M965" s="45"/>
      <c r="N965" s="45"/>
      <c r="O965" s="45"/>
      <c r="P965" s="45"/>
      <c r="Q965" s="45"/>
      <c r="R965" s="45"/>
      <c r="S965" s="45"/>
      <c r="T965" s="45"/>
      <c r="U965" s="45"/>
      <c r="V965" s="45"/>
      <c r="W965" s="45"/>
      <c r="X965" s="45"/>
      <c r="Y965" s="45"/>
      <c r="Z965" s="45"/>
    </row>
    <row r="966" spans="1:26" ht="15.5" x14ac:dyDescent="0.35">
      <c r="A966" s="45"/>
      <c r="B966" s="45"/>
      <c r="C966" s="45"/>
      <c r="D966" s="45"/>
      <c r="E966" s="45"/>
      <c r="F966" s="45"/>
      <c r="G966" s="45"/>
      <c r="H966" s="47"/>
      <c r="I966" s="47"/>
      <c r="J966" s="47"/>
      <c r="K966" s="45"/>
      <c r="L966" s="45"/>
      <c r="M966" s="45"/>
      <c r="N966" s="45"/>
      <c r="O966" s="45"/>
      <c r="P966" s="45"/>
      <c r="Q966" s="45"/>
      <c r="R966" s="45"/>
      <c r="S966" s="45"/>
      <c r="T966" s="45"/>
      <c r="U966" s="45"/>
      <c r="V966" s="45"/>
      <c r="W966" s="45"/>
      <c r="X966" s="45"/>
      <c r="Y966" s="45"/>
      <c r="Z966" s="45"/>
    </row>
    <row r="967" spans="1:26" ht="15.5" x14ac:dyDescent="0.35">
      <c r="A967" s="45"/>
      <c r="B967" s="45"/>
      <c r="C967" s="45"/>
      <c r="D967" s="45"/>
      <c r="E967" s="45"/>
      <c r="F967" s="45"/>
      <c r="G967" s="45"/>
      <c r="H967" s="47"/>
      <c r="I967" s="47"/>
      <c r="J967" s="47"/>
      <c r="K967" s="45"/>
      <c r="L967" s="45"/>
      <c r="M967" s="45"/>
      <c r="N967" s="45"/>
      <c r="O967" s="45"/>
      <c r="P967" s="45"/>
      <c r="Q967" s="45"/>
      <c r="R967" s="45"/>
      <c r="S967" s="45"/>
      <c r="T967" s="45"/>
      <c r="U967" s="45"/>
      <c r="V967" s="45"/>
      <c r="W967" s="45"/>
      <c r="X967" s="45"/>
      <c r="Y967" s="45"/>
      <c r="Z967" s="45"/>
    </row>
    <row r="968" spans="1:26" ht="15.5" x14ac:dyDescent="0.35">
      <c r="A968" s="45"/>
      <c r="B968" s="45"/>
      <c r="C968" s="45"/>
      <c r="D968" s="45"/>
      <c r="E968" s="45"/>
      <c r="F968" s="45"/>
      <c r="G968" s="45"/>
      <c r="H968" s="47"/>
      <c r="I968" s="47"/>
      <c r="J968" s="47"/>
      <c r="K968" s="45"/>
      <c r="L968" s="45"/>
      <c r="M968" s="45"/>
      <c r="N968" s="45"/>
      <c r="O968" s="45"/>
      <c r="P968" s="45"/>
      <c r="Q968" s="45"/>
      <c r="R968" s="45"/>
      <c r="S968" s="45"/>
      <c r="T968" s="45"/>
      <c r="U968" s="45"/>
      <c r="V968" s="45"/>
      <c r="W968" s="45"/>
      <c r="X968" s="45"/>
      <c r="Y968" s="45"/>
      <c r="Z968" s="45"/>
    </row>
    <row r="969" spans="1:26" ht="15.5" x14ac:dyDescent="0.35">
      <c r="A969" s="45"/>
      <c r="B969" s="45"/>
      <c r="C969" s="45"/>
      <c r="D969" s="45"/>
      <c r="E969" s="45"/>
      <c r="F969" s="45"/>
      <c r="G969" s="45"/>
      <c r="H969" s="47"/>
      <c r="I969" s="47"/>
      <c r="J969" s="47"/>
      <c r="K969" s="45"/>
      <c r="L969" s="45"/>
      <c r="M969" s="45"/>
      <c r="N969" s="45"/>
      <c r="O969" s="45"/>
      <c r="P969" s="45"/>
      <c r="Q969" s="45"/>
      <c r="R969" s="45"/>
      <c r="S969" s="45"/>
      <c r="T969" s="45"/>
      <c r="U969" s="45"/>
      <c r="V969" s="45"/>
      <c r="W969" s="45"/>
      <c r="X969" s="45"/>
      <c r="Y969" s="45"/>
      <c r="Z969" s="45"/>
    </row>
    <row r="970" spans="1:26" ht="15.5" x14ac:dyDescent="0.35">
      <c r="A970" s="45"/>
      <c r="B970" s="45"/>
      <c r="C970" s="45"/>
      <c r="D970" s="45"/>
      <c r="I970" s="47"/>
      <c r="J970" s="47"/>
      <c r="K970" s="45"/>
      <c r="L970" s="45"/>
      <c r="M970" s="45"/>
      <c r="N970" s="45"/>
      <c r="O970" s="45"/>
      <c r="P970" s="45"/>
      <c r="Q970" s="45"/>
      <c r="R970" s="45"/>
      <c r="S970" s="45"/>
      <c r="T970" s="45"/>
      <c r="U970" s="45"/>
      <c r="V970" s="45"/>
      <c r="W970" s="45"/>
      <c r="X970" s="45"/>
      <c r="Y970" s="45"/>
      <c r="Z970" s="45"/>
    </row>
    <row r="971" spans="1:26" ht="15.5" x14ac:dyDescent="0.35">
      <c r="A971" s="45"/>
      <c r="B971" s="45"/>
      <c r="C971" s="45"/>
      <c r="D971" s="45"/>
      <c r="I971" s="47"/>
      <c r="J971" s="47"/>
      <c r="K971" s="45"/>
      <c r="L971" s="45"/>
      <c r="M971" s="45"/>
      <c r="N971" s="45"/>
      <c r="O971" s="45"/>
      <c r="P971" s="45"/>
      <c r="Q971" s="45"/>
      <c r="R971" s="45"/>
      <c r="S971" s="45"/>
      <c r="T971" s="45"/>
      <c r="U971" s="45"/>
      <c r="V971" s="45"/>
      <c r="W971" s="45"/>
      <c r="X971" s="45"/>
      <c r="Y971" s="45"/>
      <c r="Z971" s="45"/>
    </row>
    <row r="972" spans="1:26" ht="15.5" x14ac:dyDescent="0.35">
      <c r="A972" s="45"/>
      <c r="B972" s="45"/>
      <c r="C972" s="45"/>
      <c r="D972" s="45"/>
      <c r="I972" s="47"/>
      <c r="J972" s="47"/>
      <c r="K972" s="45"/>
      <c r="L972" s="45"/>
      <c r="M972" s="45"/>
      <c r="N972" s="45"/>
      <c r="O972" s="45"/>
      <c r="P972" s="45"/>
      <c r="Q972" s="45"/>
      <c r="R972" s="45"/>
      <c r="S972" s="45"/>
      <c r="T972" s="45"/>
      <c r="U972" s="45"/>
      <c r="V972" s="45"/>
      <c r="W972" s="45"/>
      <c r="X972" s="45"/>
      <c r="Y972" s="45"/>
      <c r="Z972" s="45"/>
    </row>
    <row r="973" spans="1:26" ht="15.5" x14ac:dyDescent="0.35">
      <c r="A973" s="45"/>
      <c r="B973" s="45"/>
      <c r="C973" s="45"/>
      <c r="D973" s="45"/>
      <c r="I973" s="47"/>
      <c r="J973" s="47"/>
      <c r="K973" s="45"/>
      <c r="L973" s="45"/>
      <c r="M973" s="45"/>
      <c r="N973" s="45"/>
      <c r="O973" s="45"/>
      <c r="P973" s="45"/>
      <c r="Q973" s="45"/>
      <c r="R973" s="45"/>
      <c r="S973" s="45"/>
      <c r="T973" s="45"/>
      <c r="U973" s="45"/>
      <c r="V973" s="45"/>
      <c r="W973" s="45"/>
      <c r="X973" s="45"/>
      <c r="Y973" s="45"/>
      <c r="Z973" s="45"/>
    </row>
    <row r="974" spans="1:26" ht="15.5" x14ac:dyDescent="0.35">
      <c r="A974" s="45"/>
      <c r="B974" s="45"/>
      <c r="D974" s="45"/>
      <c r="I974" s="47"/>
      <c r="J974" s="47"/>
      <c r="K974" s="45"/>
      <c r="L974" s="45"/>
      <c r="M974" s="45"/>
      <c r="N974" s="45"/>
      <c r="O974" s="45"/>
      <c r="P974" s="45"/>
      <c r="Q974" s="45"/>
      <c r="R974" s="45"/>
      <c r="S974" s="45"/>
      <c r="T974" s="45"/>
      <c r="U974" s="45"/>
      <c r="V974" s="45"/>
      <c r="W974" s="45"/>
      <c r="X974" s="45"/>
      <c r="Y974" s="45"/>
      <c r="Z974" s="45"/>
    </row>
    <row r="975" spans="1:26" ht="15.5" x14ac:dyDescent="0.35">
      <c r="D975" s="45"/>
      <c r="I975" s="47"/>
      <c r="J975" s="47"/>
      <c r="K975" s="45"/>
      <c r="L975" s="45"/>
      <c r="M975" s="45"/>
      <c r="N975" s="45"/>
      <c r="O975" s="45"/>
      <c r="P975" s="45"/>
      <c r="Q975" s="45"/>
      <c r="R975" s="45"/>
      <c r="S975" s="45"/>
      <c r="T975" s="45"/>
      <c r="U975" s="45"/>
      <c r="V975" s="45"/>
      <c r="W975" s="45"/>
      <c r="X975" s="45"/>
      <c r="Y975" s="45"/>
      <c r="Z975" s="45"/>
    </row>
    <row r="976" spans="1:26" ht="15.5" x14ac:dyDescent="0.35">
      <c r="D976" s="45"/>
      <c r="I976" s="47"/>
      <c r="J976" s="47"/>
      <c r="K976" s="45"/>
      <c r="L976" s="45"/>
      <c r="M976" s="45"/>
      <c r="N976" s="45"/>
      <c r="O976" s="45"/>
      <c r="P976" s="45"/>
      <c r="Q976" s="45"/>
      <c r="R976" s="45"/>
      <c r="S976" s="45"/>
      <c r="T976" s="45"/>
      <c r="U976" s="45"/>
      <c r="V976" s="45"/>
      <c r="W976" s="45"/>
      <c r="X976" s="45"/>
      <c r="Y976" s="45"/>
      <c r="Z976" s="45"/>
    </row>
    <row r="977" spans="4:26" ht="15.5" x14ac:dyDescent="0.35">
      <c r="D977" s="45"/>
      <c r="I977" s="47"/>
      <c r="J977" s="47"/>
      <c r="K977" s="45"/>
      <c r="L977" s="45"/>
      <c r="M977" s="45"/>
      <c r="N977" s="45"/>
      <c r="O977" s="45"/>
      <c r="P977" s="45"/>
      <c r="Q977" s="45"/>
      <c r="R977" s="45"/>
      <c r="S977" s="45"/>
      <c r="T977" s="45"/>
      <c r="U977" s="45"/>
      <c r="V977" s="45"/>
      <c r="W977" s="45"/>
      <c r="X977" s="45"/>
      <c r="Y977" s="45"/>
      <c r="Z977" s="45"/>
    </row>
    <row r="978" spans="4:26" ht="15.5" x14ac:dyDescent="0.35">
      <c r="D978" s="45"/>
      <c r="I978" s="47"/>
      <c r="J978" s="47"/>
      <c r="K978" s="45"/>
      <c r="L978" s="45"/>
      <c r="M978" s="45"/>
      <c r="N978" s="45"/>
      <c r="O978" s="45"/>
      <c r="P978" s="45"/>
      <c r="Q978" s="45"/>
      <c r="R978" s="45"/>
      <c r="S978" s="45"/>
      <c r="T978" s="45"/>
      <c r="U978" s="45"/>
      <c r="V978" s="45"/>
      <c r="W978" s="45"/>
      <c r="X978" s="45"/>
      <c r="Y978" s="45"/>
      <c r="Z978" s="45"/>
    </row>
    <row r="979" spans="4:26" ht="15.5" x14ac:dyDescent="0.35">
      <c r="D979" s="45"/>
      <c r="I979" s="47"/>
      <c r="J979" s="47"/>
      <c r="K979" s="45"/>
      <c r="L979" s="45"/>
      <c r="M979" s="45"/>
      <c r="N979" s="45"/>
      <c r="O979" s="45"/>
      <c r="P979" s="45"/>
      <c r="Q979" s="45"/>
      <c r="R979" s="45"/>
      <c r="S979" s="45"/>
      <c r="T979" s="45"/>
      <c r="U979" s="45"/>
      <c r="V979" s="45"/>
      <c r="W979" s="45"/>
      <c r="X979" s="45"/>
      <c r="Y979" s="45"/>
      <c r="Z979" s="45"/>
    </row>
    <row r="980" spans="4:26" ht="15.5" x14ac:dyDescent="0.35">
      <c r="D980" s="45"/>
      <c r="I980" s="47"/>
      <c r="J980" s="47"/>
      <c r="K980" s="45"/>
      <c r="L980" s="45"/>
      <c r="M980" s="45"/>
      <c r="N980" s="45"/>
      <c r="O980" s="45"/>
      <c r="P980" s="45"/>
      <c r="Q980" s="45"/>
      <c r="R980" s="45"/>
      <c r="S980" s="45"/>
      <c r="T980" s="45"/>
      <c r="U980" s="45"/>
      <c r="V980" s="45"/>
      <c r="W980" s="45"/>
      <c r="X980" s="45"/>
      <c r="Y980" s="45"/>
      <c r="Z980" s="45"/>
    </row>
    <row r="981" spans="4:26" ht="15.5" x14ac:dyDescent="0.35">
      <c r="D981" s="45"/>
      <c r="I981" s="47"/>
      <c r="J981" s="47"/>
      <c r="K981" s="45"/>
      <c r="L981" s="45"/>
      <c r="M981" s="45"/>
      <c r="N981" s="45"/>
      <c r="O981" s="45"/>
      <c r="P981" s="45"/>
      <c r="Q981" s="45"/>
      <c r="R981" s="45"/>
      <c r="S981" s="45"/>
      <c r="T981" s="45"/>
      <c r="U981" s="45"/>
      <c r="V981" s="45"/>
      <c r="W981" s="45"/>
      <c r="X981" s="45"/>
      <c r="Y981" s="45"/>
      <c r="Z981" s="45"/>
    </row>
    <row r="982" spans="4:26" ht="15.5" x14ac:dyDescent="0.35">
      <c r="I982" s="47"/>
      <c r="J982" s="47"/>
      <c r="K982" s="45"/>
      <c r="L982" s="45"/>
      <c r="M982" s="45"/>
      <c r="N982" s="45"/>
      <c r="O982" s="45"/>
      <c r="P982" s="45"/>
      <c r="Q982" s="45"/>
      <c r="R982" s="45"/>
      <c r="S982" s="45"/>
      <c r="T982" s="45"/>
      <c r="U982" s="45"/>
      <c r="V982" s="45"/>
      <c r="W982" s="45"/>
      <c r="X982" s="45"/>
      <c r="Y982" s="45"/>
      <c r="Z982" s="45"/>
    </row>
    <row r="983" spans="4:26" ht="15.5" x14ac:dyDescent="0.35">
      <c r="I983" s="47"/>
      <c r="J983" s="47"/>
      <c r="K983" s="45"/>
      <c r="L983" s="45"/>
      <c r="M983" s="45"/>
      <c r="N983" s="45"/>
      <c r="O983" s="45"/>
      <c r="P983" s="45"/>
      <c r="Q983" s="45"/>
      <c r="R983" s="45"/>
      <c r="S983" s="45"/>
      <c r="T983" s="45"/>
      <c r="U983" s="45"/>
      <c r="V983" s="45"/>
      <c r="W983" s="45"/>
      <c r="X983" s="45"/>
      <c r="Y983" s="45"/>
      <c r="Z983" s="45"/>
    </row>
    <row r="984" spans="4:26" ht="15.5" x14ac:dyDescent="0.35">
      <c r="I984" s="47"/>
      <c r="J984" s="47"/>
      <c r="K984" s="45"/>
      <c r="L984" s="45"/>
      <c r="M984" s="45"/>
      <c r="N984" s="45"/>
      <c r="O984" s="45"/>
      <c r="P984" s="45"/>
      <c r="Q984" s="45"/>
      <c r="R984" s="45"/>
      <c r="S984" s="45"/>
      <c r="T984" s="45"/>
      <c r="U984" s="45"/>
      <c r="V984" s="45"/>
      <c r="W984" s="45"/>
      <c r="X984" s="45"/>
      <c r="Y984" s="45"/>
      <c r="Z984" s="45"/>
    </row>
    <row r="985" spans="4:26" ht="15" customHeight="1" x14ac:dyDescent="0.35">
      <c r="I985" s="47"/>
      <c r="J985" s="47"/>
      <c r="K985" s="45"/>
    </row>
    <row r="986" spans="4:26" ht="15" customHeight="1" x14ac:dyDescent="0.35">
      <c r="I986" s="47"/>
      <c r="J986" s="47"/>
      <c r="K986" s="45"/>
    </row>
  </sheetData>
  <sheetProtection formatCells="0" formatColumns="0" formatRows="0" insertHyperlinks="0"/>
  <mergeCells count="11">
    <mergeCell ref="M3:Q3"/>
    <mergeCell ref="M4:Q4"/>
    <mergeCell ref="A1:H1"/>
    <mergeCell ref="A2:H2"/>
    <mergeCell ref="K1:M1"/>
    <mergeCell ref="A7:K8"/>
    <mergeCell ref="A4:G4"/>
    <mergeCell ref="A5:G5"/>
    <mergeCell ref="K11:O11"/>
    <mergeCell ref="E11:I11"/>
    <mergeCell ref="A11:D11"/>
  </mergeCells>
  <conditionalFormatting sqref="A6 A3">
    <cfRule type="expression" dxfId="936" priority="6">
      <formula>E3="X"</formula>
    </cfRule>
  </conditionalFormatting>
  <conditionalFormatting sqref="A6:E6 A3:E3">
    <cfRule type="expression" dxfId="935" priority="5">
      <formula>F3="X"</formula>
    </cfRule>
  </conditionalFormatting>
  <conditionalFormatting sqref="A4:A5">
    <cfRule type="expression" dxfId="934" priority="4">
      <formula>H4="x"</formula>
    </cfRule>
  </conditionalFormatting>
  <conditionalFormatting sqref="A2">
    <cfRule type="expression" dxfId="933" priority="3">
      <formula>I2="x"</formula>
    </cfRule>
  </conditionalFormatting>
  <conditionalFormatting sqref="K1">
    <cfRule type="expression" dxfId="932" priority="2">
      <formula>K1&lt;&gt;""</formula>
    </cfRule>
  </conditionalFormatting>
  <conditionalFormatting sqref="A1">
    <cfRule type="expression" dxfId="931" priority="60">
      <formula>I1="x"</formula>
    </cfRule>
  </conditionalFormatting>
  <hyperlinks>
    <hyperlink ref="M4:Q4" r:id="rId1" display="Click here for Guiding Video" xr:uid="{00000000-0004-0000-0900-000000000000}"/>
    <hyperlink ref="M3:Q3" r:id="rId2" location="bookmark=id.wr9hsvpa21gq" display="Click here for Guiding Document, or" xr:uid="{00000000-0004-0000-0900-000001000000}"/>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outlinePr summaryBelow="0" summaryRight="0"/>
  </sheetPr>
  <dimension ref="A1:Z1005"/>
  <sheetViews>
    <sheetView showGridLines="0" showZeros="0" zoomScale="90" zoomScaleNormal="90" workbookViewId="0">
      <selection activeCell="A3" sqref="A3"/>
    </sheetView>
  </sheetViews>
  <sheetFormatPr defaultColWidth="11.23046875" defaultRowHeight="15" customHeight="1" x14ac:dyDescent="0.35"/>
  <cols>
    <col min="1" max="1" width="15.84375" style="319" customWidth="1"/>
    <col min="2" max="5" width="13.4609375" style="319" customWidth="1"/>
    <col min="6" max="7" width="11.23046875" style="319"/>
    <col min="8" max="8" width="25.765625" style="319" customWidth="1"/>
    <col min="9" max="9" width="16.07421875" style="319" customWidth="1"/>
    <col min="10" max="10" width="16" style="319" customWidth="1"/>
    <col min="11" max="16384" width="11.23046875" style="319"/>
  </cols>
  <sheetData>
    <row r="1" spans="1:26" s="33" customFormat="1" ht="22.9" customHeight="1" thickBot="1" x14ac:dyDescent="0.5">
      <c r="A1" s="1207" t="s">
        <v>1201</v>
      </c>
      <c r="B1" s="1207"/>
      <c r="C1" s="1207"/>
      <c r="D1" s="1207"/>
      <c r="E1" s="1207"/>
      <c r="F1" s="1207"/>
      <c r="G1" s="1207"/>
      <c r="H1" s="1207"/>
      <c r="J1" s="938" t="s">
        <v>941</v>
      </c>
      <c r="K1" s="939"/>
      <c r="L1" s="939"/>
      <c r="M1" s="939"/>
      <c r="N1" s="940"/>
    </row>
    <row r="2" spans="1:26" s="33" customFormat="1" ht="23" thickBot="1" x14ac:dyDescent="0.5">
      <c r="A2" s="1207"/>
      <c r="B2" s="1207"/>
      <c r="C2" s="1207"/>
      <c r="D2" s="1207"/>
      <c r="E2" s="1207"/>
      <c r="F2" s="1207"/>
      <c r="G2" s="1207"/>
      <c r="H2" s="1207"/>
      <c r="J2" s="941" t="s">
        <v>940</v>
      </c>
      <c r="K2" s="942"/>
      <c r="L2" s="942"/>
      <c r="M2" s="942"/>
      <c r="N2" s="943"/>
    </row>
    <row r="3" spans="1:26" s="33" customFormat="1" ht="22.5" x14ac:dyDescent="0.45"/>
    <row r="4" spans="1:26" s="33" customFormat="1" ht="22.5" x14ac:dyDescent="0.45">
      <c r="A4" s="1188" t="s">
        <v>789</v>
      </c>
      <c r="B4" s="1188"/>
      <c r="C4" s="1188"/>
      <c r="D4" s="1188"/>
      <c r="E4" s="1188"/>
      <c r="F4" s="1188"/>
      <c r="G4" s="1188"/>
      <c r="H4" s="1188"/>
      <c r="I4" s="1188"/>
      <c r="J4" s="1188"/>
      <c r="K4" s="1188"/>
    </row>
    <row r="5" spans="1:26" ht="15" customHeight="1" x14ac:dyDescent="0.35">
      <c r="A5" s="1188"/>
      <c r="B5" s="1188"/>
      <c r="C5" s="1188"/>
      <c r="D5" s="1188"/>
      <c r="E5" s="1188"/>
      <c r="F5" s="1188"/>
      <c r="G5" s="1188"/>
      <c r="H5" s="1188"/>
      <c r="I5" s="1188"/>
      <c r="J5" s="1188"/>
      <c r="K5" s="1188"/>
      <c r="L5" s="34"/>
      <c r="M5" s="34"/>
      <c r="N5" s="34"/>
      <c r="O5" s="34"/>
      <c r="P5" s="34"/>
      <c r="Q5" s="34"/>
      <c r="R5" s="34"/>
      <c r="S5" s="34"/>
      <c r="T5" s="34"/>
      <c r="U5" s="34"/>
      <c r="V5" s="34"/>
      <c r="W5" s="34"/>
      <c r="X5" s="34"/>
      <c r="Y5" s="34"/>
      <c r="Z5" s="34"/>
    </row>
    <row r="6" spans="1:26" ht="33" customHeight="1" x14ac:dyDescent="0.35">
      <c r="A6" s="1188"/>
      <c r="B6" s="1188"/>
      <c r="C6" s="1188"/>
      <c r="D6" s="1188"/>
      <c r="E6" s="1188"/>
      <c r="F6" s="1188"/>
      <c r="G6" s="1188"/>
      <c r="H6" s="1188"/>
      <c r="I6" s="1188"/>
      <c r="J6" s="1188"/>
      <c r="K6" s="1188"/>
      <c r="L6" s="34"/>
      <c r="M6" s="34"/>
      <c r="N6" s="34"/>
      <c r="O6" s="34"/>
      <c r="P6" s="34"/>
      <c r="Q6" s="34"/>
      <c r="R6" s="34"/>
      <c r="S6" s="34"/>
      <c r="T6" s="34"/>
      <c r="U6" s="34"/>
      <c r="V6" s="34"/>
      <c r="W6" s="34"/>
      <c r="X6" s="34"/>
      <c r="Y6" s="34"/>
      <c r="Z6" s="34"/>
    </row>
    <row r="7" spans="1:26" ht="18" customHeight="1" x14ac:dyDescent="0.35">
      <c r="A7" s="1188"/>
      <c r="B7" s="1188"/>
      <c r="C7" s="1188"/>
      <c r="D7" s="1188"/>
      <c r="E7" s="1188"/>
      <c r="F7" s="1188"/>
      <c r="G7" s="1188"/>
      <c r="H7" s="1188"/>
      <c r="I7" s="1188"/>
      <c r="J7" s="1188"/>
      <c r="K7" s="1188"/>
      <c r="L7" s="34"/>
      <c r="M7" s="34"/>
      <c r="N7" s="34"/>
      <c r="O7" s="34"/>
      <c r="P7" s="34"/>
      <c r="Q7" s="34"/>
      <c r="R7" s="34"/>
      <c r="S7" s="34"/>
      <c r="T7" s="34"/>
      <c r="U7" s="34"/>
      <c r="V7" s="34"/>
      <c r="W7" s="34"/>
      <c r="X7" s="34"/>
      <c r="Y7" s="34"/>
      <c r="Z7" s="34"/>
    </row>
    <row r="8" spans="1:26" ht="18" customHeight="1" x14ac:dyDescent="0.35">
      <c r="A8" s="1188"/>
      <c r="B8" s="1188"/>
      <c r="C8" s="1188"/>
      <c r="D8" s="1188"/>
      <c r="E8" s="1188"/>
      <c r="F8" s="1188"/>
      <c r="G8" s="1188"/>
      <c r="H8" s="1188"/>
      <c r="I8" s="1188"/>
      <c r="J8" s="1188"/>
      <c r="K8" s="1188"/>
      <c r="L8" s="34"/>
      <c r="M8" s="34"/>
      <c r="N8" s="34"/>
      <c r="O8" s="34"/>
      <c r="P8" s="34"/>
      <c r="Q8" s="34"/>
      <c r="R8" s="34"/>
      <c r="S8" s="34"/>
      <c r="T8" s="34"/>
      <c r="U8" s="34"/>
      <c r="V8" s="34"/>
      <c r="W8" s="34"/>
      <c r="X8" s="34"/>
      <c r="Y8" s="34"/>
      <c r="Z8" s="34"/>
    </row>
    <row r="9" spans="1:26" ht="23.25" customHeight="1" x14ac:dyDescent="0.35">
      <c r="A9" s="1188"/>
      <c r="B9" s="1188"/>
      <c r="C9" s="1188"/>
      <c r="D9" s="1188"/>
      <c r="E9" s="1188"/>
      <c r="F9" s="1188"/>
      <c r="G9" s="1188"/>
      <c r="H9" s="1188"/>
      <c r="I9" s="1188"/>
      <c r="J9" s="1188"/>
      <c r="K9" s="1188"/>
      <c r="L9" s="35"/>
      <c r="M9" s="35"/>
      <c r="N9" s="34"/>
      <c r="O9" s="34"/>
      <c r="P9" s="34"/>
      <c r="Q9" s="34"/>
      <c r="R9" s="34"/>
      <c r="S9" s="34"/>
      <c r="T9" s="34"/>
      <c r="U9" s="34"/>
      <c r="V9" s="34"/>
      <c r="W9" s="34"/>
      <c r="X9" s="34"/>
      <c r="Y9" s="34"/>
      <c r="Z9" s="34"/>
    </row>
    <row r="10" spans="1:26" ht="23.25" customHeight="1" x14ac:dyDescent="0.35">
      <c r="A10" s="1188"/>
      <c r="B10" s="1188"/>
      <c r="C10" s="1188"/>
      <c r="D10" s="1188"/>
      <c r="E10" s="1188"/>
      <c r="F10" s="1188"/>
      <c r="G10" s="1188"/>
      <c r="H10" s="1188"/>
      <c r="I10" s="1188"/>
      <c r="J10" s="1188"/>
      <c r="K10" s="1188"/>
      <c r="L10" s="34"/>
      <c r="M10" s="34"/>
      <c r="N10" s="34"/>
      <c r="O10" s="34"/>
      <c r="P10" s="34"/>
      <c r="Q10" s="34"/>
      <c r="R10" s="34"/>
      <c r="S10" s="34"/>
      <c r="T10" s="34"/>
      <c r="U10" s="34"/>
      <c r="V10" s="34"/>
      <c r="W10" s="34"/>
      <c r="X10" s="34"/>
      <c r="Y10" s="34"/>
      <c r="Z10" s="34"/>
    </row>
    <row r="11" spans="1:26" ht="15" customHeight="1" x14ac:dyDescent="0.35">
      <c r="A11" s="1188"/>
      <c r="B11" s="1188"/>
      <c r="C11" s="1188"/>
      <c r="D11" s="1188"/>
      <c r="E11" s="1188"/>
      <c r="F11" s="1188"/>
      <c r="G11" s="1188"/>
      <c r="H11" s="1188"/>
      <c r="I11" s="1188"/>
      <c r="J11" s="1188"/>
      <c r="K11" s="1188"/>
      <c r="L11" s="34"/>
      <c r="M11" s="34"/>
      <c r="N11" s="34"/>
      <c r="O11" s="34"/>
      <c r="P11" s="34"/>
      <c r="Q11" s="34"/>
      <c r="R11" s="34"/>
      <c r="S11" s="34"/>
      <c r="T11" s="34"/>
      <c r="U11" s="34"/>
      <c r="V11" s="34"/>
      <c r="W11" s="34"/>
      <c r="X11" s="34"/>
      <c r="Y11" s="34"/>
      <c r="Z11" s="34"/>
    </row>
    <row r="12" spans="1:26" ht="15" customHeight="1" x14ac:dyDescent="0.35">
      <c r="A12" s="1188"/>
      <c r="B12" s="1188"/>
      <c r="C12" s="1188"/>
      <c r="D12" s="1188"/>
      <c r="E12" s="1188"/>
      <c r="F12" s="1188"/>
      <c r="G12" s="1188"/>
      <c r="H12" s="1188"/>
      <c r="I12" s="1188"/>
      <c r="J12" s="1188"/>
      <c r="K12" s="1188"/>
      <c r="L12" s="34"/>
      <c r="M12" s="34"/>
      <c r="N12" s="34"/>
      <c r="O12" s="34"/>
      <c r="P12" s="34"/>
      <c r="Q12" s="34"/>
      <c r="R12" s="34"/>
      <c r="S12" s="34"/>
      <c r="T12" s="34"/>
      <c r="U12" s="34"/>
      <c r="V12" s="34"/>
      <c r="W12" s="34"/>
      <c r="X12" s="34"/>
      <c r="Y12" s="34"/>
      <c r="Z12" s="34"/>
    </row>
    <row r="13" spans="1:26" ht="15" customHeight="1" thickBot="1" x14ac:dyDescent="0.4">
      <c r="A13" s="36"/>
      <c r="B13" s="36"/>
      <c r="C13" s="36"/>
      <c r="D13" s="36"/>
      <c r="E13" s="36"/>
      <c r="F13" s="36"/>
      <c r="G13" s="36"/>
      <c r="H13" s="36"/>
      <c r="I13" s="36"/>
      <c r="J13" s="36"/>
      <c r="K13" s="36"/>
      <c r="L13" s="34"/>
      <c r="M13" s="34"/>
      <c r="N13" s="34"/>
      <c r="O13" s="34"/>
      <c r="P13" s="34"/>
      <c r="Q13" s="34"/>
      <c r="R13" s="34"/>
      <c r="S13" s="34"/>
      <c r="T13" s="34"/>
      <c r="U13" s="34"/>
      <c r="V13" s="34"/>
      <c r="W13" s="34"/>
      <c r="X13" s="34"/>
      <c r="Y13" s="34"/>
      <c r="Z13" s="34"/>
    </row>
    <row r="14" spans="1:26" ht="15" customHeight="1" x14ac:dyDescent="0.35">
      <c r="A14" s="1189" t="s">
        <v>992</v>
      </c>
      <c r="B14" s="1190"/>
      <c r="C14" s="1190"/>
      <c r="D14" s="1190"/>
      <c r="E14" s="1190"/>
      <c r="F14" s="1191"/>
      <c r="G14" s="36"/>
      <c r="H14" s="1198" t="s">
        <v>777</v>
      </c>
      <c r="I14" s="1199"/>
      <c r="J14" s="1199"/>
      <c r="K14" s="1200"/>
      <c r="L14" s="34"/>
      <c r="M14" s="34"/>
      <c r="N14" s="34"/>
      <c r="O14" s="34"/>
      <c r="P14" s="34"/>
      <c r="Q14" s="34"/>
      <c r="R14" s="34"/>
      <c r="S14" s="34"/>
      <c r="T14" s="34"/>
      <c r="U14" s="34"/>
      <c r="V14" s="34"/>
      <c r="W14" s="34"/>
      <c r="X14" s="34"/>
      <c r="Y14" s="34"/>
      <c r="Z14" s="34"/>
    </row>
    <row r="15" spans="1:26" ht="15" customHeight="1" x14ac:dyDescent="0.35">
      <c r="A15" s="1192"/>
      <c r="B15" s="1193"/>
      <c r="C15" s="1193"/>
      <c r="D15" s="1193"/>
      <c r="E15" s="1193"/>
      <c r="F15" s="1194"/>
      <c r="G15" s="15"/>
      <c r="H15" s="1201"/>
      <c r="I15" s="1202"/>
      <c r="J15" s="1202"/>
      <c r="K15" s="1203"/>
      <c r="L15" s="34"/>
      <c r="M15" s="34"/>
      <c r="N15" s="34"/>
      <c r="O15" s="34"/>
      <c r="P15" s="34"/>
      <c r="Q15" s="34"/>
      <c r="R15" s="34"/>
      <c r="S15" s="34"/>
      <c r="T15" s="34"/>
      <c r="U15" s="34"/>
      <c r="V15" s="34"/>
      <c r="W15" s="34"/>
      <c r="X15" s="34"/>
      <c r="Y15" s="34"/>
      <c r="Z15" s="34"/>
    </row>
    <row r="16" spans="1:26" ht="15" customHeight="1" x14ac:dyDescent="0.35">
      <c r="A16" s="1192"/>
      <c r="B16" s="1193"/>
      <c r="C16" s="1193"/>
      <c r="D16" s="1193"/>
      <c r="E16" s="1193"/>
      <c r="F16" s="1194"/>
      <c r="G16" s="15"/>
      <c r="H16" s="1201"/>
      <c r="I16" s="1202"/>
      <c r="J16" s="1202"/>
      <c r="K16" s="1203"/>
      <c r="L16" s="34"/>
      <c r="M16" s="34"/>
      <c r="N16" s="34"/>
      <c r="O16" s="34"/>
      <c r="P16" s="34"/>
      <c r="Q16" s="34"/>
      <c r="R16" s="34"/>
      <c r="S16" s="34"/>
      <c r="T16" s="34"/>
      <c r="U16" s="34"/>
      <c r="V16" s="34"/>
      <c r="W16" s="34"/>
      <c r="X16" s="34"/>
      <c r="Y16" s="34"/>
      <c r="Z16" s="34"/>
    </row>
    <row r="17" spans="1:26" ht="15.75" customHeight="1" thickBot="1" x14ac:dyDescent="0.4">
      <c r="A17" s="1195"/>
      <c r="B17" s="1196"/>
      <c r="C17" s="1196"/>
      <c r="D17" s="1196"/>
      <c r="E17" s="1196"/>
      <c r="F17" s="1197"/>
      <c r="G17" s="15"/>
      <c r="H17" s="1204"/>
      <c r="I17" s="1205"/>
      <c r="J17" s="1205"/>
      <c r="K17" s="1206"/>
      <c r="L17" s="34"/>
      <c r="M17" s="34"/>
      <c r="N17" s="34"/>
      <c r="O17" s="34"/>
      <c r="P17" s="34"/>
      <c r="Q17" s="34"/>
      <c r="R17" s="34"/>
      <c r="S17" s="34"/>
      <c r="T17" s="34"/>
      <c r="U17" s="34"/>
      <c r="V17" s="34"/>
      <c r="W17" s="34"/>
      <c r="X17" s="34"/>
      <c r="Y17" s="34"/>
      <c r="Z17" s="34"/>
    </row>
    <row r="18" spans="1:26" ht="23" x14ac:dyDescent="0.35">
      <c r="A18" s="37"/>
      <c r="B18" s="37"/>
      <c r="C18" s="37"/>
      <c r="D18" s="37"/>
      <c r="E18" s="37"/>
      <c r="F18" s="38"/>
      <c r="G18" s="15"/>
      <c r="H18" s="39"/>
      <c r="I18" s="39"/>
      <c r="J18" s="39"/>
      <c r="K18" s="15"/>
      <c r="L18" s="34"/>
      <c r="M18" s="34"/>
      <c r="N18" s="34"/>
      <c r="O18" s="34"/>
      <c r="P18" s="34"/>
      <c r="Q18" s="34"/>
      <c r="R18" s="34"/>
      <c r="S18" s="34"/>
      <c r="T18" s="34"/>
      <c r="U18" s="34"/>
      <c r="V18" s="34"/>
      <c r="W18" s="34"/>
      <c r="X18" s="34"/>
      <c r="Y18" s="34"/>
      <c r="Z18" s="34"/>
    </row>
    <row r="19" spans="1:26" ht="15.5" x14ac:dyDescent="0.35">
      <c r="E19" s="15"/>
      <c r="F19" s="15"/>
      <c r="G19" s="39"/>
      <c r="H19" s="39"/>
      <c r="I19" s="39"/>
      <c r="J19" s="15"/>
      <c r="K19" s="34"/>
      <c r="L19" s="34"/>
      <c r="M19" s="34"/>
      <c r="N19" s="34"/>
      <c r="O19" s="34"/>
      <c r="P19" s="34"/>
      <c r="Q19" s="34"/>
      <c r="R19" s="34"/>
      <c r="S19" s="34"/>
      <c r="T19" s="34"/>
      <c r="U19" s="34"/>
      <c r="V19" s="34"/>
      <c r="W19" s="34"/>
      <c r="X19" s="34"/>
      <c r="Y19" s="34"/>
    </row>
    <row r="20" spans="1:26" ht="42.5" x14ac:dyDescent="0.35">
      <c r="A20" s="426"/>
      <c r="B20" s="430" t="s">
        <v>986</v>
      </c>
      <c r="C20" s="430" t="s">
        <v>987</v>
      </c>
      <c r="D20" s="430" t="s">
        <v>991</v>
      </c>
      <c r="E20" s="430" t="s">
        <v>988</v>
      </c>
      <c r="F20" s="430" t="s">
        <v>195</v>
      </c>
      <c r="G20" s="39"/>
      <c r="H20" s="39"/>
      <c r="I20" s="39"/>
      <c r="J20" s="15"/>
      <c r="Q20" s="34"/>
      <c r="R20" s="34"/>
      <c r="S20" s="34"/>
      <c r="T20" s="34"/>
      <c r="U20" s="34"/>
      <c r="V20" s="34"/>
      <c r="W20" s="34"/>
      <c r="X20" s="34"/>
      <c r="Y20" s="34"/>
    </row>
    <row r="21" spans="1:26" ht="31" x14ac:dyDescent="0.35">
      <c r="A21" s="40" t="s">
        <v>985</v>
      </c>
      <c r="B21" s="40">
        <v>0</v>
      </c>
      <c r="C21" s="40">
        <v>1</v>
      </c>
      <c r="D21" s="40">
        <v>0</v>
      </c>
      <c r="E21" s="40">
        <v>0</v>
      </c>
      <c r="F21" s="40">
        <v>0</v>
      </c>
      <c r="G21" s="39"/>
      <c r="H21" s="39"/>
      <c r="I21" s="39"/>
      <c r="J21" s="15"/>
      <c r="Q21" s="34"/>
      <c r="R21" s="34"/>
      <c r="S21" s="34"/>
      <c r="T21" s="34"/>
      <c r="U21" s="34"/>
      <c r="V21" s="34"/>
      <c r="W21" s="34"/>
      <c r="X21" s="34"/>
      <c r="Y21" s="34"/>
    </row>
    <row r="22" spans="1:26" ht="15.5" x14ac:dyDescent="0.35">
      <c r="A22" s="13" t="s">
        <v>989</v>
      </c>
      <c r="B22" s="508">
        <f>IF(SUM($B$21:F21)&gt;0,B21/SUM($B$21:F21),"")</f>
        <v>0</v>
      </c>
      <c r="C22" s="508">
        <f>IF(SUM($B$21:G21)&gt;0,C21/SUM($B$21:G21),"")</f>
        <v>1</v>
      </c>
      <c r="D22" s="508">
        <f>IF(SUM($B$21:H21)&gt;0,D21/SUM($B$21:H21),"")</f>
        <v>0</v>
      </c>
      <c r="E22" s="508">
        <f>IF(SUM($B$21:I21)&gt;0,E21/SUM($B$21:I21),"")</f>
        <v>0</v>
      </c>
      <c r="F22" s="508">
        <f>IF(SUM($B$21:J21)&gt;0,F21/SUM($B$21:J21),"")</f>
        <v>0</v>
      </c>
      <c r="G22" s="39"/>
      <c r="H22" s="39"/>
      <c r="I22" s="39"/>
      <c r="J22" s="15"/>
      <c r="K22" s="34"/>
      <c r="L22" s="34"/>
      <c r="M22" s="34"/>
      <c r="N22" s="34"/>
      <c r="O22" s="34"/>
      <c r="P22" s="34"/>
      <c r="Q22" s="34"/>
      <c r="R22" s="34"/>
      <c r="S22" s="34"/>
      <c r="T22" s="34"/>
      <c r="U22" s="34"/>
      <c r="V22" s="34"/>
      <c r="W22" s="34"/>
      <c r="X22" s="34"/>
      <c r="Y22" s="34"/>
    </row>
    <row r="23" spans="1:26" ht="15.5" x14ac:dyDescent="0.35">
      <c r="E23" s="14"/>
      <c r="F23" s="15"/>
      <c r="G23" s="39"/>
      <c r="H23" s="39"/>
      <c r="I23" s="39"/>
      <c r="J23" s="15"/>
      <c r="K23" s="34"/>
      <c r="L23" s="34"/>
      <c r="M23" s="34"/>
      <c r="N23" s="34"/>
      <c r="O23" s="34"/>
      <c r="P23" s="34"/>
      <c r="Q23" s="34"/>
      <c r="R23" s="34"/>
      <c r="S23" s="34"/>
      <c r="T23" s="34"/>
      <c r="U23" s="34"/>
      <c r="V23" s="34"/>
      <c r="W23" s="34"/>
      <c r="X23" s="34"/>
      <c r="Y23" s="34"/>
    </row>
    <row r="24" spans="1:26" ht="15.5" x14ac:dyDescent="0.35">
      <c r="E24" s="14"/>
      <c r="F24" s="15"/>
      <c r="G24" s="39"/>
      <c r="H24" s="39"/>
      <c r="I24" s="39"/>
      <c r="J24" s="15"/>
      <c r="K24" s="34"/>
      <c r="L24" s="34"/>
      <c r="M24" s="34"/>
      <c r="N24" s="34"/>
      <c r="O24" s="34"/>
      <c r="P24" s="34"/>
      <c r="Q24" s="34"/>
      <c r="R24" s="34"/>
      <c r="S24" s="34"/>
      <c r="T24" s="34"/>
      <c r="U24" s="34"/>
      <c r="V24" s="34"/>
      <c r="W24" s="34"/>
      <c r="X24" s="34"/>
      <c r="Y24" s="34"/>
    </row>
    <row r="25" spans="1:26" ht="15.5" x14ac:dyDescent="0.35">
      <c r="E25" s="14"/>
      <c r="F25" s="15"/>
      <c r="G25" s="39"/>
      <c r="H25" s="39"/>
      <c r="I25" s="39"/>
      <c r="J25" s="15"/>
      <c r="K25" s="34"/>
      <c r="L25" s="34"/>
      <c r="M25" s="34"/>
      <c r="N25" s="34"/>
      <c r="O25" s="34"/>
      <c r="P25" s="34"/>
      <c r="Q25" s="34"/>
      <c r="R25" s="34"/>
      <c r="S25" s="34"/>
      <c r="T25" s="34"/>
      <c r="U25" s="34"/>
      <c r="V25" s="34"/>
      <c r="W25" s="34"/>
      <c r="X25" s="34"/>
      <c r="Y25" s="34"/>
    </row>
    <row r="26" spans="1:26" ht="15.5" x14ac:dyDescent="0.35">
      <c r="E26" s="15"/>
      <c r="F26" s="15"/>
      <c r="G26" s="39"/>
      <c r="H26" s="39"/>
      <c r="I26" s="39"/>
      <c r="J26" s="15"/>
      <c r="K26" s="34"/>
      <c r="L26" s="34"/>
      <c r="M26" s="34"/>
      <c r="N26" s="34"/>
      <c r="O26" s="34"/>
      <c r="P26" s="34"/>
      <c r="Q26" s="34"/>
      <c r="R26" s="34"/>
      <c r="S26" s="34"/>
      <c r="T26" s="34"/>
      <c r="U26" s="34"/>
      <c r="V26" s="34"/>
      <c r="W26" s="34"/>
      <c r="X26" s="34"/>
      <c r="Y26" s="34"/>
    </row>
    <row r="27" spans="1:26" ht="18" customHeight="1" x14ac:dyDescent="0.35">
      <c r="E27" s="15"/>
      <c r="F27" s="15"/>
      <c r="G27" s="39"/>
      <c r="H27" s="39"/>
      <c r="I27" s="39"/>
      <c r="J27" s="15"/>
      <c r="K27" s="34"/>
      <c r="L27" s="34"/>
      <c r="M27" s="34"/>
      <c r="N27" s="34"/>
      <c r="O27" s="34"/>
      <c r="P27" s="34"/>
      <c r="Q27" s="34"/>
      <c r="R27" s="34"/>
      <c r="S27" s="34"/>
      <c r="T27" s="34"/>
      <c r="U27" s="34"/>
      <c r="V27" s="34"/>
      <c r="W27" s="34"/>
      <c r="X27" s="34"/>
      <c r="Y27" s="34"/>
    </row>
    <row r="28" spans="1:26" ht="15.5" x14ac:dyDescent="0.35">
      <c r="E28" s="15"/>
      <c r="F28" s="15"/>
      <c r="G28" s="39"/>
      <c r="H28" s="39"/>
      <c r="I28" s="39"/>
      <c r="J28" s="15"/>
      <c r="K28" s="34"/>
      <c r="L28" s="34"/>
      <c r="M28" s="34"/>
      <c r="N28" s="34"/>
      <c r="O28" s="34"/>
      <c r="P28" s="34"/>
      <c r="Q28" s="34"/>
      <c r="R28" s="34"/>
      <c r="S28" s="34"/>
      <c r="T28" s="34"/>
      <c r="U28" s="34"/>
      <c r="V28" s="34"/>
      <c r="W28" s="34"/>
      <c r="X28" s="34"/>
      <c r="Y28" s="34"/>
    </row>
    <row r="29" spans="1:26" ht="15.5" x14ac:dyDescent="0.35">
      <c r="E29" s="15"/>
      <c r="F29" s="15"/>
      <c r="G29" s="39"/>
      <c r="H29" s="39"/>
      <c r="I29" s="39"/>
      <c r="J29" s="15"/>
      <c r="K29" s="34"/>
      <c r="L29" s="34"/>
      <c r="M29" s="34"/>
      <c r="N29" s="34"/>
      <c r="O29" s="34"/>
      <c r="P29" s="34"/>
      <c r="Q29" s="34"/>
      <c r="R29" s="34"/>
      <c r="S29" s="34"/>
      <c r="T29" s="34"/>
      <c r="U29" s="34"/>
      <c r="V29" s="34"/>
      <c r="W29" s="34"/>
      <c r="X29" s="34"/>
      <c r="Y29" s="34"/>
    </row>
    <row r="30" spans="1:26" ht="15.5" x14ac:dyDescent="0.35">
      <c r="E30" s="15"/>
      <c r="F30" s="15"/>
      <c r="G30" s="39"/>
      <c r="H30" s="39"/>
      <c r="I30" s="39"/>
      <c r="J30" s="15"/>
      <c r="K30" s="34"/>
      <c r="L30" s="34"/>
      <c r="M30" s="34"/>
      <c r="N30" s="34"/>
      <c r="O30" s="34"/>
      <c r="P30" s="34"/>
      <c r="Q30" s="34"/>
      <c r="R30" s="34"/>
      <c r="S30" s="34"/>
      <c r="T30" s="34"/>
      <c r="U30" s="34"/>
      <c r="V30" s="34"/>
      <c r="W30" s="34"/>
      <c r="X30" s="34"/>
      <c r="Y30" s="34"/>
    </row>
    <row r="31" spans="1:26" ht="15.5" x14ac:dyDescent="0.35">
      <c r="E31" s="41"/>
      <c r="F31" s="41"/>
      <c r="G31" s="15"/>
      <c r="H31" s="39"/>
      <c r="I31" s="39"/>
      <c r="J31" s="39"/>
      <c r="K31" s="15"/>
      <c r="L31" s="34"/>
      <c r="M31" s="34"/>
      <c r="N31" s="34"/>
      <c r="O31" s="34"/>
      <c r="P31" s="34"/>
      <c r="Q31" s="34"/>
      <c r="R31" s="34"/>
      <c r="S31" s="34"/>
      <c r="T31" s="34"/>
      <c r="U31" s="34"/>
      <c r="V31" s="34"/>
      <c r="W31" s="34"/>
      <c r="X31" s="34"/>
      <c r="Y31" s="34"/>
      <c r="Z31" s="34"/>
    </row>
    <row r="32" spans="1:26" ht="15.5" x14ac:dyDescent="0.35">
      <c r="A32" s="426"/>
      <c r="B32" s="427" t="s">
        <v>790</v>
      </c>
      <c r="C32" s="428" t="s">
        <v>791</v>
      </c>
      <c r="D32" s="429" t="s">
        <v>792</v>
      </c>
      <c r="E32" s="15"/>
      <c r="F32" s="15"/>
      <c r="G32" s="15"/>
      <c r="H32" s="39"/>
      <c r="I32" s="39"/>
      <c r="J32" s="39"/>
      <c r="K32" s="15"/>
      <c r="L32" s="34"/>
      <c r="M32" s="34"/>
      <c r="N32" s="34"/>
      <c r="O32" s="34"/>
      <c r="P32" s="34"/>
      <c r="Q32" s="34"/>
      <c r="R32" s="34"/>
      <c r="S32" s="34"/>
      <c r="T32" s="34"/>
      <c r="U32" s="34"/>
      <c r="V32" s="34"/>
      <c r="W32" s="34"/>
      <c r="X32" s="34"/>
      <c r="Y32" s="34"/>
      <c r="Z32" s="34"/>
    </row>
    <row r="33" spans="1:26" ht="31" x14ac:dyDescent="0.35">
      <c r="A33" s="40" t="s">
        <v>985</v>
      </c>
      <c r="B33" s="40"/>
      <c r="C33" s="40"/>
      <c r="D33" s="40"/>
      <c r="E33" s="15"/>
      <c r="F33" s="15"/>
      <c r="G33" s="15"/>
      <c r="H33" s="39"/>
      <c r="I33" s="39"/>
      <c r="J33" s="39"/>
      <c r="K33" s="15"/>
      <c r="L33" s="34"/>
      <c r="M33" s="34"/>
      <c r="N33" s="34"/>
      <c r="O33" s="34"/>
      <c r="P33" s="34"/>
      <c r="Q33" s="34"/>
      <c r="R33" s="34"/>
      <c r="S33" s="34"/>
      <c r="T33" s="34"/>
      <c r="U33" s="34"/>
      <c r="V33" s="34"/>
      <c r="W33" s="34"/>
      <c r="X33" s="34"/>
      <c r="Y33" s="34"/>
      <c r="Z33" s="34"/>
    </row>
    <row r="34" spans="1:26" ht="15.5" x14ac:dyDescent="0.35">
      <c r="A34" s="13" t="s">
        <v>990</v>
      </c>
      <c r="B34" s="13"/>
      <c r="C34" s="13"/>
      <c r="D34" s="425"/>
      <c r="E34" s="320"/>
      <c r="F34" s="320"/>
      <c r="G34" s="15"/>
      <c r="H34" s="39"/>
      <c r="I34" s="42"/>
      <c r="J34" s="42"/>
      <c r="K34" s="15"/>
      <c r="L34" s="34"/>
      <c r="M34" s="34"/>
      <c r="N34" s="34"/>
      <c r="O34" s="34"/>
      <c r="P34" s="34"/>
      <c r="Q34" s="34"/>
      <c r="R34" s="34"/>
      <c r="S34" s="34"/>
      <c r="T34" s="34"/>
      <c r="U34" s="34"/>
      <c r="V34" s="34"/>
      <c r="W34" s="34"/>
      <c r="X34" s="34"/>
      <c r="Y34" s="34"/>
      <c r="Z34" s="34"/>
    </row>
    <row r="35" spans="1:26" ht="15.5" x14ac:dyDescent="0.35">
      <c r="E35" s="15"/>
      <c r="F35" s="15"/>
      <c r="G35" s="15"/>
      <c r="H35" s="43"/>
      <c r="I35" s="42"/>
      <c r="J35" s="42"/>
      <c r="K35" s="15"/>
      <c r="L35" s="34"/>
      <c r="M35" s="34"/>
      <c r="N35" s="34"/>
      <c r="O35" s="34"/>
      <c r="P35" s="34"/>
      <c r="Q35" s="34"/>
      <c r="R35" s="34"/>
      <c r="S35" s="34"/>
      <c r="T35" s="34"/>
      <c r="U35" s="34"/>
      <c r="V35" s="34"/>
      <c r="W35" s="34"/>
      <c r="X35" s="34"/>
      <c r="Y35" s="34"/>
      <c r="Z35" s="34"/>
    </row>
    <row r="36" spans="1:26" ht="15.5" x14ac:dyDescent="0.35">
      <c r="E36" s="15"/>
      <c r="F36" s="15"/>
      <c r="G36" s="15"/>
      <c r="H36" s="43"/>
      <c r="I36" s="14"/>
      <c r="J36" s="14"/>
      <c r="K36" s="15"/>
      <c r="L36" s="34"/>
      <c r="M36" s="34"/>
      <c r="N36" s="34"/>
      <c r="O36" s="34"/>
      <c r="P36" s="34"/>
      <c r="Q36" s="34"/>
      <c r="R36" s="34"/>
      <c r="S36" s="34"/>
      <c r="T36" s="34"/>
      <c r="U36" s="34"/>
      <c r="V36" s="34"/>
      <c r="W36" s="34"/>
      <c r="X36" s="34"/>
      <c r="Y36" s="34"/>
      <c r="Z36" s="34"/>
    </row>
    <row r="37" spans="1:26" ht="15.5" x14ac:dyDescent="0.35">
      <c r="E37" s="15"/>
      <c r="F37" s="15"/>
      <c r="G37" s="15"/>
      <c r="H37" s="43"/>
      <c r="I37" s="14"/>
      <c r="J37" s="14"/>
      <c r="K37" s="15"/>
      <c r="L37" s="34"/>
      <c r="M37" s="34"/>
      <c r="N37" s="34"/>
      <c r="O37" s="34"/>
      <c r="P37" s="34"/>
      <c r="Q37" s="34"/>
      <c r="R37" s="34"/>
      <c r="S37" s="34"/>
      <c r="T37" s="34"/>
      <c r="U37" s="34"/>
      <c r="V37" s="34"/>
      <c r="W37" s="34"/>
      <c r="X37" s="34"/>
      <c r="Y37" s="34"/>
      <c r="Z37" s="34"/>
    </row>
    <row r="38" spans="1:26" ht="15.5" x14ac:dyDescent="0.35">
      <c r="D38" s="34"/>
      <c r="E38" s="15"/>
      <c r="F38" s="15"/>
      <c r="G38" s="15"/>
      <c r="H38" s="43"/>
      <c r="I38" s="14"/>
      <c r="J38" s="14"/>
      <c r="K38" s="15"/>
      <c r="L38" s="34"/>
      <c r="M38" s="34"/>
      <c r="N38" s="34"/>
      <c r="O38" s="34"/>
      <c r="P38" s="34"/>
      <c r="Q38" s="34"/>
      <c r="R38" s="34"/>
      <c r="S38" s="34"/>
      <c r="T38" s="34"/>
      <c r="U38" s="34"/>
      <c r="V38" s="34"/>
      <c r="W38" s="34"/>
      <c r="X38" s="34"/>
      <c r="Y38" s="34"/>
      <c r="Z38" s="34"/>
    </row>
    <row r="39" spans="1:26" ht="15.5" x14ac:dyDescent="0.35">
      <c r="A39" s="34"/>
      <c r="B39" s="34"/>
      <c r="C39" s="34"/>
      <c r="D39" s="34"/>
      <c r="E39" s="15"/>
      <c r="F39" s="15"/>
      <c r="G39" s="15"/>
      <c r="H39" s="43"/>
      <c r="I39" s="14"/>
      <c r="J39" s="14"/>
      <c r="K39" s="15"/>
      <c r="L39" s="34"/>
      <c r="M39" s="34"/>
      <c r="N39" s="34"/>
      <c r="O39" s="34"/>
      <c r="P39" s="34"/>
      <c r="Q39" s="34"/>
      <c r="R39" s="34"/>
      <c r="S39" s="34"/>
      <c r="T39" s="34"/>
      <c r="U39" s="34"/>
      <c r="V39" s="34"/>
      <c r="W39" s="34"/>
      <c r="X39" s="34"/>
      <c r="Y39" s="34"/>
      <c r="Z39" s="34"/>
    </row>
    <row r="40" spans="1:26" ht="15.5" x14ac:dyDescent="0.35">
      <c r="A40" s="34"/>
      <c r="B40" s="34"/>
      <c r="C40" s="34"/>
      <c r="D40" s="34"/>
      <c r="E40" s="15"/>
      <c r="F40" s="15"/>
      <c r="G40" s="15"/>
      <c r="H40" s="43"/>
      <c r="I40" s="14"/>
      <c r="J40" s="14"/>
      <c r="K40" s="15"/>
      <c r="L40" s="34"/>
      <c r="M40" s="34"/>
      <c r="N40" s="34"/>
      <c r="O40" s="34"/>
      <c r="P40" s="34"/>
      <c r="Q40" s="34"/>
      <c r="R40" s="34"/>
      <c r="S40" s="34"/>
      <c r="T40" s="34"/>
      <c r="U40" s="34"/>
      <c r="V40" s="34"/>
      <c r="W40" s="34"/>
      <c r="X40" s="34"/>
      <c r="Y40" s="34"/>
      <c r="Z40" s="34"/>
    </row>
    <row r="41" spans="1:26" ht="15.5" x14ac:dyDescent="0.35">
      <c r="A41" s="34"/>
      <c r="B41" s="34"/>
      <c r="C41" s="34"/>
      <c r="D41" s="34"/>
      <c r="E41" s="15"/>
      <c r="F41" s="15"/>
      <c r="G41" s="15"/>
      <c r="H41" s="43"/>
      <c r="I41" s="14"/>
      <c r="J41" s="14"/>
      <c r="K41" s="15"/>
      <c r="L41" s="34"/>
      <c r="M41" s="34"/>
      <c r="N41" s="34"/>
      <c r="O41" s="34"/>
      <c r="P41" s="34"/>
      <c r="Q41" s="34"/>
      <c r="R41" s="34"/>
      <c r="S41" s="34"/>
      <c r="T41" s="34"/>
      <c r="U41" s="34"/>
      <c r="V41" s="34"/>
      <c r="W41" s="34"/>
      <c r="X41" s="34"/>
      <c r="Y41" s="34"/>
      <c r="Z41" s="34"/>
    </row>
    <row r="42" spans="1:26" ht="15.5" x14ac:dyDescent="0.35">
      <c r="A42" s="34"/>
      <c r="B42" s="34"/>
      <c r="C42" s="34"/>
      <c r="D42" s="34"/>
      <c r="E42" s="15"/>
      <c r="F42" s="15"/>
      <c r="G42" s="15"/>
      <c r="H42" s="43"/>
      <c r="I42" s="14"/>
      <c r="J42" s="14"/>
      <c r="K42" s="15"/>
      <c r="L42" s="34"/>
      <c r="M42" s="34"/>
      <c r="N42" s="34"/>
      <c r="O42" s="34"/>
      <c r="P42" s="34"/>
      <c r="Q42" s="34"/>
      <c r="R42" s="34"/>
      <c r="S42" s="34"/>
      <c r="T42" s="34"/>
      <c r="U42" s="34"/>
      <c r="V42" s="34"/>
      <c r="W42" s="34"/>
      <c r="X42" s="34"/>
      <c r="Y42" s="34"/>
      <c r="Z42" s="34"/>
    </row>
    <row r="43" spans="1:26" ht="15.5" x14ac:dyDescent="0.35">
      <c r="A43" s="34"/>
      <c r="B43" s="34"/>
      <c r="C43" s="34"/>
      <c r="D43" s="34"/>
      <c r="E43" s="15"/>
      <c r="F43" s="15"/>
      <c r="G43" s="15"/>
      <c r="H43" s="43"/>
      <c r="I43" s="14"/>
      <c r="J43" s="14"/>
      <c r="K43" s="15"/>
      <c r="L43" s="34"/>
      <c r="M43" s="34"/>
      <c r="N43" s="34"/>
      <c r="O43" s="34"/>
      <c r="P43" s="34"/>
      <c r="Q43" s="34"/>
      <c r="R43" s="34"/>
      <c r="S43" s="34"/>
      <c r="T43" s="34"/>
      <c r="U43" s="34"/>
      <c r="V43" s="34"/>
      <c r="W43" s="34"/>
      <c r="X43" s="34"/>
      <c r="Y43" s="34"/>
      <c r="Z43" s="34"/>
    </row>
    <row r="44" spans="1:26" ht="15.5" x14ac:dyDescent="0.35">
      <c r="A44" s="34"/>
      <c r="B44" s="34"/>
      <c r="C44" s="34"/>
      <c r="E44" s="15"/>
      <c r="F44" s="15"/>
      <c r="G44" s="15"/>
      <c r="H44" s="43"/>
      <c r="I44" s="14"/>
      <c r="J44" s="14"/>
      <c r="K44" s="15"/>
      <c r="L44" s="34"/>
      <c r="M44" s="34"/>
      <c r="N44" s="34"/>
      <c r="O44" s="34"/>
      <c r="P44" s="34"/>
      <c r="Q44" s="34"/>
      <c r="R44" s="34"/>
      <c r="S44" s="34"/>
      <c r="T44" s="34"/>
      <c r="U44" s="34"/>
      <c r="V44" s="34"/>
      <c r="W44" s="34"/>
      <c r="X44" s="34"/>
      <c r="Y44" s="34"/>
      <c r="Z44" s="34"/>
    </row>
    <row r="45" spans="1:26" ht="15.5" x14ac:dyDescent="0.35">
      <c r="A45" s="34"/>
      <c r="B45" s="34"/>
      <c r="C45" s="34"/>
      <c r="E45" s="14"/>
      <c r="F45" s="14"/>
      <c r="G45" s="15"/>
      <c r="H45" s="43"/>
      <c r="I45" s="14"/>
      <c r="J45" s="14"/>
      <c r="K45" s="15"/>
      <c r="L45" s="34"/>
      <c r="M45" s="34"/>
      <c r="N45" s="34"/>
      <c r="O45" s="34"/>
      <c r="P45" s="34"/>
      <c r="Q45" s="34"/>
      <c r="R45" s="34"/>
      <c r="S45" s="34"/>
      <c r="T45" s="34"/>
      <c r="U45" s="34"/>
      <c r="V45" s="34"/>
      <c r="W45" s="34"/>
      <c r="X45" s="34"/>
      <c r="Y45" s="34"/>
      <c r="Z45" s="34"/>
    </row>
    <row r="46" spans="1:26" ht="15.5" x14ac:dyDescent="0.35">
      <c r="A46" s="34"/>
      <c r="B46" s="34"/>
      <c r="C46" s="34"/>
      <c r="D46" s="34"/>
      <c r="E46" s="34"/>
      <c r="F46" s="34"/>
      <c r="G46" s="34"/>
      <c r="H46" s="35"/>
      <c r="K46" s="34"/>
      <c r="L46" s="34"/>
      <c r="M46" s="34"/>
      <c r="N46" s="34"/>
      <c r="O46" s="34"/>
      <c r="P46" s="34"/>
      <c r="Q46" s="34"/>
      <c r="R46" s="34"/>
      <c r="S46" s="34"/>
      <c r="T46" s="34"/>
      <c r="U46" s="34"/>
      <c r="V46" s="34"/>
      <c r="W46" s="34"/>
      <c r="X46" s="34"/>
      <c r="Y46" s="34"/>
      <c r="Z46" s="34"/>
    </row>
    <row r="47" spans="1:26" ht="15.5" x14ac:dyDescent="0.35">
      <c r="A47" s="34"/>
      <c r="B47" s="34"/>
      <c r="C47" s="34"/>
      <c r="D47" s="34"/>
      <c r="E47" s="34"/>
      <c r="F47" s="34"/>
      <c r="G47" s="34"/>
      <c r="H47" s="35"/>
      <c r="K47" s="34"/>
      <c r="L47" s="34"/>
      <c r="M47" s="34"/>
      <c r="N47" s="34"/>
      <c r="O47" s="34"/>
      <c r="P47" s="34"/>
      <c r="Q47" s="34"/>
      <c r="R47" s="34"/>
      <c r="S47" s="34"/>
      <c r="T47" s="34"/>
      <c r="U47" s="34"/>
      <c r="V47" s="34"/>
      <c r="W47" s="34"/>
      <c r="X47" s="34"/>
      <c r="Y47" s="34"/>
      <c r="Z47" s="34"/>
    </row>
    <row r="48" spans="1:26" ht="15.5" x14ac:dyDescent="0.35">
      <c r="A48" s="34"/>
      <c r="B48" s="34"/>
      <c r="C48" s="34"/>
      <c r="D48" s="34"/>
      <c r="E48" s="34"/>
      <c r="F48" s="34"/>
      <c r="G48" s="34"/>
      <c r="H48" s="35"/>
      <c r="K48" s="34"/>
      <c r="L48" s="34"/>
      <c r="M48" s="34"/>
      <c r="N48" s="34"/>
      <c r="O48" s="34"/>
      <c r="P48" s="34"/>
      <c r="Q48" s="34"/>
      <c r="R48" s="34"/>
      <c r="S48" s="34"/>
      <c r="T48" s="34"/>
      <c r="U48" s="34"/>
      <c r="V48" s="34"/>
      <c r="W48" s="34"/>
      <c r="X48" s="34"/>
      <c r="Y48" s="34"/>
      <c r="Z48" s="34"/>
    </row>
    <row r="49" spans="1:26" ht="15.5" x14ac:dyDescent="0.35">
      <c r="A49" s="34"/>
      <c r="B49" s="34"/>
      <c r="C49" s="34"/>
      <c r="D49" s="34"/>
      <c r="E49" s="34"/>
      <c r="F49" s="34"/>
      <c r="G49" s="34"/>
      <c r="H49" s="35"/>
      <c r="K49" s="34"/>
      <c r="L49" s="34"/>
      <c r="M49" s="34"/>
      <c r="N49" s="34"/>
      <c r="O49" s="34"/>
      <c r="P49" s="34"/>
      <c r="Q49" s="34"/>
      <c r="R49" s="34"/>
      <c r="S49" s="34"/>
      <c r="T49" s="34"/>
      <c r="U49" s="34"/>
      <c r="V49" s="34"/>
      <c r="W49" s="34"/>
      <c r="X49" s="34"/>
      <c r="Y49" s="34"/>
      <c r="Z49" s="34"/>
    </row>
    <row r="50" spans="1:26" ht="15.5" x14ac:dyDescent="0.35">
      <c r="A50" s="34"/>
      <c r="B50" s="34"/>
      <c r="C50" s="34"/>
      <c r="D50" s="34"/>
      <c r="E50" s="34"/>
      <c r="F50" s="34"/>
      <c r="G50" s="34"/>
      <c r="H50" s="35"/>
      <c r="K50" s="34"/>
      <c r="L50" s="34"/>
      <c r="M50" s="34"/>
      <c r="N50" s="34"/>
      <c r="O50" s="34"/>
      <c r="P50" s="34"/>
      <c r="Q50" s="34"/>
      <c r="R50" s="34"/>
      <c r="S50" s="34"/>
      <c r="T50" s="34"/>
      <c r="U50" s="34"/>
      <c r="V50" s="34"/>
      <c r="W50" s="34"/>
      <c r="X50" s="34"/>
      <c r="Y50" s="34"/>
      <c r="Z50" s="34"/>
    </row>
    <row r="51" spans="1:26" ht="15.5" x14ac:dyDescent="0.35">
      <c r="A51" s="34"/>
      <c r="B51" s="34"/>
      <c r="C51" s="34"/>
      <c r="D51" s="34"/>
      <c r="E51" s="34"/>
      <c r="F51" s="34"/>
      <c r="G51" s="34"/>
      <c r="H51" s="35"/>
      <c r="K51" s="34"/>
      <c r="L51" s="34"/>
      <c r="M51" s="34"/>
      <c r="N51" s="34"/>
      <c r="O51" s="34"/>
      <c r="P51" s="34"/>
      <c r="Q51" s="34"/>
      <c r="R51" s="34"/>
      <c r="S51" s="34"/>
      <c r="T51" s="34"/>
      <c r="U51" s="34"/>
      <c r="V51" s="34"/>
      <c r="W51" s="34"/>
      <c r="X51" s="34"/>
      <c r="Y51" s="34"/>
      <c r="Z51" s="34"/>
    </row>
    <row r="52" spans="1:26" ht="15.5" x14ac:dyDescent="0.35">
      <c r="A52" s="34"/>
      <c r="B52" s="34"/>
      <c r="C52" s="34"/>
      <c r="D52" s="34"/>
      <c r="E52" s="34"/>
      <c r="F52" s="34"/>
      <c r="G52" s="34"/>
      <c r="H52" s="35"/>
      <c r="K52" s="34"/>
      <c r="L52" s="34"/>
      <c r="M52" s="34"/>
      <c r="N52" s="34"/>
      <c r="O52" s="34"/>
      <c r="P52" s="34"/>
      <c r="Q52" s="34"/>
      <c r="R52" s="34"/>
      <c r="S52" s="34"/>
      <c r="T52" s="34"/>
      <c r="U52" s="34"/>
      <c r="V52" s="34"/>
      <c r="W52" s="34"/>
      <c r="X52" s="34"/>
      <c r="Y52" s="34"/>
      <c r="Z52" s="34"/>
    </row>
    <row r="53" spans="1:26" ht="15.5" x14ac:dyDescent="0.35">
      <c r="A53" s="34"/>
      <c r="B53" s="34"/>
      <c r="C53" s="34"/>
      <c r="D53" s="34"/>
      <c r="E53" s="34"/>
      <c r="F53" s="34"/>
      <c r="G53" s="34"/>
      <c r="H53" s="35"/>
      <c r="K53" s="34"/>
      <c r="L53" s="34"/>
      <c r="M53" s="34"/>
      <c r="N53" s="34"/>
      <c r="O53" s="34"/>
      <c r="P53" s="34"/>
      <c r="Q53" s="34"/>
      <c r="R53" s="34"/>
      <c r="S53" s="34"/>
      <c r="T53" s="34"/>
      <c r="U53" s="34"/>
      <c r="V53" s="34"/>
      <c r="W53" s="34"/>
      <c r="X53" s="34"/>
      <c r="Y53" s="34"/>
      <c r="Z53" s="34"/>
    </row>
    <row r="54" spans="1:26" ht="15.5" x14ac:dyDescent="0.35">
      <c r="A54" s="34"/>
      <c r="B54" s="34"/>
      <c r="C54" s="34"/>
      <c r="D54" s="34"/>
      <c r="E54" s="34"/>
      <c r="F54" s="34"/>
      <c r="G54" s="34"/>
      <c r="H54" s="35"/>
      <c r="I54" s="35"/>
      <c r="J54" s="35"/>
      <c r="K54" s="34"/>
      <c r="L54" s="34"/>
      <c r="M54" s="34"/>
      <c r="N54" s="34"/>
      <c r="O54" s="34"/>
      <c r="P54" s="34"/>
      <c r="Q54" s="34"/>
      <c r="R54" s="34"/>
      <c r="S54" s="34"/>
      <c r="T54" s="34"/>
      <c r="U54" s="34"/>
      <c r="V54" s="34"/>
      <c r="W54" s="34"/>
      <c r="X54" s="34"/>
      <c r="Y54" s="34"/>
      <c r="Z54" s="34"/>
    </row>
    <row r="55" spans="1:26" ht="15.5" x14ac:dyDescent="0.35">
      <c r="A55" s="34"/>
      <c r="B55" s="34"/>
      <c r="C55" s="34"/>
      <c r="D55" s="34"/>
      <c r="E55" s="34"/>
      <c r="F55" s="34"/>
      <c r="G55" s="34"/>
      <c r="H55" s="35"/>
      <c r="I55" s="35"/>
      <c r="J55" s="35"/>
      <c r="K55" s="34"/>
      <c r="L55" s="34"/>
      <c r="M55" s="34"/>
      <c r="N55" s="34"/>
      <c r="O55" s="34"/>
      <c r="P55" s="34"/>
      <c r="Q55" s="34"/>
      <c r="R55" s="34"/>
      <c r="S55" s="34"/>
      <c r="T55" s="34"/>
      <c r="U55" s="34"/>
      <c r="V55" s="34"/>
      <c r="W55" s="34"/>
      <c r="X55" s="34"/>
      <c r="Y55" s="34"/>
      <c r="Z55" s="34"/>
    </row>
    <row r="56" spans="1:26" ht="15.5" x14ac:dyDescent="0.35">
      <c r="A56" s="34"/>
      <c r="B56" s="34"/>
      <c r="C56" s="34"/>
      <c r="D56" s="34"/>
      <c r="E56" s="34"/>
      <c r="F56" s="34"/>
      <c r="G56" s="34"/>
      <c r="H56" s="35"/>
      <c r="I56" s="35"/>
      <c r="J56" s="35"/>
      <c r="K56" s="34"/>
      <c r="L56" s="34"/>
      <c r="M56" s="34"/>
      <c r="N56" s="34"/>
      <c r="O56" s="34"/>
      <c r="P56" s="34"/>
      <c r="Q56" s="34"/>
      <c r="R56" s="34"/>
      <c r="S56" s="34"/>
      <c r="T56" s="34"/>
      <c r="U56" s="34"/>
      <c r="V56" s="34"/>
      <c r="W56" s="34"/>
      <c r="X56" s="34"/>
      <c r="Y56" s="34"/>
      <c r="Z56" s="34"/>
    </row>
    <row r="57" spans="1:26" ht="15.5" x14ac:dyDescent="0.35">
      <c r="A57" s="34"/>
      <c r="B57" s="34"/>
      <c r="C57" s="34"/>
      <c r="D57" s="34"/>
      <c r="E57" s="34"/>
      <c r="F57" s="34"/>
      <c r="G57" s="34"/>
      <c r="H57" s="35"/>
      <c r="I57" s="35"/>
      <c r="J57" s="35"/>
      <c r="K57" s="34"/>
      <c r="L57" s="34"/>
      <c r="M57" s="34"/>
      <c r="N57" s="34"/>
      <c r="O57" s="34"/>
      <c r="P57" s="34"/>
      <c r="Q57" s="34"/>
      <c r="R57" s="34"/>
      <c r="S57" s="34"/>
      <c r="T57" s="34"/>
      <c r="U57" s="34"/>
      <c r="V57" s="34"/>
      <c r="W57" s="34"/>
      <c r="X57" s="34"/>
      <c r="Y57" s="34"/>
      <c r="Z57" s="34"/>
    </row>
    <row r="58" spans="1:26" ht="15.5" x14ac:dyDescent="0.35">
      <c r="A58" s="34"/>
      <c r="B58" s="34"/>
      <c r="C58" s="34"/>
      <c r="D58" s="34"/>
      <c r="E58" s="34"/>
      <c r="F58" s="34"/>
      <c r="G58" s="34"/>
      <c r="H58" s="35"/>
      <c r="I58" s="35"/>
      <c r="J58" s="35"/>
      <c r="K58" s="34"/>
      <c r="L58" s="34"/>
      <c r="M58" s="34"/>
      <c r="N58" s="34"/>
      <c r="O58" s="34"/>
      <c r="P58" s="34"/>
      <c r="Q58" s="34"/>
      <c r="R58" s="34"/>
      <c r="S58" s="34"/>
      <c r="T58" s="34"/>
      <c r="U58" s="34"/>
      <c r="V58" s="34"/>
      <c r="W58" s="34"/>
      <c r="X58" s="34"/>
      <c r="Y58" s="34"/>
      <c r="Z58" s="34"/>
    </row>
    <row r="59" spans="1:26" ht="15.5" x14ac:dyDescent="0.35">
      <c r="A59" s="34"/>
      <c r="B59" s="34"/>
      <c r="C59" s="34"/>
      <c r="D59" s="34"/>
      <c r="E59" s="34"/>
      <c r="F59" s="34"/>
      <c r="G59" s="34"/>
      <c r="H59" s="35"/>
      <c r="I59" s="35"/>
      <c r="J59" s="35"/>
      <c r="K59" s="34"/>
      <c r="L59" s="34"/>
      <c r="M59" s="34"/>
      <c r="N59" s="34"/>
      <c r="O59" s="34"/>
      <c r="P59" s="34"/>
      <c r="Q59" s="34"/>
      <c r="R59" s="34"/>
      <c r="S59" s="34"/>
      <c r="T59" s="34"/>
      <c r="U59" s="34"/>
      <c r="V59" s="34"/>
      <c r="W59" s="34"/>
      <c r="X59" s="34"/>
      <c r="Y59" s="34"/>
      <c r="Z59" s="34"/>
    </row>
    <row r="60" spans="1:26" ht="15.5" x14ac:dyDescent="0.35">
      <c r="A60" s="34"/>
      <c r="B60" s="34"/>
      <c r="C60" s="34"/>
      <c r="D60" s="34"/>
      <c r="E60" s="34"/>
      <c r="F60" s="34"/>
      <c r="G60" s="34"/>
      <c r="H60" s="35"/>
      <c r="I60" s="35"/>
      <c r="J60" s="35"/>
      <c r="K60" s="34"/>
      <c r="L60" s="34"/>
      <c r="M60" s="34"/>
      <c r="N60" s="34"/>
      <c r="O60" s="34"/>
      <c r="P60" s="34"/>
      <c r="Q60" s="34"/>
      <c r="R60" s="34"/>
      <c r="S60" s="34"/>
      <c r="T60" s="34"/>
      <c r="U60" s="34"/>
      <c r="V60" s="34"/>
      <c r="W60" s="34"/>
      <c r="X60" s="34"/>
      <c r="Y60" s="34"/>
      <c r="Z60" s="34"/>
    </row>
    <row r="61" spans="1:26" ht="15.5" x14ac:dyDescent="0.35">
      <c r="A61" s="34"/>
      <c r="B61" s="34"/>
      <c r="C61" s="34"/>
      <c r="D61" s="34"/>
      <c r="E61" s="34"/>
      <c r="F61" s="34"/>
      <c r="G61" s="34"/>
      <c r="H61" s="35"/>
      <c r="I61" s="35"/>
      <c r="J61" s="35"/>
      <c r="K61" s="34"/>
      <c r="L61" s="34"/>
      <c r="M61" s="34"/>
      <c r="N61" s="34"/>
      <c r="O61" s="34"/>
      <c r="P61" s="34"/>
      <c r="Q61" s="34"/>
      <c r="R61" s="34"/>
      <c r="S61" s="34"/>
      <c r="T61" s="34"/>
      <c r="U61" s="34"/>
      <c r="V61" s="34"/>
      <c r="W61" s="34"/>
      <c r="X61" s="34"/>
      <c r="Y61" s="34"/>
      <c r="Z61" s="34"/>
    </row>
    <row r="62" spans="1:26" ht="15.5" x14ac:dyDescent="0.35">
      <c r="A62" s="34"/>
      <c r="B62" s="34"/>
      <c r="C62" s="34"/>
      <c r="D62" s="34"/>
      <c r="E62" s="34"/>
      <c r="F62" s="34"/>
      <c r="G62" s="34"/>
      <c r="H62" s="35"/>
      <c r="I62" s="35"/>
      <c r="J62" s="35"/>
      <c r="K62" s="34"/>
      <c r="L62" s="34"/>
      <c r="M62" s="34"/>
      <c r="N62" s="34"/>
      <c r="O62" s="34"/>
      <c r="P62" s="34"/>
      <c r="Q62" s="34"/>
      <c r="R62" s="34"/>
      <c r="S62" s="34"/>
      <c r="T62" s="34"/>
      <c r="U62" s="34"/>
      <c r="V62" s="34"/>
      <c r="W62" s="34"/>
      <c r="X62" s="34"/>
      <c r="Y62" s="34"/>
      <c r="Z62" s="34"/>
    </row>
    <row r="63" spans="1:26" ht="15.5" x14ac:dyDescent="0.35">
      <c r="A63" s="34"/>
      <c r="B63" s="34"/>
      <c r="C63" s="34"/>
      <c r="D63" s="34"/>
      <c r="E63" s="34"/>
      <c r="F63" s="34"/>
      <c r="G63" s="34"/>
      <c r="H63" s="35"/>
      <c r="I63" s="35"/>
      <c r="J63" s="35"/>
      <c r="K63" s="34"/>
      <c r="L63" s="34"/>
      <c r="M63" s="34"/>
      <c r="N63" s="34"/>
      <c r="O63" s="34"/>
      <c r="P63" s="34"/>
      <c r="Q63" s="34"/>
      <c r="R63" s="34"/>
      <c r="S63" s="34"/>
      <c r="T63" s="34"/>
      <c r="U63" s="34"/>
      <c r="V63" s="34"/>
      <c r="W63" s="34"/>
      <c r="X63" s="34"/>
      <c r="Y63" s="34"/>
      <c r="Z63" s="34"/>
    </row>
    <row r="64" spans="1:26" ht="15.5" x14ac:dyDescent="0.35">
      <c r="A64" s="34"/>
      <c r="B64" s="34"/>
      <c r="C64" s="34"/>
      <c r="D64" s="34"/>
      <c r="E64" s="34"/>
      <c r="F64" s="34"/>
      <c r="G64" s="34"/>
      <c r="H64" s="35"/>
      <c r="I64" s="35"/>
      <c r="J64" s="35"/>
      <c r="K64" s="34"/>
      <c r="L64" s="34"/>
      <c r="M64" s="34"/>
      <c r="N64" s="34"/>
      <c r="O64" s="34"/>
      <c r="P64" s="34"/>
      <c r="Q64" s="34"/>
      <c r="R64" s="34"/>
      <c r="S64" s="34"/>
      <c r="T64" s="34"/>
      <c r="U64" s="34"/>
      <c r="V64" s="34"/>
      <c r="W64" s="34"/>
      <c r="X64" s="34"/>
      <c r="Y64" s="34"/>
      <c r="Z64" s="34"/>
    </row>
    <row r="65" spans="1:26" ht="15.5" x14ac:dyDescent="0.35">
      <c r="A65" s="34"/>
      <c r="B65" s="34"/>
      <c r="C65" s="34"/>
      <c r="D65" s="34"/>
      <c r="E65" s="34"/>
      <c r="F65" s="34"/>
      <c r="G65" s="34"/>
      <c r="H65" s="35"/>
      <c r="I65" s="35"/>
      <c r="J65" s="35"/>
      <c r="K65" s="34"/>
      <c r="L65" s="34"/>
      <c r="M65" s="34"/>
      <c r="N65" s="34"/>
      <c r="O65" s="34"/>
      <c r="P65" s="34"/>
      <c r="Q65" s="34"/>
      <c r="R65" s="34"/>
      <c r="S65" s="34"/>
      <c r="T65" s="34"/>
      <c r="U65" s="34"/>
      <c r="V65" s="34"/>
      <c r="W65" s="34"/>
      <c r="X65" s="34"/>
      <c r="Y65" s="34"/>
      <c r="Z65" s="34"/>
    </row>
    <row r="66" spans="1:26" ht="15.5" x14ac:dyDescent="0.35">
      <c r="A66" s="34"/>
      <c r="B66" s="34"/>
      <c r="C66" s="34"/>
      <c r="D66" s="34"/>
      <c r="E66" s="34"/>
      <c r="F66" s="34"/>
      <c r="G66" s="34"/>
      <c r="H66" s="35"/>
      <c r="I66" s="35"/>
      <c r="J66" s="35"/>
      <c r="K66" s="34"/>
      <c r="L66" s="34"/>
      <c r="M66" s="34"/>
      <c r="N66" s="34"/>
      <c r="O66" s="34"/>
      <c r="P66" s="34"/>
      <c r="Q66" s="34"/>
      <c r="R66" s="34"/>
      <c r="S66" s="34"/>
      <c r="T66" s="34"/>
      <c r="U66" s="34"/>
      <c r="V66" s="34"/>
      <c r="W66" s="34"/>
      <c r="X66" s="34"/>
      <c r="Y66" s="34"/>
      <c r="Z66" s="34"/>
    </row>
    <row r="67" spans="1:26" ht="15.5" x14ac:dyDescent="0.35">
      <c r="A67" s="34"/>
      <c r="B67" s="34"/>
      <c r="C67" s="34"/>
      <c r="D67" s="34"/>
      <c r="E67" s="34"/>
      <c r="F67" s="34"/>
      <c r="G67" s="34"/>
      <c r="H67" s="35"/>
      <c r="I67" s="35"/>
      <c r="J67" s="35"/>
      <c r="K67" s="34"/>
      <c r="L67" s="34"/>
      <c r="M67" s="34"/>
      <c r="N67" s="34"/>
      <c r="O67" s="34"/>
      <c r="P67" s="34"/>
      <c r="Q67" s="34"/>
      <c r="R67" s="34"/>
      <c r="S67" s="34"/>
      <c r="T67" s="34"/>
      <c r="U67" s="34"/>
      <c r="V67" s="34"/>
      <c r="W67" s="34"/>
      <c r="X67" s="34"/>
      <c r="Y67" s="34"/>
      <c r="Z67" s="34"/>
    </row>
    <row r="68" spans="1:26" ht="15.5" x14ac:dyDescent="0.35">
      <c r="A68" s="34"/>
      <c r="B68" s="34"/>
      <c r="C68" s="34"/>
      <c r="D68" s="34"/>
      <c r="E68" s="34"/>
      <c r="F68" s="34"/>
      <c r="G68" s="34"/>
      <c r="H68" s="35"/>
      <c r="I68" s="35"/>
      <c r="J68" s="35"/>
      <c r="K68" s="34"/>
      <c r="L68" s="34"/>
      <c r="M68" s="34"/>
      <c r="N68" s="34"/>
      <c r="O68" s="34"/>
      <c r="P68" s="34"/>
      <c r="Q68" s="34"/>
      <c r="R68" s="34"/>
      <c r="S68" s="34"/>
      <c r="T68" s="34"/>
      <c r="U68" s="34"/>
      <c r="V68" s="34"/>
      <c r="W68" s="34"/>
      <c r="X68" s="34"/>
      <c r="Y68" s="34"/>
      <c r="Z68" s="34"/>
    </row>
    <row r="69" spans="1:26" ht="15.5" x14ac:dyDescent="0.35">
      <c r="A69" s="34"/>
      <c r="B69" s="34"/>
      <c r="C69" s="34"/>
      <c r="D69" s="34"/>
      <c r="E69" s="34"/>
      <c r="F69" s="34"/>
      <c r="G69" s="34"/>
      <c r="H69" s="35"/>
      <c r="I69" s="35"/>
      <c r="J69" s="35"/>
      <c r="K69" s="34"/>
      <c r="L69" s="34"/>
      <c r="M69" s="34"/>
      <c r="N69" s="34"/>
      <c r="O69" s="34"/>
      <c r="P69" s="34"/>
      <c r="Q69" s="34"/>
      <c r="R69" s="34"/>
      <c r="S69" s="34"/>
      <c r="T69" s="34"/>
      <c r="U69" s="34"/>
      <c r="V69" s="34"/>
      <c r="W69" s="34"/>
      <c r="X69" s="34"/>
      <c r="Y69" s="34"/>
      <c r="Z69" s="34"/>
    </row>
    <row r="70" spans="1:26" ht="15.5" x14ac:dyDescent="0.35">
      <c r="A70" s="34"/>
      <c r="B70" s="34"/>
      <c r="C70" s="34"/>
      <c r="D70" s="34"/>
      <c r="E70" s="34"/>
      <c r="F70" s="34"/>
      <c r="G70" s="34"/>
      <c r="H70" s="35"/>
      <c r="I70" s="35"/>
      <c r="J70" s="35"/>
      <c r="K70" s="34"/>
      <c r="L70" s="34"/>
      <c r="M70" s="34"/>
      <c r="N70" s="34"/>
      <c r="O70" s="34"/>
      <c r="P70" s="34"/>
      <c r="Q70" s="34"/>
      <c r="R70" s="34"/>
      <c r="S70" s="34"/>
      <c r="T70" s="34"/>
      <c r="U70" s="34"/>
      <c r="V70" s="34"/>
      <c r="W70" s="34"/>
      <c r="X70" s="34"/>
      <c r="Y70" s="34"/>
      <c r="Z70" s="34"/>
    </row>
    <row r="71" spans="1:26" ht="15.5" x14ac:dyDescent="0.35">
      <c r="A71" s="34"/>
      <c r="B71" s="34"/>
      <c r="C71" s="34"/>
      <c r="D71" s="34"/>
      <c r="E71" s="34"/>
      <c r="F71" s="34"/>
      <c r="G71" s="34"/>
      <c r="H71" s="35"/>
      <c r="I71" s="35"/>
      <c r="J71" s="35"/>
      <c r="K71" s="34"/>
      <c r="L71" s="34"/>
      <c r="M71" s="34"/>
      <c r="N71" s="34"/>
      <c r="O71" s="34"/>
      <c r="P71" s="34"/>
      <c r="Q71" s="34"/>
      <c r="R71" s="34"/>
      <c r="S71" s="34"/>
      <c r="T71" s="34"/>
      <c r="U71" s="34"/>
      <c r="V71" s="34"/>
      <c r="W71" s="34"/>
      <c r="X71" s="34"/>
      <c r="Y71" s="34"/>
      <c r="Z71" s="34"/>
    </row>
    <row r="72" spans="1:26" ht="15.5" x14ac:dyDescent="0.35">
      <c r="A72" s="34"/>
      <c r="B72" s="34"/>
      <c r="C72" s="34"/>
      <c r="D72" s="34"/>
      <c r="E72" s="34"/>
      <c r="F72" s="34"/>
      <c r="G72" s="34"/>
      <c r="H72" s="35"/>
      <c r="I72" s="35"/>
      <c r="J72" s="35"/>
      <c r="K72" s="34"/>
      <c r="L72" s="34"/>
      <c r="M72" s="34"/>
      <c r="N72" s="34"/>
      <c r="O72" s="34"/>
      <c r="P72" s="34"/>
      <c r="Q72" s="34"/>
      <c r="R72" s="34"/>
      <c r="S72" s="34"/>
      <c r="T72" s="34"/>
      <c r="U72" s="34"/>
      <c r="V72" s="34"/>
      <c r="W72" s="34"/>
      <c r="X72" s="34"/>
      <c r="Y72" s="34"/>
      <c r="Z72" s="34"/>
    </row>
    <row r="73" spans="1:26" ht="15.5" x14ac:dyDescent="0.35">
      <c r="A73" s="34"/>
      <c r="B73" s="34"/>
      <c r="C73" s="34"/>
      <c r="D73" s="34"/>
      <c r="E73" s="34"/>
      <c r="F73" s="34"/>
      <c r="G73" s="34"/>
      <c r="H73" s="35"/>
      <c r="I73" s="35"/>
      <c r="J73" s="35"/>
      <c r="K73" s="34"/>
      <c r="L73" s="34"/>
      <c r="M73" s="34"/>
      <c r="N73" s="34"/>
      <c r="O73" s="34"/>
      <c r="P73" s="34"/>
      <c r="Q73" s="34"/>
      <c r="R73" s="34"/>
      <c r="S73" s="34"/>
      <c r="T73" s="34"/>
      <c r="U73" s="34"/>
      <c r="V73" s="34"/>
      <c r="W73" s="34"/>
      <c r="X73" s="34"/>
      <c r="Y73" s="34"/>
      <c r="Z73" s="34"/>
    </row>
    <row r="74" spans="1:26" ht="15.5" x14ac:dyDescent="0.35">
      <c r="A74" s="34"/>
      <c r="B74" s="34"/>
      <c r="C74" s="34"/>
      <c r="D74" s="34"/>
      <c r="E74" s="34"/>
      <c r="F74" s="34"/>
      <c r="G74" s="34"/>
      <c r="H74" s="35"/>
      <c r="I74" s="35"/>
      <c r="J74" s="35"/>
      <c r="K74" s="34"/>
      <c r="L74" s="34"/>
      <c r="M74" s="34"/>
      <c r="N74" s="34"/>
      <c r="O74" s="34"/>
      <c r="P74" s="34"/>
      <c r="Q74" s="34"/>
      <c r="R74" s="34"/>
      <c r="S74" s="34"/>
      <c r="T74" s="34"/>
      <c r="U74" s="34"/>
      <c r="V74" s="34"/>
      <c r="W74" s="34"/>
      <c r="X74" s="34"/>
      <c r="Y74" s="34"/>
      <c r="Z74" s="34"/>
    </row>
    <row r="75" spans="1:26" ht="15.5" x14ac:dyDescent="0.35">
      <c r="A75" s="34"/>
      <c r="B75" s="34"/>
      <c r="C75" s="34"/>
      <c r="D75" s="34"/>
      <c r="E75" s="34"/>
      <c r="F75" s="34"/>
      <c r="G75" s="34"/>
      <c r="H75" s="35"/>
      <c r="I75" s="35"/>
      <c r="J75" s="35"/>
      <c r="K75" s="34"/>
      <c r="L75" s="34"/>
      <c r="M75" s="34"/>
      <c r="N75" s="34"/>
      <c r="O75" s="34"/>
      <c r="P75" s="34"/>
      <c r="Q75" s="34"/>
      <c r="R75" s="34"/>
      <c r="S75" s="34"/>
      <c r="T75" s="34"/>
      <c r="U75" s="34"/>
      <c r="V75" s="34"/>
      <c r="W75" s="34"/>
      <c r="X75" s="34"/>
      <c r="Y75" s="34"/>
      <c r="Z75" s="34"/>
    </row>
    <row r="76" spans="1:26" ht="15.5" x14ac:dyDescent="0.35">
      <c r="A76" s="34"/>
      <c r="B76" s="34"/>
      <c r="C76" s="34"/>
      <c r="D76" s="34"/>
      <c r="E76" s="34"/>
      <c r="F76" s="34"/>
      <c r="G76" s="34"/>
      <c r="H76" s="35"/>
      <c r="I76" s="35"/>
      <c r="J76" s="35"/>
      <c r="K76" s="34"/>
      <c r="L76" s="34"/>
      <c r="M76" s="34"/>
      <c r="N76" s="34"/>
      <c r="O76" s="34"/>
      <c r="P76" s="34"/>
      <c r="Q76" s="34"/>
      <c r="R76" s="34"/>
      <c r="S76" s="34"/>
      <c r="T76" s="34"/>
      <c r="U76" s="34"/>
      <c r="V76" s="34"/>
      <c r="W76" s="34"/>
      <c r="X76" s="34"/>
      <c r="Y76" s="34"/>
      <c r="Z76" s="34"/>
    </row>
    <row r="77" spans="1:26" ht="15.5" x14ac:dyDescent="0.35">
      <c r="A77" s="34"/>
      <c r="B77" s="34"/>
      <c r="C77" s="34"/>
      <c r="D77" s="34"/>
      <c r="E77" s="34"/>
      <c r="F77" s="34"/>
      <c r="G77" s="34"/>
      <c r="H77" s="35"/>
      <c r="I77" s="35"/>
      <c r="J77" s="35"/>
      <c r="K77" s="34"/>
      <c r="L77" s="34"/>
      <c r="M77" s="34"/>
      <c r="N77" s="34"/>
      <c r="O77" s="34"/>
      <c r="P77" s="34"/>
      <c r="Q77" s="34"/>
      <c r="R77" s="34"/>
      <c r="S77" s="34"/>
      <c r="T77" s="34"/>
      <c r="U77" s="34"/>
      <c r="V77" s="34"/>
      <c r="W77" s="34"/>
      <c r="X77" s="34"/>
      <c r="Y77" s="34"/>
      <c r="Z77" s="34"/>
    </row>
    <row r="78" spans="1:26" ht="15.5" x14ac:dyDescent="0.35">
      <c r="A78" s="34"/>
      <c r="B78" s="34"/>
      <c r="C78" s="34"/>
      <c r="D78" s="34"/>
      <c r="E78" s="34"/>
      <c r="F78" s="34"/>
      <c r="G78" s="34"/>
      <c r="H78" s="35"/>
      <c r="I78" s="35"/>
      <c r="J78" s="35"/>
      <c r="K78" s="34"/>
      <c r="L78" s="34"/>
      <c r="M78" s="34"/>
      <c r="N78" s="34"/>
      <c r="O78" s="34"/>
      <c r="P78" s="34"/>
      <c r="Q78" s="34"/>
      <c r="R78" s="34"/>
      <c r="S78" s="34"/>
      <c r="T78" s="34"/>
      <c r="U78" s="34"/>
      <c r="V78" s="34"/>
      <c r="W78" s="34"/>
      <c r="X78" s="34"/>
      <c r="Y78" s="34"/>
      <c r="Z78" s="34"/>
    </row>
    <row r="79" spans="1:26" ht="15.5" x14ac:dyDescent="0.35">
      <c r="A79" s="34"/>
      <c r="B79" s="34"/>
      <c r="C79" s="34"/>
      <c r="D79" s="34"/>
      <c r="E79" s="34"/>
      <c r="F79" s="34"/>
      <c r="G79" s="34"/>
      <c r="H79" s="35"/>
      <c r="I79" s="35"/>
      <c r="J79" s="35"/>
      <c r="K79" s="34"/>
      <c r="L79" s="34"/>
      <c r="M79" s="34"/>
      <c r="N79" s="34"/>
      <c r="O79" s="34"/>
      <c r="P79" s="34"/>
      <c r="Q79" s="34"/>
      <c r="R79" s="34"/>
      <c r="S79" s="34"/>
      <c r="T79" s="34"/>
      <c r="U79" s="34"/>
      <c r="V79" s="34"/>
      <c r="W79" s="34"/>
      <c r="X79" s="34"/>
      <c r="Y79" s="34"/>
      <c r="Z79" s="34"/>
    </row>
    <row r="80" spans="1:26" ht="15.5" x14ac:dyDescent="0.35">
      <c r="A80" s="34"/>
      <c r="B80" s="34"/>
      <c r="C80" s="34"/>
      <c r="D80" s="34"/>
      <c r="E80" s="34"/>
      <c r="F80" s="34"/>
      <c r="G80" s="34"/>
      <c r="H80" s="35"/>
      <c r="I80" s="35"/>
      <c r="J80" s="35"/>
      <c r="K80" s="34"/>
      <c r="L80" s="34"/>
      <c r="M80" s="34"/>
      <c r="N80" s="34"/>
      <c r="O80" s="34"/>
      <c r="P80" s="34"/>
      <c r="Q80" s="34"/>
      <c r="R80" s="34"/>
      <c r="S80" s="34"/>
      <c r="T80" s="34"/>
      <c r="U80" s="34"/>
      <c r="V80" s="34"/>
      <c r="W80" s="34"/>
      <c r="X80" s="34"/>
      <c r="Y80" s="34"/>
      <c r="Z80" s="34"/>
    </row>
    <row r="81" spans="1:26" ht="15.5" x14ac:dyDescent="0.35">
      <c r="A81" s="34"/>
      <c r="B81" s="34"/>
      <c r="C81" s="34"/>
      <c r="D81" s="34"/>
      <c r="E81" s="34"/>
      <c r="F81" s="34"/>
      <c r="G81" s="34"/>
      <c r="H81" s="35"/>
      <c r="I81" s="35"/>
      <c r="J81" s="35"/>
      <c r="K81" s="34"/>
      <c r="L81" s="34"/>
      <c r="M81" s="34"/>
      <c r="N81" s="34"/>
      <c r="O81" s="34"/>
      <c r="P81" s="34"/>
      <c r="Q81" s="34"/>
      <c r="R81" s="34"/>
      <c r="S81" s="34"/>
      <c r="T81" s="34"/>
      <c r="U81" s="34"/>
      <c r="V81" s="34"/>
      <c r="W81" s="34"/>
      <c r="X81" s="34"/>
      <c r="Y81" s="34"/>
      <c r="Z81" s="34"/>
    </row>
    <row r="82" spans="1:26" ht="15.5" x14ac:dyDescent="0.35">
      <c r="A82" s="34"/>
      <c r="B82" s="34"/>
      <c r="C82" s="34"/>
      <c r="D82" s="34"/>
      <c r="E82" s="34"/>
      <c r="F82" s="34"/>
      <c r="G82" s="34"/>
      <c r="H82" s="35"/>
      <c r="I82" s="35"/>
      <c r="J82" s="35"/>
      <c r="K82" s="34"/>
      <c r="L82" s="34"/>
      <c r="M82" s="34"/>
      <c r="N82" s="34"/>
      <c r="O82" s="34"/>
      <c r="P82" s="34"/>
      <c r="Q82" s="34"/>
      <c r="R82" s="34"/>
      <c r="S82" s="34"/>
      <c r="T82" s="34"/>
      <c r="U82" s="34"/>
      <c r="V82" s="34"/>
      <c r="W82" s="34"/>
      <c r="X82" s="34"/>
      <c r="Y82" s="34"/>
      <c r="Z82" s="34"/>
    </row>
    <row r="83" spans="1:26" ht="15.5" x14ac:dyDescent="0.35">
      <c r="A83" s="34"/>
      <c r="B83" s="34"/>
      <c r="C83" s="34"/>
      <c r="D83" s="34"/>
      <c r="E83" s="34"/>
      <c r="F83" s="34"/>
      <c r="G83" s="34"/>
      <c r="H83" s="35"/>
      <c r="I83" s="35"/>
      <c r="J83" s="35"/>
      <c r="K83" s="34"/>
      <c r="L83" s="34"/>
      <c r="M83" s="34"/>
      <c r="N83" s="34"/>
      <c r="O83" s="34"/>
      <c r="P83" s="34"/>
      <c r="Q83" s="34"/>
      <c r="R83" s="34"/>
      <c r="S83" s="34"/>
      <c r="T83" s="34"/>
      <c r="U83" s="34"/>
      <c r="V83" s="34"/>
      <c r="W83" s="34"/>
      <c r="X83" s="34"/>
      <c r="Y83" s="34"/>
      <c r="Z83" s="34"/>
    </row>
    <row r="84" spans="1:26" ht="15.5" x14ac:dyDescent="0.35">
      <c r="A84" s="34"/>
      <c r="B84" s="34"/>
      <c r="C84" s="34"/>
      <c r="D84" s="34"/>
      <c r="E84" s="34"/>
      <c r="F84" s="34"/>
      <c r="G84" s="34"/>
      <c r="H84" s="35"/>
      <c r="I84" s="35"/>
      <c r="J84" s="35"/>
      <c r="K84" s="34"/>
      <c r="L84" s="34"/>
      <c r="M84" s="34"/>
      <c r="N84" s="34"/>
      <c r="O84" s="34"/>
      <c r="P84" s="34"/>
      <c r="Q84" s="34"/>
      <c r="R84" s="34"/>
      <c r="S84" s="34"/>
      <c r="T84" s="34"/>
      <c r="U84" s="34"/>
      <c r="V84" s="34"/>
      <c r="W84" s="34"/>
      <c r="X84" s="34"/>
      <c r="Y84" s="34"/>
      <c r="Z84" s="34"/>
    </row>
    <row r="85" spans="1:26" ht="15.5" x14ac:dyDescent="0.35">
      <c r="A85" s="34"/>
      <c r="B85" s="34"/>
      <c r="C85" s="34"/>
      <c r="D85" s="34"/>
      <c r="E85" s="34"/>
      <c r="F85" s="34"/>
      <c r="G85" s="34"/>
      <c r="H85" s="35"/>
      <c r="I85" s="35"/>
      <c r="J85" s="35"/>
      <c r="K85" s="34"/>
      <c r="L85" s="34"/>
      <c r="M85" s="34"/>
      <c r="N85" s="34"/>
      <c r="O85" s="34"/>
      <c r="P85" s="34"/>
      <c r="Q85" s="34"/>
      <c r="R85" s="34"/>
      <c r="S85" s="34"/>
      <c r="T85" s="34"/>
      <c r="U85" s="34"/>
      <c r="V85" s="34"/>
      <c r="W85" s="34"/>
      <c r="X85" s="34"/>
      <c r="Y85" s="34"/>
      <c r="Z85" s="34"/>
    </row>
    <row r="86" spans="1:26" ht="15.5" x14ac:dyDescent="0.35">
      <c r="A86" s="34"/>
      <c r="B86" s="34"/>
      <c r="C86" s="34"/>
      <c r="D86" s="34"/>
      <c r="E86" s="34"/>
      <c r="F86" s="34"/>
      <c r="G86" s="34"/>
      <c r="H86" s="35"/>
      <c r="I86" s="35"/>
      <c r="J86" s="35"/>
      <c r="K86" s="34"/>
      <c r="L86" s="34"/>
      <c r="M86" s="34"/>
      <c r="N86" s="34"/>
      <c r="O86" s="34"/>
      <c r="P86" s="34"/>
      <c r="Q86" s="34"/>
      <c r="R86" s="34"/>
      <c r="S86" s="34"/>
      <c r="T86" s="34"/>
      <c r="U86" s="34"/>
      <c r="V86" s="34"/>
      <c r="W86" s="34"/>
      <c r="X86" s="34"/>
      <c r="Y86" s="34"/>
      <c r="Z86" s="34"/>
    </row>
    <row r="87" spans="1:26" ht="15.5" x14ac:dyDescent="0.35">
      <c r="A87" s="34"/>
      <c r="B87" s="34"/>
      <c r="C87" s="34"/>
      <c r="D87" s="34"/>
      <c r="E87" s="34"/>
      <c r="F87" s="34"/>
      <c r="G87" s="34"/>
      <c r="H87" s="35"/>
      <c r="I87" s="35"/>
      <c r="J87" s="35"/>
      <c r="K87" s="34"/>
      <c r="L87" s="34"/>
      <c r="M87" s="34"/>
      <c r="N87" s="34"/>
      <c r="O87" s="34"/>
      <c r="P87" s="34"/>
      <c r="Q87" s="34"/>
      <c r="R87" s="34"/>
      <c r="S87" s="34"/>
      <c r="T87" s="34"/>
      <c r="U87" s="34"/>
      <c r="V87" s="34"/>
      <c r="W87" s="34"/>
      <c r="X87" s="34"/>
      <c r="Y87" s="34"/>
      <c r="Z87" s="34"/>
    </row>
    <row r="88" spans="1:26" ht="15.5" x14ac:dyDescent="0.35">
      <c r="A88" s="34"/>
      <c r="B88" s="34"/>
      <c r="C88" s="34"/>
      <c r="D88" s="34"/>
      <c r="E88" s="34"/>
      <c r="F88" s="34"/>
      <c r="G88" s="34"/>
      <c r="H88" s="35"/>
      <c r="I88" s="35"/>
      <c r="J88" s="35"/>
      <c r="K88" s="34"/>
      <c r="L88" s="34"/>
      <c r="M88" s="34"/>
      <c r="N88" s="34"/>
      <c r="O88" s="34"/>
      <c r="P88" s="34"/>
      <c r="Q88" s="34"/>
      <c r="R88" s="34"/>
      <c r="S88" s="34"/>
      <c r="T88" s="34"/>
      <c r="U88" s="34"/>
      <c r="V88" s="34"/>
      <c r="W88" s="34"/>
      <c r="X88" s="34"/>
      <c r="Y88" s="34"/>
      <c r="Z88" s="34"/>
    </row>
    <row r="89" spans="1:26" ht="15.5" x14ac:dyDescent="0.35">
      <c r="A89" s="34"/>
      <c r="B89" s="34"/>
      <c r="C89" s="34"/>
      <c r="D89" s="34"/>
      <c r="E89" s="34"/>
      <c r="F89" s="34"/>
      <c r="G89" s="34"/>
      <c r="H89" s="35"/>
      <c r="I89" s="35"/>
      <c r="J89" s="35"/>
      <c r="K89" s="34"/>
      <c r="L89" s="34"/>
      <c r="M89" s="34"/>
      <c r="N89" s="34"/>
      <c r="O89" s="34"/>
      <c r="P89" s="34"/>
      <c r="Q89" s="34"/>
      <c r="R89" s="34"/>
      <c r="S89" s="34"/>
      <c r="T89" s="34"/>
      <c r="U89" s="34"/>
      <c r="V89" s="34"/>
      <c r="W89" s="34"/>
      <c r="X89" s="34"/>
      <c r="Y89" s="34"/>
      <c r="Z89" s="34"/>
    </row>
    <row r="90" spans="1:26" ht="15.5" x14ac:dyDescent="0.35">
      <c r="A90" s="34"/>
      <c r="B90" s="34"/>
      <c r="C90" s="34"/>
      <c r="D90" s="34"/>
      <c r="E90" s="34"/>
      <c r="F90" s="34"/>
      <c r="G90" s="34"/>
      <c r="H90" s="35"/>
      <c r="I90" s="35"/>
      <c r="J90" s="35"/>
      <c r="K90" s="34"/>
      <c r="L90" s="34"/>
      <c r="M90" s="34"/>
      <c r="N90" s="34"/>
      <c r="O90" s="34"/>
      <c r="P90" s="34"/>
      <c r="Q90" s="34"/>
      <c r="R90" s="34"/>
      <c r="S90" s="34"/>
      <c r="T90" s="34"/>
      <c r="U90" s="34"/>
      <c r="V90" s="34"/>
      <c r="W90" s="34"/>
      <c r="X90" s="34"/>
      <c r="Y90" s="34"/>
      <c r="Z90" s="34"/>
    </row>
    <row r="91" spans="1:26" ht="15.5" x14ac:dyDescent="0.35">
      <c r="A91" s="34"/>
      <c r="B91" s="34"/>
      <c r="C91" s="34"/>
      <c r="D91" s="34"/>
      <c r="E91" s="34"/>
      <c r="F91" s="34"/>
      <c r="G91" s="34"/>
      <c r="H91" s="35"/>
      <c r="I91" s="35"/>
      <c r="J91" s="35"/>
      <c r="K91" s="34"/>
      <c r="L91" s="34"/>
      <c r="M91" s="34"/>
      <c r="N91" s="34"/>
      <c r="O91" s="34"/>
      <c r="P91" s="34"/>
      <c r="Q91" s="34"/>
      <c r="R91" s="34"/>
      <c r="S91" s="34"/>
      <c r="T91" s="34"/>
      <c r="U91" s="34"/>
      <c r="V91" s="34"/>
      <c r="W91" s="34"/>
      <c r="X91" s="34"/>
      <c r="Y91" s="34"/>
      <c r="Z91" s="34"/>
    </row>
    <row r="92" spans="1:26" ht="15.5" x14ac:dyDescent="0.35">
      <c r="A92" s="34"/>
      <c r="B92" s="34"/>
      <c r="C92" s="34"/>
      <c r="D92" s="34"/>
      <c r="E92" s="34"/>
      <c r="F92" s="34"/>
      <c r="G92" s="34"/>
      <c r="H92" s="35"/>
      <c r="I92" s="35"/>
      <c r="J92" s="35"/>
      <c r="K92" s="34"/>
      <c r="L92" s="34"/>
      <c r="M92" s="34"/>
      <c r="N92" s="34"/>
      <c r="O92" s="34"/>
      <c r="P92" s="34"/>
      <c r="Q92" s="34"/>
      <c r="R92" s="34"/>
      <c r="S92" s="34"/>
      <c r="T92" s="34"/>
      <c r="U92" s="34"/>
      <c r="V92" s="34"/>
      <c r="W92" s="34"/>
      <c r="X92" s="34"/>
      <c r="Y92" s="34"/>
      <c r="Z92" s="34"/>
    </row>
    <row r="93" spans="1:26" ht="15.5" x14ac:dyDescent="0.35">
      <c r="A93" s="34"/>
      <c r="B93" s="34"/>
      <c r="C93" s="34"/>
      <c r="D93" s="34"/>
      <c r="E93" s="34"/>
      <c r="F93" s="34"/>
      <c r="G93" s="34"/>
      <c r="H93" s="35"/>
      <c r="I93" s="35"/>
      <c r="J93" s="35"/>
      <c r="K93" s="34"/>
      <c r="L93" s="34"/>
      <c r="M93" s="34"/>
      <c r="N93" s="34"/>
      <c r="O93" s="34"/>
      <c r="P93" s="34"/>
      <c r="Q93" s="34"/>
      <c r="R93" s="34"/>
      <c r="S93" s="34"/>
      <c r="T93" s="34"/>
      <c r="U93" s="34"/>
      <c r="V93" s="34"/>
      <c r="W93" s="34"/>
      <c r="X93" s="34"/>
      <c r="Y93" s="34"/>
      <c r="Z93" s="34"/>
    </row>
    <row r="94" spans="1:26" ht="15.5" x14ac:dyDescent="0.35">
      <c r="A94" s="34"/>
      <c r="B94" s="34"/>
      <c r="C94" s="34"/>
      <c r="D94" s="34"/>
      <c r="E94" s="34"/>
      <c r="F94" s="34"/>
      <c r="G94" s="34"/>
      <c r="H94" s="35"/>
      <c r="I94" s="35"/>
      <c r="J94" s="35"/>
      <c r="K94" s="34"/>
      <c r="L94" s="34"/>
      <c r="M94" s="34"/>
      <c r="N94" s="34"/>
      <c r="O94" s="34"/>
      <c r="P94" s="34"/>
      <c r="Q94" s="34"/>
      <c r="R94" s="34"/>
      <c r="S94" s="34"/>
      <c r="T94" s="34"/>
      <c r="U94" s="34"/>
      <c r="V94" s="34"/>
      <c r="W94" s="34"/>
      <c r="X94" s="34"/>
      <c r="Y94" s="34"/>
      <c r="Z94" s="34"/>
    </row>
    <row r="95" spans="1:26" ht="15.5" x14ac:dyDescent="0.35">
      <c r="A95" s="34"/>
      <c r="B95" s="34"/>
      <c r="C95" s="34"/>
      <c r="D95" s="34"/>
      <c r="E95" s="34"/>
      <c r="F95" s="34"/>
      <c r="G95" s="34"/>
      <c r="H95" s="35"/>
      <c r="I95" s="35"/>
      <c r="J95" s="35"/>
      <c r="K95" s="34"/>
      <c r="L95" s="34"/>
      <c r="M95" s="34"/>
      <c r="N95" s="34"/>
      <c r="O95" s="34"/>
      <c r="P95" s="34"/>
      <c r="Q95" s="34"/>
      <c r="R95" s="34"/>
      <c r="S95" s="34"/>
      <c r="T95" s="34"/>
      <c r="U95" s="34"/>
      <c r="V95" s="34"/>
      <c r="W95" s="34"/>
      <c r="X95" s="34"/>
      <c r="Y95" s="34"/>
      <c r="Z95" s="34"/>
    </row>
    <row r="96" spans="1:26" ht="15.5" x14ac:dyDescent="0.35">
      <c r="A96" s="34"/>
      <c r="B96" s="34"/>
      <c r="C96" s="34"/>
      <c r="D96" s="34"/>
      <c r="E96" s="34"/>
      <c r="F96" s="34"/>
      <c r="G96" s="34"/>
      <c r="H96" s="35"/>
      <c r="I96" s="35"/>
      <c r="J96" s="35"/>
      <c r="K96" s="34"/>
      <c r="L96" s="34"/>
      <c r="M96" s="34"/>
      <c r="N96" s="34"/>
      <c r="O96" s="34"/>
      <c r="P96" s="34"/>
      <c r="Q96" s="34"/>
      <c r="R96" s="34"/>
      <c r="S96" s="34"/>
      <c r="T96" s="34"/>
      <c r="U96" s="34"/>
      <c r="V96" s="34"/>
      <c r="W96" s="34"/>
      <c r="X96" s="34"/>
      <c r="Y96" s="34"/>
      <c r="Z96" s="34"/>
    </row>
    <row r="97" spans="1:26" ht="15.5" x14ac:dyDescent="0.35">
      <c r="A97" s="34"/>
      <c r="B97" s="34"/>
      <c r="C97" s="34"/>
      <c r="D97" s="34"/>
      <c r="E97" s="34"/>
      <c r="F97" s="34"/>
      <c r="G97" s="34"/>
      <c r="H97" s="35"/>
      <c r="I97" s="35"/>
      <c r="J97" s="35"/>
      <c r="K97" s="34"/>
      <c r="L97" s="34"/>
      <c r="M97" s="34"/>
      <c r="N97" s="34"/>
      <c r="O97" s="34"/>
      <c r="P97" s="34"/>
      <c r="Q97" s="34"/>
      <c r="R97" s="34"/>
      <c r="S97" s="34"/>
      <c r="T97" s="34"/>
      <c r="U97" s="34"/>
      <c r="V97" s="34"/>
      <c r="W97" s="34"/>
      <c r="X97" s="34"/>
      <c r="Y97" s="34"/>
      <c r="Z97" s="34"/>
    </row>
    <row r="98" spans="1:26" ht="15.5" x14ac:dyDescent="0.35">
      <c r="A98" s="34"/>
      <c r="B98" s="34"/>
      <c r="C98" s="34"/>
      <c r="D98" s="34"/>
      <c r="E98" s="34"/>
      <c r="F98" s="34"/>
      <c r="G98" s="34"/>
      <c r="H98" s="35"/>
      <c r="I98" s="35"/>
      <c r="J98" s="35"/>
      <c r="K98" s="34"/>
      <c r="L98" s="34"/>
      <c r="M98" s="34"/>
      <c r="N98" s="34"/>
      <c r="O98" s="34"/>
      <c r="P98" s="34"/>
      <c r="Q98" s="34"/>
      <c r="R98" s="34"/>
      <c r="S98" s="34"/>
      <c r="T98" s="34"/>
      <c r="U98" s="34"/>
      <c r="V98" s="34"/>
      <c r="W98" s="34"/>
      <c r="X98" s="34"/>
      <c r="Y98" s="34"/>
      <c r="Z98" s="34"/>
    </row>
    <row r="99" spans="1:26" ht="15.5" x14ac:dyDescent="0.35">
      <c r="A99" s="34"/>
      <c r="B99" s="34"/>
      <c r="C99" s="34"/>
      <c r="D99" s="34"/>
      <c r="E99" s="34"/>
      <c r="F99" s="34"/>
      <c r="G99" s="34"/>
      <c r="H99" s="35"/>
      <c r="I99" s="35"/>
      <c r="J99" s="35"/>
      <c r="K99" s="34"/>
      <c r="L99" s="34"/>
      <c r="M99" s="34"/>
      <c r="N99" s="34"/>
      <c r="O99" s="34"/>
      <c r="P99" s="34"/>
      <c r="Q99" s="34"/>
      <c r="R99" s="34"/>
      <c r="S99" s="34"/>
      <c r="T99" s="34"/>
      <c r="U99" s="34"/>
      <c r="V99" s="34"/>
      <c r="W99" s="34"/>
      <c r="X99" s="34"/>
      <c r="Y99" s="34"/>
      <c r="Z99" s="34"/>
    </row>
    <row r="100" spans="1:26" ht="15.5" x14ac:dyDescent="0.35">
      <c r="A100" s="34"/>
      <c r="B100" s="34"/>
      <c r="C100" s="34"/>
      <c r="D100" s="34"/>
      <c r="E100" s="34"/>
      <c r="F100" s="34"/>
      <c r="G100" s="34"/>
      <c r="H100" s="35"/>
      <c r="I100" s="35"/>
      <c r="J100" s="35"/>
      <c r="K100" s="34"/>
      <c r="L100" s="34"/>
      <c r="M100" s="34"/>
      <c r="N100" s="34"/>
      <c r="O100" s="34"/>
      <c r="P100" s="34"/>
      <c r="Q100" s="34"/>
      <c r="R100" s="34"/>
      <c r="S100" s="34"/>
      <c r="T100" s="34"/>
      <c r="U100" s="34"/>
      <c r="V100" s="34"/>
      <c r="W100" s="34"/>
      <c r="X100" s="34"/>
      <c r="Y100" s="34"/>
      <c r="Z100" s="34"/>
    </row>
    <row r="101" spans="1:26" ht="15.5" x14ac:dyDescent="0.35">
      <c r="A101" s="34"/>
      <c r="B101" s="34"/>
      <c r="C101" s="34"/>
      <c r="D101" s="34"/>
      <c r="E101" s="34"/>
      <c r="F101" s="34"/>
      <c r="G101" s="34"/>
      <c r="H101" s="35"/>
      <c r="I101" s="35"/>
      <c r="J101" s="35"/>
      <c r="K101" s="34"/>
      <c r="L101" s="34"/>
      <c r="M101" s="34"/>
      <c r="N101" s="34"/>
      <c r="O101" s="34"/>
      <c r="P101" s="34"/>
      <c r="Q101" s="34"/>
      <c r="R101" s="34"/>
      <c r="S101" s="34"/>
      <c r="T101" s="34"/>
      <c r="U101" s="34"/>
      <c r="V101" s="34"/>
      <c r="W101" s="34"/>
      <c r="X101" s="34"/>
      <c r="Y101" s="34"/>
      <c r="Z101" s="34"/>
    </row>
    <row r="102" spans="1:26" ht="15.5" x14ac:dyDescent="0.35">
      <c r="A102" s="34"/>
      <c r="B102" s="34"/>
      <c r="C102" s="34"/>
      <c r="D102" s="34"/>
      <c r="E102" s="34"/>
      <c r="F102" s="34"/>
      <c r="G102" s="34"/>
      <c r="H102" s="35"/>
      <c r="I102" s="35"/>
      <c r="J102" s="35"/>
      <c r="K102" s="34"/>
      <c r="L102" s="34"/>
      <c r="M102" s="34"/>
      <c r="N102" s="34"/>
      <c r="O102" s="34"/>
      <c r="P102" s="34"/>
      <c r="Q102" s="34"/>
      <c r="R102" s="34"/>
      <c r="S102" s="34"/>
      <c r="T102" s="34"/>
      <c r="U102" s="34"/>
      <c r="V102" s="34"/>
      <c r="W102" s="34"/>
      <c r="X102" s="34"/>
      <c r="Y102" s="34"/>
      <c r="Z102" s="34"/>
    </row>
    <row r="103" spans="1:26" ht="15.5" x14ac:dyDescent="0.35">
      <c r="A103" s="34"/>
      <c r="B103" s="34"/>
      <c r="C103" s="34"/>
      <c r="D103" s="34"/>
      <c r="E103" s="34"/>
      <c r="F103" s="34"/>
      <c r="G103" s="34"/>
      <c r="H103" s="35"/>
      <c r="I103" s="35"/>
      <c r="J103" s="35"/>
      <c r="K103" s="34"/>
      <c r="L103" s="34"/>
      <c r="M103" s="34"/>
      <c r="N103" s="34"/>
      <c r="O103" s="34"/>
      <c r="P103" s="34"/>
      <c r="Q103" s="34"/>
      <c r="R103" s="34"/>
      <c r="S103" s="34"/>
      <c r="T103" s="34"/>
      <c r="U103" s="34"/>
      <c r="V103" s="34"/>
      <c r="W103" s="34"/>
      <c r="X103" s="34"/>
      <c r="Y103" s="34"/>
      <c r="Z103" s="34"/>
    </row>
    <row r="104" spans="1:26" ht="15.5" x14ac:dyDescent="0.35">
      <c r="A104" s="34"/>
      <c r="B104" s="34"/>
      <c r="C104" s="34"/>
      <c r="D104" s="34"/>
      <c r="E104" s="34"/>
      <c r="F104" s="34"/>
      <c r="G104" s="34"/>
      <c r="H104" s="35"/>
      <c r="I104" s="35"/>
      <c r="J104" s="35"/>
      <c r="K104" s="34"/>
      <c r="L104" s="34"/>
      <c r="M104" s="34"/>
      <c r="N104" s="34"/>
      <c r="O104" s="34"/>
      <c r="P104" s="34"/>
      <c r="Q104" s="34"/>
      <c r="R104" s="34"/>
      <c r="S104" s="34"/>
      <c r="T104" s="34"/>
      <c r="U104" s="34"/>
      <c r="V104" s="34"/>
      <c r="W104" s="34"/>
      <c r="X104" s="34"/>
      <c r="Y104" s="34"/>
      <c r="Z104" s="34"/>
    </row>
    <row r="105" spans="1:26" ht="15.5" x14ac:dyDescent="0.35">
      <c r="A105" s="34"/>
      <c r="B105" s="34"/>
      <c r="C105" s="34"/>
      <c r="D105" s="34"/>
      <c r="E105" s="34"/>
      <c r="F105" s="34"/>
      <c r="G105" s="34"/>
      <c r="H105" s="35"/>
      <c r="I105" s="35"/>
      <c r="J105" s="35"/>
      <c r="K105" s="34"/>
      <c r="L105" s="34"/>
      <c r="M105" s="34"/>
      <c r="N105" s="34"/>
      <c r="O105" s="34"/>
      <c r="P105" s="34"/>
      <c r="Q105" s="34"/>
      <c r="R105" s="34"/>
      <c r="S105" s="34"/>
      <c r="T105" s="34"/>
      <c r="U105" s="34"/>
      <c r="V105" s="34"/>
      <c r="W105" s="34"/>
      <c r="X105" s="34"/>
      <c r="Y105" s="34"/>
      <c r="Z105" s="34"/>
    </row>
    <row r="106" spans="1:26" ht="15.5" x14ac:dyDescent="0.35">
      <c r="A106" s="34"/>
      <c r="B106" s="34"/>
      <c r="C106" s="34"/>
      <c r="D106" s="34"/>
      <c r="E106" s="34"/>
      <c r="F106" s="34"/>
      <c r="G106" s="34"/>
      <c r="H106" s="35"/>
      <c r="I106" s="35"/>
      <c r="J106" s="35"/>
      <c r="K106" s="34"/>
      <c r="L106" s="34"/>
      <c r="M106" s="34"/>
      <c r="N106" s="34"/>
      <c r="O106" s="34"/>
      <c r="P106" s="34"/>
      <c r="Q106" s="34"/>
      <c r="R106" s="34"/>
      <c r="S106" s="34"/>
      <c r="T106" s="34"/>
      <c r="U106" s="34"/>
      <c r="V106" s="34"/>
      <c r="W106" s="34"/>
      <c r="X106" s="34"/>
      <c r="Y106" s="34"/>
      <c r="Z106" s="34"/>
    </row>
    <row r="107" spans="1:26" ht="15.5" x14ac:dyDescent="0.35">
      <c r="A107" s="34"/>
      <c r="B107" s="34"/>
      <c r="C107" s="34"/>
      <c r="D107" s="34"/>
      <c r="E107" s="34"/>
      <c r="F107" s="34"/>
      <c r="G107" s="34"/>
      <c r="H107" s="35"/>
      <c r="I107" s="35"/>
      <c r="J107" s="35"/>
      <c r="K107" s="34"/>
      <c r="L107" s="34"/>
      <c r="M107" s="34"/>
      <c r="N107" s="34"/>
      <c r="O107" s="34"/>
      <c r="P107" s="34"/>
      <c r="Q107" s="34"/>
      <c r="R107" s="34"/>
      <c r="S107" s="34"/>
      <c r="T107" s="34"/>
      <c r="U107" s="34"/>
      <c r="V107" s="34"/>
      <c r="W107" s="34"/>
      <c r="X107" s="34"/>
      <c r="Y107" s="34"/>
      <c r="Z107" s="34"/>
    </row>
    <row r="108" spans="1:26" ht="15.5" x14ac:dyDescent="0.35">
      <c r="A108" s="34"/>
      <c r="B108" s="34"/>
      <c r="C108" s="34"/>
      <c r="D108" s="34"/>
      <c r="E108" s="34"/>
      <c r="F108" s="34"/>
      <c r="G108" s="34"/>
      <c r="H108" s="35"/>
      <c r="I108" s="35"/>
      <c r="J108" s="35"/>
      <c r="K108" s="34"/>
      <c r="L108" s="34"/>
      <c r="M108" s="34"/>
      <c r="N108" s="34"/>
      <c r="O108" s="34"/>
      <c r="P108" s="34"/>
      <c r="Q108" s="34"/>
      <c r="R108" s="34"/>
      <c r="S108" s="34"/>
      <c r="T108" s="34"/>
      <c r="U108" s="34"/>
      <c r="V108" s="34"/>
      <c r="W108" s="34"/>
      <c r="X108" s="34"/>
      <c r="Y108" s="34"/>
      <c r="Z108" s="34"/>
    </row>
    <row r="109" spans="1:26" ht="15.5" x14ac:dyDescent="0.35">
      <c r="A109" s="34"/>
      <c r="B109" s="34"/>
      <c r="C109" s="34"/>
      <c r="D109" s="34"/>
      <c r="E109" s="34"/>
      <c r="F109" s="34"/>
      <c r="G109" s="34"/>
      <c r="H109" s="35"/>
      <c r="I109" s="35"/>
      <c r="J109" s="35"/>
      <c r="K109" s="34"/>
      <c r="L109" s="34"/>
      <c r="M109" s="34"/>
      <c r="N109" s="34"/>
      <c r="O109" s="34"/>
      <c r="P109" s="34"/>
      <c r="Q109" s="34"/>
      <c r="R109" s="34"/>
      <c r="S109" s="34"/>
      <c r="T109" s="34"/>
      <c r="U109" s="34"/>
      <c r="V109" s="34"/>
      <c r="W109" s="34"/>
      <c r="X109" s="34"/>
      <c r="Y109" s="34"/>
      <c r="Z109" s="34"/>
    </row>
    <row r="110" spans="1:26" ht="15.5" x14ac:dyDescent="0.35">
      <c r="A110" s="34"/>
      <c r="B110" s="34"/>
      <c r="C110" s="34"/>
      <c r="D110" s="34"/>
      <c r="E110" s="34"/>
      <c r="F110" s="34"/>
      <c r="G110" s="34"/>
      <c r="H110" s="35"/>
      <c r="I110" s="35"/>
      <c r="J110" s="35"/>
      <c r="K110" s="34"/>
      <c r="L110" s="34"/>
      <c r="M110" s="34"/>
      <c r="N110" s="34"/>
      <c r="O110" s="34"/>
      <c r="P110" s="34"/>
      <c r="Q110" s="34"/>
      <c r="R110" s="34"/>
      <c r="S110" s="34"/>
      <c r="T110" s="34"/>
      <c r="U110" s="34"/>
      <c r="V110" s="34"/>
      <c r="W110" s="34"/>
      <c r="X110" s="34"/>
      <c r="Y110" s="34"/>
      <c r="Z110" s="34"/>
    </row>
    <row r="111" spans="1:26" ht="15.5" x14ac:dyDescent="0.35">
      <c r="A111" s="34"/>
      <c r="B111" s="34"/>
      <c r="C111" s="34"/>
      <c r="D111" s="34"/>
      <c r="E111" s="34"/>
      <c r="F111" s="34"/>
      <c r="G111" s="34"/>
      <c r="H111" s="35"/>
      <c r="I111" s="35"/>
      <c r="J111" s="35"/>
      <c r="K111" s="34"/>
      <c r="L111" s="34"/>
      <c r="M111" s="34"/>
      <c r="N111" s="34"/>
      <c r="O111" s="34"/>
      <c r="P111" s="34"/>
      <c r="Q111" s="34"/>
      <c r="R111" s="34"/>
      <c r="S111" s="34"/>
      <c r="T111" s="34"/>
      <c r="U111" s="34"/>
      <c r="V111" s="34"/>
      <c r="W111" s="34"/>
      <c r="X111" s="34"/>
      <c r="Y111" s="34"/>
      <c r="Z111" s="34"/>
    </row>
    <row r="112" spans="1:26" ht="15.5" x14ac:dyDescent="0.35">
      <c r="A112" s="34"/>
      <c r="B112" s="34"/>
      <c r="C112" s="34"/>
      <c r="D112" s="34"/>
      <c r="E112" s="34"/>
      <c r="F112" s="34"/>
      <c r="G112" s="34"/>
      <c r="H112" s="35"/>
      <c r="I112" s="35"/>
      <c r="J112" s="35"/>
      <c r="K112" s="34"/>
      <c r="L112" s="34"/>
      <c r="M112" s="34"/>
      <c r="N112" s="34"/>
      <c r="O112" s="34"/>
      <c r="P112" s="34"/>
      <c r="Q112" s="34"/>
      <c r="R112" s="34"/>
      <c r="S112" s="34"/>
      <c r="T112" s="34"/>
      <c r="U112" s="34"/>
      <c r="V112" s="34"/>
      <c r="W112" s="34"/>
      <c r="X112" s="34"/>
      <c r="Y112" s="34"/>
      <c r="Z112" s="34"/>
    </row>
    <row r="113" spans="1:26" ht="15.5" x14ac:dyDescent="0.35">
      <c r="A113" s="34"/>
      <c r="B113" s="34"/>
      <c r="C113" s="34"/>
      <c r="D113" s="34"/>
      <c r="E113" s="34"/>
      <c r="F113" s="34"/>
      <c r="G113" s="34"/>
      <c r="H113" s="35"/>
      <c r="I113" s="35"/>
      <c r="J113" s="35"/>
      <c r="K113" s="34"/>
      <c r="L113" s="34"/>
      <c r="M113" s="34"/>
      <c r="N113" s="34"/>
      <c r="O113" s="34"/>
      <c r="P113" s="34"/>
      <c r="Q113" s="34"/>
      <c r="R113" s="34"/>
      <c r="S113" s="34"/>
      <c r="T113" s="34"/>
      <c r="U113" s="34"/>
      <c r="V113" s="34"/>
      <c r="W113" s="34"/>
      <c r="X113" s="34"/>
      <c r="Y113" s="34"/>
      <c r="Z113" s="34"/>
    </row>
    <row r="114" spans="1:26" ht="15.5" x14ac:dyDescent="0.35">
      <c r="A114" s="34"/>
      <c r="B114" s="34"/>
      <c r="C114" s="34"/>
      <c r="D114" s="34"/>
      <c r="E114" s="34"/>
      <c r="F114" s="34"/>
      <c r="G114" s="34"/>
      <c r="H114" s="35"/>
      <c r="I114" s="35"/>
      <c r="J114" s="35"/>
      <c r="K114" s="34"/>
      <c r="L114" s="34"/>
      <c r="M114" s="34"/>
      <c r="N114" s="34"/>
      <c r="O114" s="34"/>
      <c r="P114" s="34"/>
      <c r="Q114" s="34"/>
      <c r="R114" s="34"/>
      <c r="S114" s="34"/>
      <c r="T114" s="34"/>
      <c r="U114" s="34"/>
      <c r="V114" s="34"/>
      <c r="W114" s="34"/>
      <c r="X114" s="34"/>
      <c r="Y114" s="34"/>
      <c r="Z114" s="34"/>
    </row>
    <row r="115" spans="1:26" ht="15.5" x14ac:dyDescent="0.35">
      <c r="A115" s="34"/>
      <c r="B115" s="34"/>
      <c r="C115" s="34"/>
      <c r="D115" s="34"/>
      <c r="E115" s="34"/>
      <c r="F115" s="34"/>
      <c r="G115" s="34"/>
      <c r="H115" s="35"/>
      <c r="I115" s="35"/>
      <c r="J115" s="35"/>
      <c r="K115" s="34"/>
      <c r="L115" s="34"/>
      <c r="M115" s="34"/>
      <c r="N115" s="34"/>
      <c r="O115" s="34"/>
      <c r="P115" s="34"/>
      <c r="Q115" s="34"/>
      <c r="R115" s="34"/>
      <c r="S115" s="34"/>
      <c r="T115" s="34"/>
      <c r="U115" s="34"/>
      <c r="V115" s="34"/>
      <c r="W115" s="34"/>
      <c r="X115" s="34"/>
      <c r="Y115" s="34"/>
      <c r="Z115" s="34"/>
    </row>
    <row r="116" spans="1:26" ht="15.5" x14ac:dyDescent="0.35">
      <c r="A116" s="34"/>
      <c r="B116" s="34"/>
      <c r="C116" s="34"/>
      <c r="D116" s="34"/>
      <c r="E116" s="34"/>
      <c r="F116" s="34"/>
      <c r="G116" s="34"/>
      <c r="H116" s="35"/>
      <c r="I116" s="35"/>
      <c r="J116" s="35"/>
      <c r="K116" s="34"/>
      <c r="L116" s="34"/>
      <c r="M116" s="34"/>
      <c r="N116" s="34"/>
      <c r="O116" s="34"/>
      <c r="P116" s="34"/>
      <c r="Q116" s="34"/>
      <c r="R116" s="34"/>
      <c r="S116" s="34"/>
      <c r="T116" s="34"/>
      <c r="U116" s="34"/>
      <c r="V116" s="34"/>
      <c r="W116" s="34"/>
      <c r="X116" s="34"/>
      <c r="Y116" s="34"/>
      <c r="Z116" s="34"/>
    </row>
    <row r="117" spans="1:26" ht="15.5" x14ac:dyDescent="0.35">
      <c r="A117" s="34"/>
      <c r="B117" s="34"/>
      <c r="C117" s="34"/>
      <c r="D117" s="34"/>
      <c r="E117" s="34"/>
      <c r="F117" s="34"/>
      <c r="G117" s="34"/>
      <c r="H117" s="35"/>
      <c r="I117" s="35"/>
      <c r="J117" s="35"/>
      <c r="K117" s="34"/>
      <c r="L117" s="34"/>
      <c r="M117" s="34"/>
      <c r="N117" s="34"/>
      <c r="O117" s="34"/>
      <c r="P117" s="34"/>
      <c r="Q117" s="34"/>
      <c r="R117" s="34"/>
      <c r="S117" s="34"/>
      <c r="T117" s="34"/>
      <c r="U117" s="34"/>
      <c r="V117" s="34"/>
      <c r="W117" s="34"/>
      <c r="X117" s="34"/>
      <c r="Y117" s="34"/>
      <c r="Z117" s="34"/>
    </row>
    <row r="118" spans="1:26" ht="15.5" x14ac:dyDescent="0.35">
      <c r="A118" s="34"/>
      <c r="B118" s="34"/>
      <c r="C118" s="34"/>
      <c r="D118" s="34"/>
      <c r="E118" s="34"/>
      <c r="F118" s="34"/>
      <c r="G118" s="34"/>
      <c r="H118" s="35"/>
      <c r="I118" s="35"/>
      <c r="J118" s="35"/>
      <c r="K118" s="34"/>
      <c r="L118" s="34"/>
      <c r="M118" s="34"/>
      <c r="N118" s="34"/>
      <c r="O118" s="34"/>
      <c r="P118" s="34"/>
      <c r="Q118" s="34"/>
      <c r="R118" s="34"/>
      <c r="S118" s="34"/>
      <c r="T118" s="34"/>
      <c r="U118" s="34"/>
      <c r="V118" s="34"/>
      <c r="W118" s="34"/>
      <c r="X118" s="34"/>
      <c r="Y118" s="34"/>
      <c r="Z118" s="34"/>
    </row>
    <row r="119" spans="1:26" ht="15.5" x14ac:dyDescent="0.35">
      <c r="A119" s="34"/>
      <c r="B119" s="34"/>
      <c r="C119" s="34"/>
      <c r="D119" s="34"/>
      <c r="E119" s="34"/>
      <c r="F119" s="34"/>
      <c r="G119" s="34"/>
      <c r="H119" s="35"/>
      <c r="I119" s="35"/>
      <c r="J119" s="35"/>
      <c r="K119" s="34"/>
      <c r="L119" s="34"/>
      <c r="M119" s="34"/>
      <c r="N119" s="34"/>
      <c r="O119" s="34"/>
      <c r="P119" s="34"/>
      <c r="Q119" s="34"/>
      <c r="R119" s="34"/>
      <c r="S119" s="34"/>
      <c r="T119" s="34"/>
      <c r="U119" s="34"/>
      <c r="V119" s="34"/>
      <c r="W119" s="34"/>
      <c r="X119" s="34"/>
      <c r="Y119" s="34"/>
      <c r="Z119" s="34"/>
    </row>
    <row r="120" spans="1:26" ht="15.5" x14ac:dyDescent="0.35">
      <c r="A120" s="34"/>
      <c r="B120" s="34"/>
      <c r="C120" s="34"/>
      <c r="D120" s="34"/>
      <c r="E120" s="34"/>
      <c r="F120" s="34"/>
      <c r="G120" s="34"/>
      <c r="H120" s="35"/>
      <c r="I120" s="35"/>
      <c r="J120" s="35"/>
      <c r="K120" s="34"/>
      <c r="L120" s="34"/>
      <c r="M120" s="34"/>
      <c r="N120" s="34"/>
      <c r="O120" s="34"/>
      <c r="P120" s="34"/>
      <c r="Q120" s="34"/>
      <c r="R120" s="34"/>
      <c r="S120" s="34"/>
      <c r="T120" s="34"/>
      <c r="U120" s="34"/>
      <c r="V120" s="34"/>
      <c r="W120" s="34"/>
      <c r="X120" s="34"/>
      <c r="Y120" s="34"/>
      <c r="Z120" s="34"/>
    </row>
    <row r="121" spans="1:26" ht="15.5" x14ac:dyDescent="0.35">
      <c r="A121" s="34"/>
      <c r="B121" s="34"/>
      <c r="C121" s="34"/>
      <c r="D121" s="34"/>
      <c r="E121" s="34"/>
      <c r="F121" s="34"/>
      <c r="G121" s="34"/>
      <c r="H121" s="35"/>
      <c r="I121" s="35"/>
      <c r="J121" s="35"/>
      <c r="K121" s="34"/>
      <c r="L121" s="34"/>
      <c r="M121" s="34"/>
      <c r="N121" s="34"/>
      <c r="O121" s="34"/>
      <c r="P121" s="34"/>
      <c r="Q121" s="34"/>
      <c r="R121" s="34"/>
      <c r="S121" s="34"/>
      <c r="T121" s="34"/>
      <c r="U121" s="34"/>
      <c r="V121" s="34"/>
      <c r="W121" s="34"/>
      <c r="X121" s="34"/>
      <c r="Y121" s="34"/>
      <c r="Z121" s="34"/>
    </row>
    <row r="122" spans="1:26" ht="15.5" x14ac:dyDescent="0.35">
      <c r="A122" s="34"/>
      <c r="B122" s="34"/>
      <c r="C122" s="34"/>
      <c r="D122" s="34"/>
      <c r="E122" s="34"/>
      <c r="F122" s="34"/>
      <c r="G122" s="34"/>
      <c r="H122" s="35"/>
      <c r="I122" s="35"/>
      <c r="J122" s="35"/>
      <c r="K122" s="34"/>
      <c r="L122" s="34"/>
      <c r="M122" s="34"/>
      <c r="N122" s="34"/>
      <c r="O122" s="34"/>
      <c r="P122" s="34"/>
      <c r="Q122" s="34"/>
      <c r="R122" s="34"/>
      <c r="S122" s="34"/>
      <c r="T122" s="34"/>
      <c r="U122" s="34"/>
      <c r="V122" s="34"/>
      <c r="W122" s="34"/>
      <c r="X122" s="34"/>
      <c r="Y122" s="34"/>
      <c r="Z122" s="34"/>
    </row>
    <row r="123" spans="1:26" ht="15.5" x14ac:dyDescent="0.35">
      <c r="A123" s="34"/>
      <c r="B123" s="34"/>
      <c r="C123" s="34"/>
      <c r="D123" s="34"/>
      <c r="E123" s="34"/>
      <c r="F123" s="34"/>
      <c r="G123" s="34"/>
      <c r="H123" s="35"/>
      <c r="I123" s="35"/>
      <c r="J123" s="35"/>
      <c r="K123" s="34"/>
      <c r="L123" s="34"/>
      <c r="M123" s="34"/>
      <c r="N123" s="34"/>
      <c r="O123" s="34"/>
      <c r="P123" s="34"/>
      <c r="Q123" s="34"/>
      <c r="R123" s="34"/>
      <c r="S123" s="34"/>
      <c r="T123" s="34"/>
      <c r="U123" s="34"/>
      <c r="V123" s="34"/>
      <c r="W123" s="34"/>
      <c r="X123" s="34"/>
      <c r="Y123" s="34"/>
      <c r="Z123" s="34"/>
    </row>
    <row r="124" spans="1:26" ht="15.5" x14ac:dyDescent="0.35">
      <c r="A124" s="34"/>
      <c r="B124" s="34"/>
      <c r="C124" s="34"/>
      <c r="D124" s="34"/>
      <c r="E124" s="34"/>
      <c r="F124" s="34"/>
      <c r="G124" s="34"/>
      <c r="H124" s="35"/>
      <c r="I124" s="35"/>
      <c r="J124" s="35"/>
      <c r="K124" s="34"/>
      <c r="L124" s="34"/>
      <c r="M124" s="34"/>
      <c r="N124" s="34"/>
      <c r="O124" s="34"/>
      <c r="P124" s="34"/>
      <c r="Q124" s="34"/>
      <c r="R124" s="34"/>
      <c r="S124" s="34"/>
      <c r="T124" s="34"/>
      <c r="U124" s="34"/>
      <c r="V124" s="34"/>
      <c r="W124" s="34"/>
      <c r="X124" s="34"/>
      <c r="Y124" s="34"/>
      <c r="Z124" s="34"/>
    </row>
    <row r="125" spans="1:26" ht="15.5" x14ac:dyDescent="0.35">
      <c r="A125" s="34"/>
      <c r="B125" s="34"/>
      <c r="C125" s="34"/>
      <c r="D125" s="34"/>
      <c r="E125" s="34"/>
      <c r="F125" s="34"/>
      <c r="G125" s="34"/>
      <c r="H125" s="35"/>
      <c r="I125" s="35"/>
      <c r="J125" s="35"/>
      <c r="K125" s="34"/>
      <c r="L125" s="34"/>
      <c r="M125" s="34"/>
      <c r="N125" s="34"/>
      <c r="O125" s="34"/>
      <c r="P125" s="34"/>
      <c r="Q125" s="34"/>
      <c r="R125" s="34"/>
      <c r="S125" s="34"/>
      <c r="T125" s="34"/>
      <c r="U125" s="34"/>
      <c r="V125" s="34"/>
      <c r="W125" s="34"/>
      <c r="X125" s="34"/>
      <c r="Y125" s="34"/>
      <c r="Z125" s="34"/>
    </row>
    <row r="126" spans="1:26" ht="15.5" x14ac:dyDescent="0.35">
      <c r="A126" s="34"/>
      <c r="B126" s="34"/>
      <c r="C126" s="34"/>
      <c r="D126" s="34"/>
      <c r="E126" s="34"/>
      <c r="F126" s="34"/>
      <c r="G126" s="34"/>
      <c r="H126" s="35"/>
      <c r="I126" s="35"/>
      <c r="J126" s="35"/>
      <c r="K126" s="34"/>
      <c r="L126" s="34"/>
      <c r="M126" s="34"/>
      <c r="N126" s="34"/>
      <c r="O126" s="34"/>
      <c r="P126" s="34"/>
      <c r="Q126" s="34"/>
      <c r="R126" s="34"/>
      <c r="S126" s="34"/>
      <c r="T126" s="34"/>
      <c r="U126" s="34"/>
      <c r="V126" s="34"/>
      <c r="W126" s="34"/>
      <c r="X126" s="34"/>
      <c r="Y126" s="34"/>
      <c r="Z126" s="34"/>
    </row>
    <row r="127" spans="1:26" ht="15.5" x14ac:dyDescent="0.35">
      <c r="A127" s="34"/>
      <c r="B127" s="34"/>
      <c r="C127" s="34"/>
      <c r="D127" s="34"/>
      <c r="E127" s="34"/>
      <c r="F127" s="34"/>
      <c r="G127" s="34"/>
      <c r="H127" s="35"/>
      <c r="I127" s="35"/>
      <c r="J127" s="35"/>
      <c r="K127" s="34"/>
      <c r="L127" s="34"/>
      <c r="M127" s="34"/>
      <c r="N127" s="34"/>
      <c r="O127" s="34"/>
      <c r="P127" s="34"/>
      <c r="Q127" s="34"/>
      <c r="R127" s="34"/>
      <c r="S127" s="34"/>
      <c r="T127" s="34"/>
      <c r="U127" s="34"/>
      <c r="V127" s="34"/>
      <c r="W127" s="34"/>
      <c r="X127" s="34"/>
      <c r="Y127" s="34"/>
      <c r="Z127" s="34"/>
    </row>
    <row r="128" spans="1:26" ht="15.5" x14ac:dyDescent="0.35">
      <c r="A128" s="34"/>
      <c r="B128" s="34"/>
      <c r="C128" s="34"/>
      <c r="D128" s="34"/>
      <c r="E128" s="34"/>
      <c r="F128" s="34"/>
      <c r="G128" s="34"/>
      <c r="H128" s="35"/>
      <c r="I128" s="35"/>
      <c r="J128" s="35"/>
      <c r="K128" s="34"/>
      <c r="L128" s="34"/>
      <c r="M128" s="34"/>
      <c r="N128" s="34"/>
      <c r="O128" s="34"/>
      <c r="P128" s="34"/>
      <c r="Q128" s="34"/>
      <c r="R128" s="34"/>
      <c r="S128" s="34"/>
      <c r="T128" s="34"/>
      <c r="U128" s="34"/>
      <c r="V128" s="34"/>
      <c r="W128" s="34"/>
      <c r="X128" s="34"/>
      <c r="Y128" s="34"/>
      <c r="Z128" s="34"/>
    </row>
    <row r="129" spans="1:26" ht="15.5" x14ac:dyDescent="0.35">
      <c r="A129" s="34"/>
      <c r="B129" s="34"/>
      <c r="C129" s="34"/>
      <c r="D129" s="34"/>
      <c r="E129" s="34"/>
      <c r="F129" s="34"/>
      <c r="G129" s="34"/>
      <c r="H129" s="35"/>
      <c r="I129" s="35"/>
      <c r="J129" s="35"/>
      <c r="K129" s="34"/>
      <c r="L129" s="34"/>
      <c r="M129" s="34"/>
      <c r="N129" s="34"/>
      <c r="O129" s="34"/>
      <c r="P129" s="34"/>
      <c r="Q129" s="34"/>
      <c r="R129" s="34"/>
      <c r="S129" s="34"/>
      <c r="T129" s="34"/>
      <c r="U129" s="34"/>
      <c r="V129" s="34"/>
      <c r="W129" s="34"/>
      <c r="X129" s="34"/>
      <c r="Y129" s="34"/>
      <c r="Z129" s="34"/>
    </row>
    <row r="130" spans="1:26" ht="15.5" x14ac:dyDescent="0.35">
      <c r="A130" s="34"/>
      <c r="B130" s="34"/>
      <c r="C130" s="34"/>
      <c r="D130" s="34"/>
      <c r="E130" s="34"/>
      <c r="F130" s="34"/>
      <c r="G130" s="34"/>
      <c r="H130" s="35"/>
      <c r="I130" s="35"/>
      <c r="J130" s="35"/>
      <c r="K130" s="34"/>
      <c r="L130" s="34"/>
      <c r="M130" s="34"/>
      <c r="N130" s="34"/>
      <c r="O130" s="34"/>
      <c r="P130" s="34"/>
      <c r="Q130" s="34"/>
      <c r="R130" s="34"/>
      <c r="S130" s="34"/>
      <c r="T130" s="34"/>
      <c r="U130" s="34"/>
      <c r="V130" s="34"/>
      <c r="W130" s="34"/>
      <c r="X130" s="34"/>
      <c r="Y130" s="34"/>
      <c r="Z130" s="34"/>
    </row>
    <row r="131" spans="1:26" ht="15.5" x14ac:dyDescent="0.35">
      <c r="A131" s="34"/>
      <c r="B131" s="34"/>
      <c r="C131" s="34"/>
      <c r="D131" s="34"/>
      <c r="E131" s="34"/>
      <c r="F131" s="34"/>
      <c r="G131" s="34"/>
      <c r="H131" s="35"/>
      <c r="I131" s="35"/>
      <c r="J131" s="35"/>
      <c r="K131" s="34"/>
      <c r="L131" s="34"/>
      <c r="M131" s="34"/>
      <c r="N131" s="34"/>
      <c r="O131" s="34"/>
      <c r="P131" s="34"/>
      <c r="Q131" s="34"/>
      <c r="R131" s="34"/>
      <c r="S131" s="34"/>
      <c r="T131" s="34"/>
      <c r="U131" s="34"/>
      <c r="V131" s="34"/>
      <c r="W131" s="34"/>
      <c r="X131" s="34"/>
      <c r="Y131" s="34"/>
      <c r="Z131" s="34"/>
    </row>
    <row r="132" spans="1:26" ht="15.5" x14ac:dyDescent="0.35">
      <c r="A132" s="34"/>
      <c r="B132" s="34"/>
      <c r="C132" s="34"/>
      <c r="D132" s="34"/>
      <c r="E132" s="34"/>
      <c r="F132" s="34"/>
      <c r="G132" s="34"/>
      <c r="H132" s="35"/>
      <c r="I132" s="35"/>
      <c r="J132" s="35"/>
      <c r="K132" s="34"/>
      <c r="L132" s="34"/>
      <c r="M132" s="34"/>
      <c r="N132" s="34"/>
      <c r="O132" s="34"/>
      <c r="P132" s="34"/>
      <c r="Q132" s="34"/>
      <c r="R132" s="34"/>
      <c r="S132" s="34"/>
      <c r="T132" s="34"/>
      <c r="U132" s="34"/>
      <c r="V132" s="34"/>
      <c r="W132" s="34"/>
      <c r="X132" s="34"/>
      <c r="Y132" s="34"/>
      <c r="Z132" s="34"/>
    </row>
    <row r="133" spans="1:26" ht="15.5" x14ac:dyDescent="0.35">
      <c r="A133" s="34"/>
      <c r="B133" s="34"/>
      <c r="C133" s="34"/>
      <c r="D133" s="34"/>
      <c r="E133" s="34"/>
      <c r="F133" s="34"/>
      <c r="G133" s="34"/>
      <c r="H133" s="35"/>
      <c r="I133" s="35"/>
      <c r="J133" s="35"/>
      <c r="K133" s="34"/>
      <c r="L133" s="34"/>
      <c r="M133" s="34"/>
      <c r="N133" s="34"/>
      <c r="O133" s="34"/>
      <c r="P133" s="34"/>
      <c r="Q133" s="34"/>
      <c r="R133" s="34"/>
      <c r="S133" s="34"/>
      <c r="T133" s="34"/>
      <c r="U133" s="34"/>
      <c r="V133" s="34"/>
      <c r="W133" s="34"/>
      <c r="X133" s="34"/>
      <c r="Y133" s="34"/>
      <c r="Z133" s="34"/>
    </row>
    <row r="134" spans="1:26" ht="15.5" x14ac:dyDescent="0.35">
      <c r="A134" s="34"/>
      <c r="B134" s="34"/>
      <c r="C134" s="34"/>
      <c r="D134" s="34"/>
      <c r="E134" s="34"/>
      <c r="F134" s="34"/>
      <c r="G134" s="34"/>
      <c r="H134" s="35"/>
      <c r="I134" s="35"/>
      <c r="J134" s="35"/>
      <c r="K134" s="34"/>
      <c r="L134" s="34"/>
      <c r="M134" s="34"/>
      <c r="N134" s="34"/>
      <c r="O134" s="34"/>
      <c r="P134" s="34"/>
      <c r="Q134" s="34"/>
      <c r="R134" s="34"/>
      <c r="S134" s="34"/>
      <c r="T134" s="34"/>
      <c r="U134" s="34"/>
      <c r="V134" s="34"/>
      <c r="W134" s="34"/>
      <c r="X134" s="34"/>
      <c r="Y134" s="34"/>
      <c r="Z134" s="34"/>
    </row>
    <row r="135" spans="1:26" ht="15.5" x14ac:dyDescent="0.35">
      <c r="A135" s="34"/>
      <c r="B135" s="34"/>
      <c r="C135" s="34"/>
      <c r="D135" s="34"/>
      <c r="E135" s="34"/>
      <c r="F135" s="34"/>
      <c r="G135" s="34"/>
      <c r="H135" s="35"/>
      <c r="I135" s="35"/>
      <c r="J135" s="35"/>
      <c r="K135" s="34"/>
      <c r="L135" s="34"/>
      <c r="M135" s="34"/>
      <c r="N135" s="34"/>
      <c r="O135" s="34"/>
      <c r="P135" s="34"/>
      <c r="Q135" s="34"/>
      <c r="R135" s="34"/>
      <c r="S135" s="34"/>
      <c r="T135" s="34"/>
      <c r="U135" s="34"/>
      <c r="V135" s="34"/>
      <c r="W135" s="34"/>
      <c r="X135" s="34"/>
      <c r="Y135" s="34"/>
      <c r="Z135" s="34"/>
    </row>
    <row r="136" spans="1:26" ht="15.5" x14ac:dyDescent="0.35">
      <c r="A136" s="34"/>
      <c r="B136" s="34"/>
      <c r="C136" s="34"/>
      <c r="D136" s="34"/>
      <c r="E136" s="34"/>
      <c r="F136" s="34"/>
      <c r="G136" s="34"/>
      <c r="H136" s="35"/>
      <c r="I136" s="35"/>
      <c r="J136" s="35"/>
      <c r="K136" s="34"/>
      <c r="L136" s="34"/>
      <c r="M136" s="34"/>
      <c r="N136" s="34"/>
      <c r="O136" s="34"/>
      <c r="P136" s="34"/>
      <c r="Q136" s="34"/>
      <c r="R136" s="34"/>
      <c r="S136" s="34"/>
      <c r="T136" s="34"/>
      <c r="U136" s="34"/>
      <c r="V136" s="34"/>
      <c r="W136" s="34"/>
      <c r="X136" s="34"/>
      <c r="Y136" s="34"/>
      <c r="Z136" s="34"/>
    </row>
    <row r="137" spans="1:26" ht="15.5" x14ac:dyDescent="0.35">
      <c r="A137" s="34"/>
      <c r="B137" s="34"/>
      <c r="C137" s="34"/>
      <c r="D137" s="34"/>
      <c r="E137" s="34"/>
      <c r="F137" s="34"/>
      <c r="G137" s="34"/>
      <c r="H137" s="35"/>
      <c r="I137" s="35"/>
      <c r="J137" s="35"/>
      <c r="K137" s="34"/>
      <c r="L137" s="34"/>
      <c r="M137" s="34"/>
      <c r="N137" s="34"/>
      <c r="O137" s="34"/>
      <c r="P137" s="34"/>
      <c r="Q137" s="34"/>
      <c r="R137" s="34"/>
      <c r="S137" s="34"/>
      <c r="T137" s="34"/>
      <c r="U137" s="34"/>
      <c r="V137" s="34"/>
      <c r="W137" s="34"/>
      <c r="X137" s="34"/>
      <c r="Y137" s="34"/>
      <c r="Z137" s="34"/>
    </row>
    <row r="138" spans="1:26" ht="15.5" x14ac:dyDescent="0.35">
      <c r="A138" s="34"/>
      <c r="B138" s="34"/>
      <c r="C138" s="34"/>
      <c r="D138" s="34"/>
      <c r="E138" s="34"/>
      <c r="F138" s="34"/>
      <c r="G138" s="34"/>
      <c r="H138" s="35"/>
      <c r="I138" s="35"/>
      <c r="J138" s="35"/>
      <c r="K138" s="34"/>
      <c r="L138" s="34"/>
      <c r="M138" s="34"/>
      <c r="N138" s="34"/>
      <c r="O138" s="34"/>
      <c r="P138" s="34"/>
      <c r="Q138" s="34"/>
      <c r="R138" s="34"/>
      <c r="S138" s="34"/>
      <c r="T138" s="34"/>
      <c r="U138" s="34"/>
      <c r="V138" s="34"/>
      <c r="W138" s="34"/>
      <c r="X138" s="34"/>
      <c r="Y138" s="34"/>
      <c r="Z138" s="34"/>
    </row>
    <row r="139" spans="1:26" ht="15.5" x14ac:dyDescent="0.35">
      <c r="A139" s="34"/>
      <c r="B139" s="34"/>
      <c r="C139" s="34"/>
      <c r="D139" s="34"/>
      <c r="E139" s="34"/>
      <c r="F139" s="34"/>
      <c r="G139" s="34"/>
      <c r="H139" s="35"/>
      <c r="I139" s="35"/>
      <c r="J139" s="35"/>
      <c r="K139" s="34"/>
      <c r="L139" s="34"/>
      <c r="M139" s="34"/>
      <c r="N139" s="34"/>
      <c r="O139" s="34"/>
      <c r="P139" s="34"/>
      <c r="Q139" s="34"/>
      <c r="R139" s="34"/>
      <c r="S139" s="34"/>
      <c r="T139" s="34"/>
      <c r="U139" s="34"/>
      <c r="V139" s="34"/>
      <c r="W139" s="34"/>
      <c r="X139" s="34"/>
      <c r="Y139" s="34"/>
      <c r="Z139" s="34"/>
    </row>
    <row r="140" spans="1:26" ht="15.5" x14ac:dyDescent="0.35">
      <c r="A140" s="34"/>
      <c r="B140" s="34"/>
      <c r="C140" s="34"/>
      <c r="D140" s="34"/>
      <c r="E140" s="34"/>
      <c r="F140" s="34"/>
      <c r="G140" s="34"/>
      <c r="H140" s="35"/>
      <c r="I140" s="35"/>
      <c r="J140" s="35"/>
      <c r="K140" s="34"/>
      <c r="L140" s="34"/>
      <c r="M140" s="34"/>
      <c r="N140" s="34"/>
      <c r="O140" s="34"/>
      <c r="P140" s="34"/>
      <c r="Q140" s="34"/>
      <c r="R140" s="34"/>
      <c r="S140" s="34"/>
      <c r="T140" s="34"/>
      <c r="U140" s="34"/>
      <c r="V140" s="34"/>
      <c r="W140" s="34"/>
      <c r="X140" s="34"/>
      <c r="Y140" s="34"/>
      <c r="Z140" s="34"/>
    </row>
    <row r="141" spans="1:26" ht="15.5" x14ac:dyDescent="0.35">
      <c r="A141" s="34"/>
      <c r="B141" s="34"/>
      <c r="C141" s="34"/>
      <c r="D141" s="34"/>
      <c r="E141" s="34"/>
      <c r="F141" s="34"/>
      <c r="G141" s="34"/>
      <c r="H141" s="35"/>
      <c r="I141" s="35"/>
      <c r="J141" s="35"/>
      <c r="K141" s="34"/>
      <c r="L141" s="34"/>
      <c r="M141" s="34"/>
      <c r="N141" s="34"/>
      <c r="O141" s="34"/>
      <c r="P141" s="34"/>
      <c r="Q141" s="34"/>
      <c r="R141" s="34"/>
      <c r="S141" s="34"/>
      <c r="T141" s="34"/>
      <c r="U141" s="34"/>
      <c r="V141" s="34"/>
      <c r="W141" s="34"/>
      <c r="X141" s="34"/>
      <c r="Y141" s="34"/>
      <c r="Z141" s="34"/>
    </row>
    <row r="142" spans="1:26" ht="15.5" x14ac:dyDescent="0.35">
      <c r="A142" s="34"/>
      <c r="B142" s="34"/>
      <c r="C142" s="34"/>
      <c r="D142" s="34"/>
      <c r="E142" s="34"/>
      <c r="F142" s="34"/>
      <c r="G142" s="34"/>
      <c r="H142" s="35"/>
      <c r="I142" s="35"/>
      <c r="J142" s="35"/>
      <c r="K142" s="34"/>
      <c r="L142" s="34"/>
      <c r="M142" s="34"/>
      <c r="N142" s="34"/>
      <c r="O142" s="34"/>
      <c r="P142" s="34"/>
      <c r="Q142" s="34"/>
      <c r="R142" s="34"/>
      <c r="S142" s="34"/>
      <c r="T142" s="34"/>
      <c r="U142" s="34"/>
      <c r="V142" s="34"/>
      <c r="W142" s="34"/>
      <c r="X142" s="34"/>
      <c r="Y142" s="34"/>
      <c r="Z142" s="34"/>
    </row>
    <row r="143" spans="1:26" ht="15.5" x14ac:dyDescent="0.35">
      <c r="A143" s="34"/>
      <c r="B143" s="34"/>
      <c r="C143" s="34"/>
      <c r="D143" s="34"/>
      <c r="E143" s="34"/>
      <c r="F143" s="34"/>
      <c r="G143" s="34"/>
      <c r="H143" s="35"/>
      <c r="I143" s="35"/>
      <c r="J143" s="35"/>
      <c r="K143" s="34"/>
      <c r="L143" s="34"/>
      <c r="M143" s="34"/>
      <c r="N143" s="34"/>
      <c r="O143" s="34"/>
      <c r="P143" s="34"/>
      <c r="Q143" s="34"/>
      <c r="R143" s="34"/>
      <c r="S143" s="34"/>
      <c r="T143" s="34"/>
      <c r="U143" s="34"/>
      <c r="V143" s="34"/>
      <c r="W143" s="34"/>
      <c r="X143" s="34"/>
      <c r="Y143" s="34"/>
      <c r="Z143" s="34"/>
    </row>
    <row r="144" spans="1:26" ht="15.5" x14ac:dyDescent="0.35">
      <c r="A144" s="34"/>
      <c r="B144" s="34"/>
      <c r="C144" s="34"/>
      <c r="D144" s="34"/>
      <c r="E144" s="34"/>
      <c r="F144" s="34"/>
      <c r="G144" s="34"/>
      <c r="H144" s="35"/>
      <c r="I144" s="35"/>
      <c r="J144" s="35"/>
      <c r="K144" s="34"/>
      <c r="L144" s="34"/>
      <c r="M144" s="34"/>
      <c r="N144" s="34"/>
      <c r="O144" s="34"/>
      <c r="P144" s="34"/>
      <c r="Q144" s="34"/>
      <c r="R144" s="34"/>
      <c r="S144" s="34"/>
      <c r="T144" s="34"/>
      <c r="U144" s="34"/>
      <c r="V144" s="34"/>
      <c r="W144" s="34"/>
      <c r="X144" s="34"/>
      <c r="Y144" s="34"/>
      <c r="Z144" s="34"/>
    </row>
    <row r="145" spans="1:26" ht="15.5" x14ac:dyDescent="0.35">
      <c r="A145" s="34"/>
      <c r="B145" s="34"/>
      <c r="C145" s="34"/>
      <c r="D145" s="34"/>
      <c r="E145" s="34"/>
      <c r="F145" s="34"/>
      <c r="G145" s="34"/>
      <c r="H145" s="35"/>
      <c r="I145" s="35"/>
      <c r="J145" s="35"/>
      <c r="K145" s="34"/>
      <c r="L145" s="34"/>
      <c r="M145" s="34"/>
      <c r="N145" s="34"/>
      <c r="O145" s="34"/>
      <c r="P145" s="34"/>
      <c r="Q145" s="34"/>
      <c r="R145" s="34"/>
      <c r="S145" s="34"/>
      <c r="T145" s="34"/>
      <c r="U145" s="34"/>
      <c r="V145" s="34"/>
      <c r="W145" s="34"/>
      <c r="X145" s="34"/>
      <c r="Y145" s="34"/>
      <c r="Z145" s="34"/>
    </row>
    <row r="146" spans="1:26" ht="15.5" x14ac:dyDescent="0.35">
      <c r="A146" s="34"/>
      <c r="B146" s="34"/>
      <c r="C146" s="34"/>
      <c r="D146" s="34"/>
      <c r="E146" s="34"/>
      <c r="F146" s="34"/>
      <c r="G146" s="34"/>
      <c r="H146" s="35"/>
      <c r="I146" s="35"/>
      <c r="J146" s="35"/>
      <c r="K146" s="34"/>
      <c r="L146" s="34"/>
      <c r="M146" s="34"/>
      <c r="N146" s="34"/>
      <c r="O146" s="34"/>
      <c r="P146" s="34"/>
      <c r="Q146" s="34"/>
      <c r="R146" s="34"/>
      <c r="S146" s="34"/>
      <c r="T146" s="34"/>
      <c r="U146" s="34"/>
      <c r="V146" s="34"/>
      <c r="W146" s="34"/>
      <c r="X146" s="34"/>
      <c r="Y146" s="34"/>
      <c r="Z146" s="34"/>
    </row>
    <row r="147" spans="1:26" ht="15.5" x14ac:dyDescent="0.35">
      <c r="A147" s="34"/>
      <c r="B147" s="34"/>
      <c r="C147" s="34"/>
      <c r="D147" s="34"/>
      <c r="E147" s="34"/>
      <c r="F147" s="34"/>
      <c r="G147" s="34"/>
      <c r="H147" s="35"/>
      <c r="I147" s="35"/>
      <c r="J147" s="35"/>
      <c r="K147" s="34"/>
      <c r="L147" s="34"/>
      <c r="M147" s="34"/>
      <c r="N147" s="34"/>
      <c r="O147" s="34"/>
      <c r="P147" s="34"/>
      <c r="Q147" s="34"/>
      <c r="R147" s="34"/>
      <c r="S147" s="34"/>
      <c r="T147" s="34"/>
      <c r="U147" s="34"/>
      <c r="V147" s="34"/>
      <c r="W147" s="34"/>
      <c r="X147" s="34"/>
      <c r="Y147" s="34"/>
      <c r="Z147" s="34"/>
    </row>
    <row r="148" spans="1:26" ht="15.5" x14ac:dyDescent="0.35">
      <c r="A148" s="34"/>
      <c r="B148" s="34"/>
      <c r="C148" s="34"/>
      <c r="D148" s="34"/>
      <c r="E148" s="34"/>
      <c r="F148" s="34"/>
      <c r="G148" s="34"/>
      <c r="H148" s="35"/>
      <c r="I148" s="35"/>
      <c r="J148" s="35"/>
      <c r="K148" s="34"/>
      <c r="L148" s="34"/>
      <c r="M148" s="34"/>
      <c r="N148" s="34"/>
      <c r="O148" s="34"/>
      <c r="P148" s="34"/>
      <c r="Q148" s="34"/>
      <c r="R148" s="34"/>
      <c r="S148" s="34"/>
      <c r="T148" s="34"/>
      <c r="U148" s="34"/>
      <c r="V148" s="34"/>
      <c r="W148" s="34"/>
      <c r="X148" s="34"/>
      <c r="Y148" s="34"/>
      <c r="Z148" s="34"/>
    </row>
    <row r="149" spans="1:26" ht="15.5" x14ac:dyDescent="0.35">
      <c r="A149" s="34"/>
      <c r="B149" s="34"/>
      <c r="C149" s="34"/>
      <c r="D149" s="34"/>
      <c r="E149" s="34"/>
      <c r="F149" s="34"/>
      <c r="G149" s="34"/>
      <c r="H149" s="35"/>
      <c r="I149" s="35"/>
      <c r="J149" s="35"/>
      <c r="K149" s="34"/>
      <c r="L149" s="34"/>
      <c r="M149" s="34"/>
      <c r="N149" s="34"/>
      <c r="O149" s="34"/>
      <c r="P149" s="34"/>
      <c r="Q149" s="34"/>
      <c r="R149" s="34"/>
      <c r="S149" s="34"/>
      <c r="T149" s="34"/>
      <c r="U149" s="34"/>
      <c r="V149" s="34"/>
      <c r="W149" s="34"/>
      <c r="X149" s="34"/>
      <c r="Y149" s="34"/>
      <c r="Z149" s="34"/>
    </row>
    <row r="150" spans="1:26" ht="15.5" x14ac:dyDescent="0.35">
      <c r="A150" s="34"/>
      <c r="B150" s="34"/>
      <c r="C150" s="34"/>
      <c r="D150" s="34"/>
      <c r="E150" s="34"/>
      <c r="F150" s="34"/>
      <c r="G150" s="34"/>
      <c r="H150" s="35"/>
      <c r="I150" s="35"/>
      <c r="J150" s="35"/>
      <c r="K150" s="34"/>
      <c r="L150" s="34"/>
      <c r="M150" s="34"/>
      <c r="N150" s="34"/>
      <c r="O150" s="34"/>
      <c r="P150" s="34"/>
      <c r="Q150" s="34"/>
      <c r="R150" s="34"/>
      <c r="S150" s="34"/>
      <c r="T150" s="34"/>
      <c r="U150" s="34"/>
      <c r="V150" s="34"/>
      <c r="W150" s="34"/>
      <c r="X150" s="34"/>
      <c r="Y150" s="34"/>
      <c r="Z150" s="34"/>
    </row>
    <row r="151" spans="1:26" ht="15.5" x14ac:dyDescent="0.35">
      <c r="A151" s="34"/>
      <c r="B151" s="34"/>
      <c r="C151" s="34"/>
      <c r="D151" s="34"/>
      <c r="E151" s="34"/>
      <c r="F151" s="34"/>
      <c r="G151" s="34"/>
      <c r="H151" s="35"/>
      <c r="I151" s="35"/>
      <c r="J151" s="35"/>
      <c r="K151" s="34"/>
      <c r="L151" s="34"/>
      <c r="M151" s="34"/>
      <c r="N151" s="34"/>
      <c r="O151" s="34"/>
      <c r="P151" s="34"/>
      <c r="Q151" s="34"/>
      <c r="R151" s="34"/>
      <c r="S151" s="34"/>
      <c r="T151" s="34"/>
      <c r="U151" s="34"/>
      <c r="V151" s="34"/>
      <c r="W151" s="34"/>
      <c r="X151" s="34"/>
      <c r="Y151" s="34"/>
      <c r="Z151" s="34"/>
    </row>
    <row r="152" spans="1:26" ht="15.5" x14ac:dyDescent="0.35">
      <c r="A152" s="34"/>
      <c r="B152" s="34"/>
      <c r="C152" s="34"/>
      <c r="D152" s="34"/>
      <c r="E152" s="34"/>
      <c r="F152" s="34"/>
      <c r="G152" s="34"/>
      <c r="H152" s="35"/>
      <c r="I152" s="35"/>
      <c r="J152" s="35"/>
      <c r="K152" s="34"/>
      <c r="L152" s="34"/>
      <c r="M152" s="34"/>
      <c r="N152" s="34"/>
      <c r="O152" s="34"/>
      <c r="P152" s="34"/>
      <c r="Q152" s="34"/>
      <c r="R152" s="34"/>
      <c r="S152" s="34"/>
      <c r="T152" s="34"/>
      <c r="U152" s="34"/>
      <c r="V152" s="34"/>
      <c r="W152" s="34"/>
      <c r="X152" s="34"/>
      <c r="Y152" s="34"/>
      <c r="Z152" s="34"/>
    </row>
    <row r="153" spans="1:26" ht="15.5" x14ac:dyDescent="0.35">
      <c r="A153" s="34"/>
      <c r="B153" s="34"/>
      <c r="C153" s="34"/>
      <c r="D153" s="34"/>
      <c r="E153" s="34"/>
      <c r="F153" s="34"/>
      <c r="G153" s="34"/>
      <c r="H153" s="35"/>
      <c r="I153" s="35"/>
      <c r="J153" s="35"/>
      <c r="K153" s="34"/>
      <c r="L153" s="34"/>
      <c r="M153" s="34"/>
      <c r="N153" s="34"/>
      <c r="O153" s="34"/>
      <c r="P153" s="34"/>
      <c r="Q153" s="34"/>
      <c r="R153" s="34"/>
      <c r="S153" s="34"/>
      <c r="T153" s="34"/>
      <c r="U153" s="34"/>
      <c r="V153" s="34"/>
      <c r="W153" s="34"/>
      <c r="X153" s="34"/>
      <c r="Y153" s="34"/>
      <c r="Z153" s="34"/>
    </row>
    <row r="154" spans="1:26" ht="15.5" x14ac:dyDescent="0.35">
      <c r="A154" s="34"/>
      <c r="B154" s="34"/>
      <c r="C154" s="34"/>
      <c r="D154" s="34"/>
      <c r="E154" s="34"/>
      <c r="F154" s="34"/>
      <c r="G154" s="34"/>
      <c r="H154" s="35"/>
      <c r="I154" s="35"/>
      <c r="J154" s="35"/>
      <c r="K154" s="34"/>
      <c r="L154" s="34"/>
      <c r="M154" s="34"/>
      <c r="N154" s="34"/>
      <c r="O154" s="34"/>
      <c r="P154" s="34"/>
      <c r="Q154" s="34"/>
      <c r="R154" s="34"/>
      <c r="S154" s="34"/>
      <c r="T154" s="34"/>
      <c r="U154" s="34"/>
      <c r="V154" s="34"/>
      <c r="W154" s="34"/>
      <c r="X154" s="34"/>
      <c r="Y154" s="34"/>
      <c r="Z154" s="34"/>
    </row>
    <row r="155" spans="1:26" ht="15.5" x14ac:dyDescent="0.35">
      <c r="A155" s="34"/>
      <c r="B155" s="34"/>
      <c r="C155" s="34"/>
      <c r="D155" s="34"/>
      <c r="E155" s="34"/>
      <c r="F155" s="34"/>
      <c r="G155" s="34"/>
      <c r="H155" s="35"/>
      <c r="I155" s="35"/>
      <c r="J155" s="35"/>
      <c r="K155" s="34"/>
      <c r="L155" s="34"/>
      <c r="M155" s="34"/>
      <c r="N155" s="34"/>
      <c r="O155" s="34"/>
      <c r="P155" s="34"/>
      <c r="Q155" s="34"/>
      <c r="R155" s="34"/>
      <c r="S155" s="34"/>
      <c r="T155" s="34"/>
      <c r="U155" s="34"/>
      <c r="V155" s="34"/>
      <c r="W155" s="34"/>
      <c r="X155" s="34"/>
      <c r="Y155" s="34"/>
      <c r="Z155" s="34"/>
    </row>
    <row r="156" spans="1:26" ht="15.5" x14ac:dyDescent="0.35">
      <c r="A156" s="34"/>
      <c r="B156" s="34"/>
      <c r="C156" s="34"/>
      <c r="D156" s="34"/>
      <c r="E156" s="34"/>
      <c r="F156" s="34"/>
      <c r="G156" s="34"/>
      <c r="H156" s="35"/>
      <c r="I156" s="35"/>
      <c r="J156" s="35"/>
      <c r="K156" s="34"/>
      <c r="L156" s="34"/>
      <c r="M156" s="34"/>
      <c r="N156" s="34"/>
      <c r="O156" s="34"/>
      <c r="P156" s="34"/>
      <c r="Q156" s="34"/>
      <c r="R156" s="34"/>
      <c r="S156" s="34"/>
      <c r="T156" s="34"/>
      <c r="U156" s="34"/>
      <c r="V156" s="34"/>
      <c r="W156" s="34"/>
      <c r="X156" s="34"/>
      <c r="Y156" s="34"/>
      <c r="Z156" s="34"/>
    </row>
    <row r="157" spans="1:26" ht="15.5" x14ac:dyDescent="0.35">
      <c r="A157" s="34"/>
      <c r="B157" s="34"/>
      <c r="C157" s="34"/>
      <c r="D157" s="34"/>
      <c r="E157" s="34"/>
      <c r="F157" s="34"/>
      <c r="G157" s="34"/>
      <c r="H157" s="35"/>
      <c r="I157" s="35"/>
      <c r="J157" s="35"/>
      <c r="K157" s="34"/>
      <c r="L157" s="34"/>
      <c r="M157" s="34"/>
      <c r="N157" s="34"/>
      <c r="O157" s="34"/>
      <c r="P157" s="34"/>
      <c r="Q157" s="34"/>
      <c r="R157" s="34"/>
      <c r="S157" s="34"/>
      <c r="T157" s="34"/>
      <c r="U157" s="34"/>
      <c r="V157" s="34"/>
      <c r="W157" s="34"/>
      <c r="X157" s="34"/>
      <c r="Y157" s="34"/>
      <c r="Z157" s="34"/>
    </row>
    <row r="158" spans="1:26" ht="15.5" x14ac:dyDescent="0.35">
      <c r="A158" s="34"/>
      <c r="B158" s="34"/>
      <c r="C158" s="34"/>
      <c r="D158" s="34"/>
      <c r="E158" s="34"/>
      <c r="F158" s="34"/>
      <c r="G158" s="34"/>
      <c r="H158" s="35"/>
      <c r="I158" s="35"/>
      <c r="J158" s="35"/>
      <c r="K158" s="34"/>
      <c r="L158" s="34"/>
      <c r="M158" s="34"/>
      <c r="N158" s="34"/>
      <c r="O158" s="34"/>
      <c r="P158" s="34"/>
      <c r="Q158" s="34"/>
      <c r="R158" s="34"/>
      <c r="S158" s="34"/>
      <c r="T158" s="34"/>
      <c r="U158" s="34"/>
      <c r="V158" s="34"/>
      <c r="W158" s="34"/>
      <c r="X158" s="34"/>
      <c r="Y158" s="34"/>
      <c r="Z158" s="34"/>
    </row>
    <row r="159" spans="1:26" ht="15.5" x14ac:dyDescent="0.35">
      <c r="A159" s="34"/>
      <c r="B159" s="34"/>
      <c r="C159" s="34"/>
      <c r="D159" s="34"/>
      <c r="E159" s="34"/>
      <c r="F159" s="34"/>
      <c r="G159" s="34"/>
      <c r="H159" s="35"/>
      <c r="I159" s="35"/>
      <c r="J159" s="35"/>
      <c r="K159" s="34"/>
      <c r="L159" s="34"/>
      <c r="M159" s="34"/>
      <c r="N159" s="34"/>
      <c r="O159" s="34"/>
      <c r="P159" s="34"/>
      <c r="Q159" s="34"/>
      <c r="R159" s="34"/>
      <c r="S159" s="34"/>
      <c r="T159" s="34"/>
      <c r="U159" s="34"/>
      <c r="V159" s="34"/>
      <c r="W159" s="34"/>
      <c r="X159" s="34"/>
      <c r="Y159" s="34"/>
      <c r="Z159" s="34"/>
    </row>
    <row r="160" spans="1:26" ht="15.5" x14ac:dyDescent="0.35">
      <c r="A160" s="34"/>
      <c r="B160" s="34"/>
      <c r="C160" s="34"/>
      <c r="D160" s="34"/>
      <c r="E160" s="34"/>
      <c r="F160" s="34"/>
      <c r="G160" s="34"/>
      <c r="H160" s="35"/>
      <c r="I160" s="35"/>
      <c r="J160" s="35"/>
      <c r="K160" s="34"/>
      <c r="L160" s="34"/>
      <c r="M160" s="34"/>
      <c r="N160" s="34"/>
      <c r="O160" s="34"/>
      <c r="P160" s="34"/>
      <c r="Q160" s="34"/>
      <c r="R160" s="34"/>
      <c r="S160" s="34"/>
      <c r="T160" s="34"/>
      <c r="U160" s="34"/>
      <c r="V160" s="34"/>
      <c r="W160" s="34"/>
      <c r="X160" s="34"/>
      <c r="Y160" s="34"/>
      <c r="Z160" s="34"/>
    </row>
    <row r="161" spans="1:26" ht="15.5" x14ac:dyDescent="0.35">
      <c r="A161" s="34"/>
      <c r="B161" s="34"/>
      <c r="C161" s="34"/>
      <c r="D161" s="34"/>
      <c r="E161" s="34"/>
      <c r="F161" s="34"/>
      <c r="G161" s="34"/>
      <c r="H161" s="35"/>
      <c r="I161" s="35"/>
      <c r="J161" s="35"/>
      <c r="K161" s="34"/>
      <c r="L161" s="34"/>
      <c r="M161" s="34"/>
      <c r="N161" s="34"/>
      <c r="O161" s="34"/>
      <c r="P161" s="34"/>
      <c r="Q161" s="34"/>
      <c r="R161" s="34"/>
      <c r="S161" s="34"/>
      <c r="T161" s="34"/>
      <c r="U161" s="34"/>
      <c r="V161" s="34"/>
      <c r="W161" s="34"/>
      <c r="X161" s="34"/>
      <c r="Y161" s="34"/>
      <c r="Z161" s="34"/>
    </row>
    <row r="162" spans="1:26" ht="15.5" x14ac:dyDescent="0.35">
      <c r="A162" s="34"/>
      <c r="B162" s="34"/>
      <c r="C162" s="34"/>
      <c r="D162" s="34"/>
      <c r="E162" s="34"/>
      <c r="F162" s="34"/>
      <c r="G162" s="34"/>
      <c r="H162" s="35"/>
      <c r="I162" s="35"/>
      <c r="J162" s="35"/>
      <c r="K162" s="34"/>
      <c r="L162" s="34"/>
      <c r="M162" s="34"/>
      <c r="N162" s="34"/>
      <c r="O162" s="34"/>
      <c r="P162" s="34"/>
      <c r="Q162" s="34"/>
      <c r="R162" s="34"/>
      <c r="S162" s="34"/>
      <c r="T162" s="34"/>
      <c r="U162" s="34"/>
      <c r="V162" s="34"/>
      <c r="W162" s="34"/>
      <c r="X162" s="34"/>
      <c r="Y162" s="34"/>
      <c r="Z162" s="34"/>
    </row>
    <row r="163" spans="1:26" ht="15.5" x14ac:dyDescent="0.35">
      <c r="A163" s="34"/>
      <c r="B163" s="34"/>
      <c r="C163" s="34"/>
      <c r="D163" s="34"/>
      <c r="E163" s="34"/>
      <c r="F163" s="34"/>
      <c r="G163" s="34"/>
      <c r="H163" s="35"/>
      <c r="I163" s="35"/>
      <c r="J163" s="35"/>
      <c r="K163" s="34"/>
      <c r="L163" s="34"/>
      <c r="M163" s="34"/>
      <c r="N163" s="34"/>
      <c r="O163" s="34"/>
      <c r="P163" s="34"/>
      <c r="Q163" s="34"/>
      <c r="R163" s="34"/>
      <c r="S163" s="34"/>
      <c r="T163" s="34"/>
      <c r="U163" s="34"/>
      <c r="V163" s="34"/>
      <c r="W163" s="34"/>
      <c r="X163" s="34"/>
      <c r="Y163" s="34"/>
      <c r="Z163" s="34"/>
    </row>
    <row r="164" spans="1:26" ht="15.5" x14ac:dyDescent="0.35">
      <c r="A164" s="34"/>
      <c r="B164" s="34"/>
      <c r="C164" s="34"/>
      <c r="D164" s="34"/>
      <c r="E164" s="34"/>
      <c r="F164" s="34"/>
      <c r="G164" s="34"/>
      <c r="H164" s="35"/>
      <c r="I164" s="35"/>
      <c r="J164" s="35"/>
      <c r="K164" s="34"/>
      <c r="L164" s="34"/>
      <c r="M164" s="34"/>
      <c r="N164" s="34"/>
      <c r="O164" s="34"/>
      <c r="P164" s="34"/>
      <c r="Q164" s="34"/>
      <c r="R164" s="34"/>
      <c r="S164" s="34"/>
      <c r="T164" s="34"/>
      <c r="U164" s="34"/>
      <c r="V164" s="34"/>
      <c r="W164" s="34"/>
      <c r="X164" s="34"/>
      <c r="Y164" s="34"/>
      <c r="Z164" s="34"/>
    </row>
    <row r="165" spans="1:26" ht="15.5" x14ac:dyDescent="0.35">
      <c r="A165" s="34"/>
      <c r="B165" s="34"/>
      <c r="C165" s="34"/>
      <c r="D165" s="34"/>
      <c r="E165" s="34"/>
      <c r="F165" s="34"/>
      <c r="G165" s="34"/>
      <c r="H165" s="35"/>
      <c r="I165" s="35"/>
      <c r="J165" s="35"/>
      <c r="K165" s="34"/>
      <c r="L165" s="34"/>
      <c r="M165" s="34"/>
      <c r="N165" s="34"/>
      <c r="O165" s="34"/>
      <c r="P165" s="34"/>
      <c r="Q165" s="34"/>
      <c r="R165" s="34"/>
      <c r="S165" s="34"/>
      <c r="T165" s="34"/>
      <c r="U165" s="34"/>
      <c r="V165" s="34"/>
      <c r="W165" s="34"/>
      <c r="X165" s="34"/>
      <c r="Y165" s="34"/>
      <c r="Z165" s="34"/>
    </row>
    <row r="166" spans="1:26" ht="15.5" x14ac:dyDescent="0.35">
      <c r="A166" s="34"/>
      <c r="B166" s="34"/>
      <c r="C166" s="34"/>
      <c r="D166" s="34"/>
      <c r="E166" s="34"/>
      <c r="F166" s="34"/>
      <c r="G166" s="34"/>
      <c r="H166" s="35"/>
      <c r="I166" s="35"/>
      <c r="J166" s="35"/>
      <c r="K166" s="34"/>
      <c r="L166" s="34"/>
      <c r="M166" s="34"/>
      <c r="N166" s="34"/>
      <c r="O166" s="34"/>
      <c r="P166" s="34"/>
      <c r="Q166" s="34"/>
      <c r="R166" s="34"/>
      <c r="S166" s="34"/>
      <c r="T166" s="34"/>
      <c r="U166" s="34"/>
      <c r="V166" s="34"/>
      <c r="W166" s="34"/>
      <c r="X166" s="34"/>
      <c r="Y166" s="34"/>
      <c r="Z166" s="34"/>
    </row>
    <row r="167" spans="1:26" ht="15.5" x14ac:dyDescent="0.35">
      <c r="A167" s="34"/>
      <c r="B167" s="34"/>
      <c r="C167" s="34"/>
      <c r="D167" s="34"/>
      <c r="E167" s="34"/>
      <c r="F167" s="34"/>
      <c r="G167" s="34"/>
      <c r="H167" s="35"/>
      <c r="I167" s="35"/>
      <c r="J167" s="35"/>
      <c r="K167" s="34"/>
      <c r="L167" s="34"/>
      <c r="M167" s="34"/>
      <c r="N167" s="34"/>
      <c r="O167" s="34"/>
      <c r="P167" s="34"/>
      <c r="Q167" s="34"/>
      <c r="R167" s="34"/>
      <c r="S167" s="34"/>
      <c r="T167" s="34"/>
      <c r="U167" s="34"/>
      <c r="V167" s="34"/>
      <c r="W167" s="34"/>
      <c r="X167" s="34"/>
      <c r="Y167" s="34"/>
      <c r="Z167" s="34"/>
    </row>
    <row r="168" spans="1:26" ht="15.5" x14ac:dyDescent="0.35">
      <c r="A168" s="34"/>
      <c r="B168" s="34"/>
      <c r="C168" s="34"/>
      <c r="D168" s="34"/>
      <c r="E168" s="34"/>
      <c r="F168" s="34"/>
      <c r="G168" s="34"/>
      <c r="H168" s="35"/>
      <c r="I168" s="35"/>
      <c r="J168" s="35"/>
      <c r="K168" s="34"/>
      <c r="L168" s="34"/>
      <c r="M168" s="34"/>
      <c r="N168" s="34"/>
      <c r="O168" s="34"/>
      <c r="P168" s="34"/>
      <c r="Q168" s="34"/>
      <c r="R168" s="34"/>
      <c r="S168" s="34"/>
      <c r="T168" s="34"/>
      <c r="U168" s="34"/>
      <c r="V168" s="34"/>
      <c r="W168" s="34"/>
      <c r="X168" s="34"/>
      <c r="Y168" s="34"/>
      <c r="Z168" s="34"/>
    </row>
    <row r="169" spans="1:26" ht="15.5" x14ac:dyDescent="0.35">
      <c r="A169" s="34"/>
      <c r="B169" s="34"/>
      <c r="C169" s="34"/>
      <c r="D169" s="34"/>
      <c r="E169" s="34"/>
      <c r="F169" s="34"/>
      <c r="G169" s="34"/>
      <c r="H169" s="35"/>
      <c r="I169" s="35"/>
      <c r="J169" s="35"/>
      <c r="K169" s="34"/>
      <c r="L169" s="34"/>
      <c r="M169" s="34"/>
      <c r="N169" s="34"/>
      <c r="O169" s="34"/>
      <c r="P169" s="34"/>
      <c r="Q169" s="34"/>
      <c r="R169" s="34"/>
      <c r="S169" s="34"/>
      <c r="T169" s="34"/>
      <c r="U169" s="34"/>
      <c r="V169" s="34"/>
      <c r="W169" s="34"/>
      <c r="X169" s="34"/>
      <c r="Y169" s="34"/>
      <c r="Z169" s="34"/>
    </row>
    <row r="170" spans="1:26" ht="15.5" x14ac:dyDescent="0.35">
      <c r="A170" s="34"/>
      <c r="B170" s="34"/>
      <c r="C170" s="34"/>
      <c r="D170" s="34"/>
      <c r="E170" s="34"/>
      <c r="F170" s="34"/>
      <c r="G170" s="34"/>
      <c r="H170" s="35"/>
      <c r="I170" s="35"/>
      <c r="J170" s="35"/>
      <c r="K170" s="34"/>
      <c r="L170" s="34"/>
      <c r="M170" s="34"/>
      <c r="N170" s="34"/>
      <c r="O170" s="34"/>
      <c r="P170" s="34"/>
      <c r="Q170" s="34"/>
      <c r="R170" s="34"/>
      <c r="S170" s="34"/>
      <c r="T170" s="34"/>
      <c r="U170" s="34"/>
      <c r="V170" s="34"/>
      <c r="W170" s="34"/>
      <c r="X170" s="34"/>
      <c r="Y170" s="34"/>
      <c r="Z170" s="34"/>
    </row>
    <row r="171" spans="1:26" ht="15.5" x14ac:dyDescent="0.35">
      <c r="A171" s="34"/>
      <c r="B171" s="34"/>
      <c r="C171" s="34"/>
      <c r="D171" s="34"/>
      <c r="E171" s="34"/>
      <c r="F171" s="34"/>
      <c r="G171" s="34"/>
      <c r="H171" s="35"/>
      <c r="I171" s="35"/>
      <c r="J171" s="35"/>
      <c r="K171" s="34"/>
      <c r="L171" s="34"/>
      <c r="M171" s="34"/>
      <c r="N171" s="34"/>
      <c r="O171" s="34"/>
      <c r="P171" s="34"/>
      <c r="Q171" s="34"/>
      <c r="R171" s="34"/>
      <c r="S171" s="34"/>
      <c r="T171" s="34"/>
      <c r="U171" s="34"/>
      <c r="V171" s="34"/>
      <c r="W171" s="34"/>
      <c r="X171" s="34"/>
      <c r="Y171" s="34"/>
      <c r="Z171" s="34"/>
    </row>
    <row r="172" spans="1:26" ht="15.5" x14ac:dyDescent="0.35">
      <c r="A172" s="34"/>
      <c r="B172" s="34"/>
      <c r="C172" s="34"/>
      <c r="D172" s="34"/>
      <c r="E172" s="34"/>
      <c r="F172" s="34"/>
      <c r="G172" s="34"/>
      <c r="H172" s="35"/>
      <c r="I172" s="35"/>
      <c r="J172" s="35"/>
      <c r="K172" s="34"/>
      <c r="L172" s="34"/>
      <c r="M172" s="34"/>
      <c r="N172" s="34"/>
      <c r="O172" s="34"/>
      <c r="P172" s="34"/>
      <c r="Q172" s="34"/>
      <c r="R172" s="34"/>
      <c r="S172" s="34"/>
      <c r="T172" s="34"/>
      <c r="U172" s="34"/>
      <c r="V172" s="34"/>
      <c r="W172" s="34"/>
      <c r="X172" s="34"/>
      <c r="Y172" s="34"/>
      <c r="Z172" s="34"/>
    </row>
    <row r="173" spans="1:26" ht="15.5" x14ac:dyDescent="0.35">
      <c r="A173" s="34"/>
      <c r="B173" s="34"/>
      <c r="C173" s="34"/>
      <c r="D173" s="34"/>
      <c r="E173" s="34"/>
      <c r="F173" s="34"/>
      <c r="G173" s="34"/>
      <c r="H173" s="35"/>
      <c r="I173" s="35"/>
      <c r="J173" s="35"/>
      <c r="K173" s="34"/>
      <c r="L173" s="34"/>
      <c r="M173" s="34"/>
      <c r="N173" s="34"/>
      <c r="O173" s="34"/>
      <c r="P173" s="34"/>
      <c r="Q173" s="34"/>
      <c r="R173" s="34"/>
      <c r="S173" s="34"/>
      <c r="T173" s="34"/>
      <c r="U173" s="34"/>
      <c r="V173" s="34"/>
      <c r="W173" s="34"/>
      <c r="X173" s="34"/>
      <c r="Y173" s="34"/>
      <c r="Z173" s="34"/>
    </row>
    <row r="174" spans="1:26" ht="15.5" x14ac:dyDescent="0.35">
      <c r="A174" s="34"/>
      <c r="B174" s="34"/>
      <c r="C174" s="34"/>
      <c r="D174" s="34"/>
      <c r="E174" s="34"/>
      <c r="F174" s="34"/>
      <c r="G174" s="34"/>
      <c r="H174" s="35"/>
      <c r="I174" s="35"/>
      <c r="J174" s="35"/>
      <c r="K174" s="34"/>
      <c r="L174" s="34"/>
      <c r="M174" s="34"/>
      <c r="N174" s="34"/>
      <c r="O174" s="34"/>
      <c r="P174" s="34"/>
      <c r="Q174" s="34"/>
      <c r="R174" s="34"/>
      <c r="S174" s="34"/>
      <c r="T174" s="34"/>
      <c r="U174" s="34"/>
      <c r="V174" s="34"/>
      <c r="W174" s="34"/>
      <c r="X174" s="34"/>
      <c r="Y174" s="34"/>
      <c r="Z174" s="34"/>
    </row>
    <row r="175" spans="1:26" ht="15.5" x14ac:dyDescent="0.35">
      <c r="A175" s="34"/>
      <c r="B175" s="34"/>
      <c r="C175" s="34"/>
      <c r="D175" s="34"/>
      <c r="E175" s="34"/>
      <c r="F175" s="34"/>
      <c r="G175" s="34"/>
      <c r="H175" s="35"/>
      <c r="I175" s="35"/>
      <c r="J175" s="35"/>
      <c r="K175" s="34"/>
      <c r="L175" s="34"/>
      <c r="M175" s="34"/>
      <c r="N175" s="34"/>
      <c r="O175" s="34"/>
      <c r="P175" s="34"/>
      <c r="Q175" s="34"/>
      <c r="R175" s="34"/>
      <c r="S175" s="34"/>
      <c r="T175" s="34"/>
      <c r="U175" s="34"/>
      <c r="V175" s="34"/>
      <c r="W175" s="34"/>
      <c r="X175" s="34"/>
      <c r="Y175" s="34"/>
      <c r="Z175" s="34"/>
    </row>
    <row r="176" spans="1:26" ht="15.5" x14ac:dyDescent="0.35">
      <c r="A176" s="34"/>
      <c r="B176" s="34"/>
      <c r="C176" s="34"/>
      <c r="D176" s="34"/>
      <c r="E176" s="34"/>
      <c r="F176" s="34"/>
      <c r="G176" s="34"/>
      <c r="H176" s="35"/>
      <c r="I176" s="35"/>
      <c r="J176" s="35"/>
      <c r="K176" s="34"/>
      <c r="L176" s="34"/>
      <c r="M176" s="34"/>
      <c r="N176" s="34"/>
      <c r="O176" s="34"/>
      <c r="P176" s="34"/>
      <c r="Q176" s="34"/>
      <c r="R176" s="34"/>
      <c r="S176" s="34"/>
      <c r="T176" s="34"/>
      <c r="U176" s="34"/>
      <c r="V176" s="34"/>
      <c r="W176" s="34"/>
      <c r="X176" s="34"/>
      <c r="Y176" s="34"/>
      <c r="Z176" s="34"/>
    </row>
    <row r="177" spans="1:26" ht="15.5" x14ac:dyDescent="0.35">
      <c r="A177" s="34"/>
      <c r="B177" s="34"/>
      <c r="C177" s="34"/>
      <c r="D177" s="34"/>
      <c r="E177" s="34"/>
      <c r="F177" s="34"/>
      <c r="G177" s="34"/>
      <c r="H177" s="35"/>
      <c r="I177" s="35"/>
      <c r="J177" s="35"/>
      <c r="K177" s="34"/>
      <c r="L177" s="34"/>
      <c r="M177" s="34"/>
      <c r="N177" s="34"/>
      <c r="O177" s="34"/>
      <c r="P177" s="34"/>
      <c r="Q177" s="34"/>
      <c r="R177" s="34"/>
      <c r="S177" s="34"/>
      <c r="T177" s="34"/>
      <c r="U177" s="34"/>
      <c r="V177" s="34"/>
      <c r="W177" s="34"/>
      <c r="X177" s="34"/>
      <c r="Y177" s="34"/>
      <c r="Z177" s="34"/>
    </row>
    <row r="178" spans="1:26" ht="15.5" x14ac:dyDescent="0.35">
      <c r="A178" s="34"/>
      <c r="B178" s="34"/>
      <c r="C178" s="34"/>
      <c r="D178" s="34"/>
      <c r="E178" s="34"/>
      <c r="F178" s="34"/>
      <c r="G178" s="34"/>
      <c r="H178" s="35"/>
      <c r="I178" s="35"/>
      <c r="J178" s="35"/>
      <c r="K178" s="34"/>
      <c r="L178" s="34"/>
      <c r="M178" s="34"/>
      <c r="N178" s="34"/>
      <c r="O178" s="34"/>
      <c r="P178" s="34"/>
      <c r="Q178" s="34"/>
      <c r="R178" s="34"/>
      <c r="S178" s="34"/>
      <c r="T178" s="34"/>
      <c r="U178" s="34"/>
      <c r="V178" s="34"/>
      <c r="W178" s="34"/>
      <c r="X178" s="34"/>
      <c r="Y178" s="34"/>
      <c r="Z178" s="34"/>
    </row>
    <row r="179" spans="1:26" ht="15.5" x14ac:dyDescent="0.35">
      <c r="A179" s="34"/>
      <c r="B179" s="34"/>
      <c r="C179" s="34"/>
      <c r="D179" s="34"/>
      <c r="E179" s="34"/>
      <c r="F179" s="34"/>
      <c r="G179" s="34"/>
      <c r="H179" s="35"/>
      <c r="I179" s="35"/>
      <c r="J179" s="35"/>
      <c r="K179" s="34"/>
      <c r="L179" s="34"/>
      <c r="M179" s="34"/>
      <c r="N179" s="34"/>
      <c r="O179" s="34"/>
      <c r="P179" s="34"/>
      <c r="Q179" s="34"/>
      <c r="R179" s="34"/>
      <c r="S179" s="34"/>
      <c r="T179" s="34"/>
      <c r="U179" s="34"/>
      <c r="V179" s="34"/>
      <c r="W179" s="34"/>
      <c r="X179" s="34"/>
      <c r="Y179" s="34"/>
      <c r="Z179" s="34"/>
    </row>
    <row r="180" spans="1:26" ht="15.5" x14ac:dyDescent="0.35">
      <c r="A180" s="34"/>
      <c r="B180" s="34"/>
      <c r="C180" s="34"/>
      <c r="D180" s="34"/>
      <c r="E180" s="34"/>
      <c r="F180" s="34"/>
      <c r="G180" s="34"/>
      <c r="H180" s="35"/>
      <c r="I180" s="35"/>
      <c r="J180" s="35"/>
      <c r="K180" s="34"/>
      <c r="L180" s="34"/>
      <c r="M180" s="34"/>
      <c r="N180" s="34"/>
      <c r="O180" s="34"/>
      <c r="P180" s="34"/>
      <c r="Q180" s="34"/>
      <c r="R180" s="34"/>
      <c r="S180" s="34"/>
      <c r="T180" s="34"/>
      <c r="U180" s="34"/>
      <c r="V180" s="34"/>
      <c r="W180" s="34"/>
      <c r="X180" s="34"/>
      <c r="Y180" s="34"/>
      <c r="Z180" s="34"/>
    </row>
    <row r="181" spans="1:26" ht="15.5" x14ac:dyDescent="0.35">
      <c r="A181" s="34"/>
      <c r="B181" s="34"/>
      <c r="C181" s="34"/>
      <c r="D181" s="34"/>
      <c r="E181" s="34"/>
      <c r="F181" s="34"/>
      <c r="G181" s="34"/>
      <c r="H181" s="35"/>
      <c r="I181" s="35"/>
      <c r="J181" s="35"/>
      <c r="K181" s="34"/>
      <c r="L181" s="34"/>
      <c r="M181" s="34"/>
      <c r="N181" s="34"/>
      <c r="O181" s="34"/>
      <c r="P181" s="34"/>
      <c r="Q181" s="34"/>
      <c r="R181" s="34"/>
      <c r="S181" s="34"/>
      <c r="T181" s="34"/>
      <c r="U181" s="34"/>
      <c r="V181" s="34"/>
      <c r="W181" s="34"/>
      <c r="X181" s="34"/>
      <c r="Y181" s="34"/>
      <c r="Z181" s="34"/>
    </row>
    <row r="182" spans="1:26" ht="15.5" x14ac:dyDescent="0.35">
      <c r="A182" s="34"/>
      <c r="B182" s="34"/>
      <c r="C182" s="34"/>
      <c r="D182" s="34"/>
      <c r="E182" s="34"/>
      <c r="F182" s="34"/>
      <c r="G182" s="34"/>
      <c r="H182" s="35"/>
      <c r="I182" s="35"/>
      <c r="J182" s="35"/>
      <c r="K182" s="34"/>
      <c r="L182" s="34"/>
      <c r="M182" s="34"/>
      <c r="N182" s="34"/>
      <c r="O182" s="34"/>
      <c r="P182" s="34"/>
      <c r="Q182" s="34"/>
      <c r="R182" s="34"/>
      <c r="S182" s="34"/>
      <c r="T182" s="34"/>
      <c r="U182" s="34"/>
      <c r="V182" s="34"/>
      <c r="W182" s="34"/>
      <c r="X182" s="34"/>
      <c r="Y182" s="34"/>
      <c r="Z182" s="34"/>
    </row>
    <row r="183" spans="1:26" ht="15.5" x14ac:dyDescent="0.35">
      <c r="A183" s="34"/>
      <c r="B183" s="34"/>
      <c r="C183" s="34"/>
      <c r="D183" s="34"/>
      <c r="E183" s="34"/>
      <c r="F183" s="34"/>
      <c r="G183" s="34"/>
      <c r="H183" s="35"/>
      <c r="I183" s="35"/>
      <c r="J183" s="35"/>
      <c r="K183" s="34"/>
      <c r="L183" s="34"/>
      <c r="M183" s="34"/>
      <c r="N183" s="34"/>
      <c r="O183" s="34"/>
      <c r="P183" s="34"/>
      <c r="Q183" s="34"/>
      <c r="R183" s="34"/>
      <c r="S183" s="34"/>
      <c r="T183" s="34"/>
      <c r="U183" s="34"/>
      <c r="V183" s="34"/>
      <c r="W183" s="34"/>
      <c r="X183" s="34"/>
      <c r="Y183" s="34"/>
      <c r="Z183" s="34"/>
    </row>
    <row r="184" spans="1:26" ht="15.5" x14ac:dyDescent="0.35">
      <c r="A184" s="34"/>
      <c r="B184" s="34"/>
      <c r="C184" s="34"/>
      <c r="D184" s="34"/>
      <c r="E184" s="34"/>
      <c r="F184" s="34"/>
      <c r="G184" s="34"/>
      <c r="H184" s="35"/>
      <c r="I184" s="35"/>
      <c r="J184" s="35"/>
      <c r="K184" s="34"/>
      <c r="L184" s="34"/>
      <c r="M184" s="34"/>
      <c r="N184" s="34"/>
      <c r="O184" s="34"/>
      <c r="P184" s="34"/>
      <c r="Q184" s="34"/>
      <c r="R184" s="34"/>
      <c r="S184" s="34"/>
      <c r="T184" s="34"/>
      <c r="U184" s="34"/>
      <c r="V184" s="34"/>
      <c r="W184" s="34"/>
      <c r="X184" s="34"/>
      <c r="Y184" s="34"/>
      <c r="Z184" s="34"/>
    </row>
    <row r="185" spans="1:26" ht="15.5" x14ac:dyDescent="0.35">
      <c r="A185" s="34"/>
      <c r="B185" s="34"/>
      <c r="C185" s="34"/>
      <c r="D185" s="34"/>
      <c r="E185" s="34"/>
      <c r="F185" s="34"/>
      <c r="G185" s="34"/>
      <c r="H185" s="35"/>
      <c r="I185" s="35"/>
      <c r="J185" s="35"/>
      <c r="K185" s="34"/>
      <c r="L185" s="34"/>
      <c r="M185" s="34"/>
      <c r="N185" s="34"/>
      <c r="O185" s="34"/>
      <c r="P185" s="34"/>
      <c r="Q185" s="34"/>
      <c r="R185" s="34"/>
      <c r="S185" s="34"/>
      <c r="T185" s="34"/>
      <c r="U185" s="34"/>
      <c r="V185" s="34"/>
      <c r="W185" s="34"/>
      <c r="X185" s="34"/>
      <c r="Y185" s="34"/>
      <c r="Z185" s="34"/>
    </row>
    <row r="186" spans="1:26" ht="15.5" x14ac:dyDescent="0.35">
      <c r="A186" s="34"/>
      <c r="B186" s="34"/>
      <c r="C186" s="34"/>
      <c r="D186" s="34"/>
      <c r="E186" s="34"/>
      <c r="F186" s="34"/>
      <c r="G186" s="34"/>
      <c r="H186" s="35"/>
      <c r="I186" s="35"/>
      <c r="J186" s="35"/>
      <c r="K186" s="34"/>
      <c r="L186" s="34"/>
      <c r="M186" s="34"/>
      <c r="N186" s="34"/>
      <c r="O186" s="34"/>
      <c r="P186" s="34"/>
      <c r="Q186" s="34"/>
      <c r="R186" s="34"/>
      <c r="S186" s="34"/>
      <c r="T186" s="34"/>
      <c r="U186" s="34"/>
      <c r="V186" s="34"/>
      <c r="W186" s="34"/>
      <c r="X186" s="34"/>
      <c r="Y186" s="34"/>
      <c r="Z186" s="34"/>
    </row>
    <row r="187" spans="1:26" ht="15.5" x14ac:dyDescent="0.35">
      <c r="A187" s="34"/>
      <c r="B187" s="34"/>
      <c r="C187" s="34"/>
      <c r="D187" s="34"/>
      <c r="E187" s="34"/>
      <c r="F187" s="34"/>
      <c r="G187" s="34"/>
      <c r="H187" s="35"/>
      <c r="I187" s="35"/>
      <c r="J187" s="35"/>
      <c r="K187" s="34"/>
      <c r="L187" s="34"/>
      <c r="M187" s="34"/>
      <c r="N187" s="34"/>
      <c r="O187" s="34"/>
      <c r="P187" s="34"/>
      <c r="Q187" s="34"/>
      <c r="R187" s="34"/>
      <c r="S187" s="34"/>
      <c r="T187" s="34"/>
      <c r="U187" s="34"/>
      <c r="V187" s="34"/>
      <c r="W187" s="34"/>
      <c r="X187" s="34"/>
      <c r="Y187" s="34"/>
      <c r="Z187" s="34"/>
    </row>
    <row r="188" spans="1:26" ht="15.5" x14ac:dyDescent="0.35">
      <c r="A188" s="34"/>
      <c r="B188" s="34"/>
      <c r="C188" s="34"/>
      <c r="D188" s="34"/>
      <c r="E188" s="34"/>
      <c r="F188" s="34"/>
      <c r="G188" s="34"/>
      <c r="H188" s="35"/>
      <c r="I188" s="35"/>
      <c r="J188" s="35"/>
      <c r="K188" s="34"/>
      <c r="L188" s="34"/>
      <c r="M188" s="34"/>
      <c r="N188" s="34"/>
      <c r="O188" s="34"/>
      <c r="P188" s="34"/>
      <c r="Q188" s="34"/>
      <c r="R188" s="34"/>
      <c r="S188" s="34"/>
      <c r="T188" s="34"/>
      <c r="U188" s="34"/>
      <c r="V188" s="34"/>
      <c r="W188" s="34"/>
      <c r="X188" s="34"/>
      <c r="Y188" s="34"/>
      <c r="Z188" s="34"/>
    </row>
    <row r="189" spans="1:26" ht="15.5" x14ac:dyDescent="0.35">
      <c r="A189" s="34"/>
      <c r="B189" s="34"/>
      <c r="C189" s="34"/>
      <c r="D189" s="34"/>
      <c r="E189" s="34"/>
      <c r="F189" s="34"/>
      <c r="G189" s="34"/>
      <c r="H189" s="35"/>
      <c r="I189" s="35"/>
      <c r="J189" s="35"/>
      <c r="K189" s="34"/>
      <c r="L189" s="34"/>
      <c r="M189" s="34"/>
      <c r="N189" s="34"/>
      <c r="O189" s="34"/>
      <c r="P189" s="34"/>
      <c r="Q189" s="34"/>
      <c r="R189" s="34"/>
      <c r="S189" s="34"/>
      <c r="T189" s="34"/>
      <c r="U189" s="34"/>
      <c r="V189" s="34"/>
      <c r="W189" s="34"/>
      <c r="X189" s="34"/>
      <c r="Y189" s="34"/>
      <c r="Z189" s="34"/>
    </row>
    <row r="190" spans="1:26" ht="15.5" x14ac:dyDescent="0.35">
      <c r="A190" s="34"/>
      <c r="B190" s="34"/>
      <c r="C190" s="34"/>
      <c r="D190" s="34"/>
      <c r="E190" s="34"/>
      <c r="F190" s="34"/>
      <c r="G190" s="34"/>
      <c r="H190" s="35"/>
      <c r="I190" s="35"/>
      <c r="J190" s="35"/>
      <c r="K190" s="34"/>
      <c r="L190" s="34"/>
      <c r="M190" s="34"/>
      <c r="N190" s="34"/>
      <c r="O190" s="34"/>
      <c r="P190" s="34"/>
      <c r="Q190" s="34"/>
      <c r="R190" s="34"/>
      <c r="S190" s="34"/>
      <c r="T190" s="34"/>
      <c r="U190" s="34"/>
      <c r="V190" s="34"/>
      <c r="W190" s="34"/>
      <c r="X190" s="34"/>
      <c r="Y190" s="34"/>
      <c r="Z190" s="34"/>
    </row>
    <row r="191" spans="1:26" ht="15.5" x14ac:dyDescent="0.35">
      <c r="A191" s="34"/>
      <c r="B191" s="34"/>
      <c r="C191" s="34"/>
      <c r="D191" s="34"/>
      <c r="E191" s="34"/>
      <c r="F191" s="34"/>
      <c r="G191" s="34"/>
      <c r="H191" s="35"/>
      <c r="I191" s="35"/>
      <c r="J191" s="35"/>
      <c r="K191" s="34"/>
      <c r="L191" s="34"/>
      <c r="M191" s="34"/>
      <c r="N191" s="34"/>
      <c r="O191" s="34"/>
      <c r="P191" s="34"/>
      <c r="Q191" s="34"/>
      <c r="R191" s="34"/>
      <c r="S191" s="34"/>
      <c r="T191" s="34"/>
      <c r="U191" s="34"/>
      <c r="V191" s="34"/>
      <c r="W191" s="34"/>
      <c r="X191" s="34"/>
      <c r="Y191" s="34"/>
      <c r="Z191" s="34"/>
    </row>
    <row r="192" spans="1:26" ht="15.5" x14ac:dyDescent="0.35">
      <c r="A192" s="34"/>
      <c r="B192" s="34"/>
      <c r="C192" s="34"/>
      <c r="D192" s="34"/>
      <c r="E192" s="34"/>
      <c r="F192" s="34"/>
      <c r="G192" s="34"/>
      <c r="H192" s="35"/>
      <c r="I192" s="35"/>
      <c r="J192" s="35"/>
      <c r="K192" s="34"/>
      <c r="L192" s="34"/>
      <c r="M192" s="34"/>
      <c r="N192" s="34"/>
      <c r="O192" s="34"/>
      <c r="P192" s="34"/>
      <c r="Q192" s="34"/>
      <c r="R192" s="34"/>
      <c r="S192" s="34"/>
      <c r="T192" s="34"/>
      <c r="U192" s="34"/>
      <c r="V192" s="34"/>
      <c r="W192" s="34"/>
      <c r="X192" s="34"/>
      <c r="Y192" s="34"/>
      <c r="Z192" s="34"/>
    </row>
    <row r="193" spans="1:26" ht="15.5" x14ac:dyDescent="0.35">
      <c r="A193" s="34"/>
      <c r="B193" s="34"/>
      <c r="C193" s="34"/>
      <c r="D193" s="34"/>
      <c r="E193" s="34"/>
      <c r="F193" s="34"/>
      <c r="G193" s="34"/>
      <c r="H193" s="35"/>
      <c r="I193" s="35"/>
      <c r="J193" s="35"/>
      <c r="K193" s="34"/>
      <c r="L193" s="34"/>
      <c r="M193" s="34"/>
      <c r="N193" s="34"/>
      <c r="O193" s="34"/>
      <c r="P193" s="34"/>
      <c r="Q193" s="34"/>
      <c r="R193" s="34"/>
      <c r="S193" s="34"/>
      <c r="T193" s="34"/>
      <c r="U193" s="34"/>
      <c r="V193" s="34"/>
      <c r="W193" s="34"/>
      <c r="X193" s="34"/>
      <c r="Y193" s="34"/>
      <c r="Z193" s="34"/>
    </row>
    <row r="194" spans="1:26" ht="15.5" x14ac:dyDescent="0.35">
      <c r="A194" s="34"/>
      <c r="B194" s="34"/>
      <c r="C194" s="34"/>
      <c r="D194" s="34"/>
      <c r="E194" s="34"/>
      <c r="F194" s="34"/>
      <c r="G194" s="34"/>
      <c r="H194" s="35"/>
      <c r="I194" s="35"/>
      <c r="J194" s="35"/>
      <c r="K194" s="34"/>
      <c r="L194" s="34"/>
      <c r="M194" s="34"/>
      <c r="N194" s="34"/>
      <c r="O194" s="34"/>
      <c r="P194" s="34"/>
      <c r="Q194" s="34"/>
      <c r="R194" s="34"/>
      <c r="S194" s="34"/>
      <c r="T194" s="34"/>
      <c r="U194" s="34"/>
      <c r="V194" s="34"/>
      <c r="W194" s="34"/>
      <c r="X194" s="34"/>
      <c r="Y194" s="34"/>
      <c r="Z194" s="34"/>
    </row>
    <row r="195" spans="1:26" ht="15.5" x14ac:dyDescent="0.35">
      <c r="A195" s="34"/>
      <c r="B195" s="34"/>
      <c r="C195" s="34"/>
      <c r="D195" s="34"/>
      <c r="E195" s="34"/>
      <c r="F195" s="34"/>
      <c r="G195" s="34"/>
      <c r="H195" s="35"/>
      <c r="I195" s="35"/>
      <c r="J195" s="35"/>
      <c r="K195" s="34"/>
      <c r="L195" s="34"/>
      <c r="M195" s="34"/>
      <c r="N195" s="34"/>
      <c r="O195" s="34"/>
      <c r="P195" s="34"/>
      <c r="Q195" s="34"/>
      <c r="R195" s="34"/>
      <c r="S195" s="34"/>
      <c r="T195" s="34"/>
      <c r="U195" s="34"/>
      <c r="V195" s="34"/>
      <c r="W195" s="34"/>
      <c r="X195" s="34"/>
      <c r="Y195" s="34"/>
      <c r="Z195" s="34"/>
    </row>
    <row r="196" spans="1:26" ht="15.5" x14ac:dyDescent="0.35">
      <c r="A196" s="34"/>
      <c r="B196" s="34"/>
      <c r="C196" s="34"/>
      <c r="D196" s="34"/>
      <c r="E196" s="34"/>
      <c r="F196" s="34"/>
      <c r="G196" s="34"/>
      <c r="H196" s="35"/>
      <c r="I196" s="35"/>
      <c r="J196" s="35"/>
      <c r="K196" s="34"/>
      <c r="L196" s="34"/>
      <c r="M196" s="34"/>
      <c r="N196" s="34"/>
      <c r="O196" s="34"/>
      <c r="P196" s="34"/>
      <c r="Q196" s="34"/>
      <c r="R196" s="34"/>
      <c r="S196" s="34"/>
      <c r="T196" s="34"/>
      <c r="U196" s="34"/>
      <c r="V196" s="34"/>
      <c r="W196" s="34"/>
      <c r="X196" s="34"/>
      <c r="Y196" s="34"/>
      <c r="Z196" s="34"/>
    </row>
    <row r="197" spans="1:26" ht="15.5" x14ac:dyDescent="0.35">
      <c r="A197" s="34"/>
      <c r="B197" s="34"/>
      <c r="C197" s="34"/>
      <c r="D197" s="34"/>
      <c r="E197" s="34"/>
      <c r="F197" s="34"/>
      <c r="G197" s="34"/>
      <c r="H197" s="35"/>
      <c r="I197" s="35"/>
      <c r="J197" s="35"/>
      <c r="K197" s="34"/>
      <c r="L197" s="34"/>
      <c r="M197" s="34"/>
      <c r="N197" s="34"/>
      <c r="O197" s="34"/>
      <c r="P197" s="34"/>
      <c r="Q197" s="34"/>
      <c r="R197" s="34"/>
      <c r="S197" s="34"/>
      <c r="T197" s="34"/>
      <c r="U197" s="34"/>
      <c r="V197" s="34"/>
      <c r="W197" s="34"/>
      <c r="X197" s="34"/>
      <c r="Y197" s="34"/>
      <c r="Z197" s="34"/>
    </row>
    <row r="198" spans="1:26" ht="15.5" x14ac:dyDescent="0.35">
      <c r="A198" s="34"/>
      <c r="B198" s="34"/>
      <c r="C198" s="34"/>
      <c r="D198" s="34"/>
      <c r="E198" s="34"/>
      <c r="F198" s="34"/>
      <c r="G198" s="34"/>
      <c r="H198" s="35"/>
      <c r="I198" s="35"/>
      <c r="J198" s="35"/>
      <c r="K198" s="34"/>
      <c r="L198" s="34"/>
      <c r="M198" s="34"/>
      <c r="N198" s="34"/>
      <c r="O198" s="34"/>
      <c r="P198" s="34"/>
      <c r="Q198" s="34"/>
      <c r="R198" s="34"/>
      <c r="S198" s="34"/>
      <c r="T198" s="34"/>
      <c r="U198" s="34"/>
      <c r="V198" s="34"/>
      <c r="W198" s="34"/>
      <c r="X198" s="34"/>
      <c r="Y198" s="34"/>
      <c r="Z198" s="34"/>
    </row>
    <row r="199" spans="1:26" ht="15.5" x14ac:dyDescent="0.35">
      <c r="A199" s="34"/>
      <c r="B199" s="34"/>
      <c r="C199" s="34"/>
      <c r="D199" s="34"/>
      <c r="E199" s="34"/>
      <c r="F199" s="34"/>
      <c r="G199" s="34"/>
      <c r="H199" s="35"/>
      <c r="I199" s="35"/>
      <c r="J199" s="35"/>
      <c r="K199" s="34"/>
      <c r="L199" s="34"/>
      <c r="M199" s="34"/>
      <c r="N199" s="34"/>
      <c r="O199" s="34"/>
      <c r="P199" s="34"/>
      <c r="Q199" s="34"/>
      <c r="R199" s="34"/>
      <c r="S199" s="34"/>
      <c r="T199" s="34"/>
      <c r="U199" s="34"/>
      <c r="V199" s="34"/>
      <c r="W199" s="34"/>
      <c r="X199" s="34"/>
      <c r="Y199" s="34"/>
      <c r="Z199" s="34"/>
    </row>
    <row r="200" spans="1:26" ht="15.5" x14ac:dyDescent="0.35">
      <c r="A200" s="34"/>
      <c r="B200" s="34"/>
      <c r="C200" s="34"/>
      <c r="D200" s="34"/>
      <c r="E200" s="34"/>
      <c r="F200" s="34"/>
      <c r="G200" s="34"/>
      <c r="H200" s="35"/>
      <c r="I200" s="35"/>
      <c r="J200" s="35"/>
      <c r="K200" s="34"/>
      <c r="L200" s="34"/>
      <c r="M200" s="34"/>
      <c r="N200" s="34"/>
      <c r="O200" s="34"/>
      <c r="P200" s="34"/>
      <c r="Q200" s="34"/>
      <c r="R200" s="34"/>
      <c r="S200" s="34"/>
      <c r="T200" s="34"/>
      <c r="U200" s="34"/>
      <c r="V200" s="34"/>
      <c r="W200" s="34"/>
      <c r="X200" s="34"/>
      <c r="Y200" s="34"/>
      <c r="Z200" s="34"/>
    </row>
    <row r="201" spans="1:26" ht="15.5" x14ac:dyDescent="0.35">
      <c r="A201" s="34"/>
      <c r="B201" s="34"/>
      <c r="C201" s="34"/>
      <c r="D201" s="34"/>
      <c r="E201" s="34"/>
      <c r="F201" s="34"/>
      <c r="G201" s="34"/>
      <c r="H201" s="35"/>
      <c r="I201" s="35"/>
      <c r="J201" s="35"/>
      <c r="K201" s="34"/>
      <c r="L201" s="34"/>
      <c r="M201" s="34"/>
      <c r="N201" s="34"/>
      <c r="O201" s="34"/>
      <c r="P201" s="34"/>
      <c r="Q201" s="34"/>
      <c r="R201" s="34"/>
      <c r="S201" s="34"/>
      <c r="T201" s="34"/>
      <c r="U201" s="34"/>
      <c r="V201" s="34"/>
      <c r="W201" s="34"/>
      <c r="X201" s="34"/>
      <c r="Y201" s="34"/>
      <c r="Z201" s="34"/>
    </row>
    <row r="202" spans="1:26" ht="15.5" x14ac:dyDescent="0.35">
      <c r="A202" s="34"/>
      <c r="B202" s="34"/>
      <c r="C202" s="34"/>
      <c r="D202" s="34"/>
      <c r="E202" s="34"/>
      <c r="F202" s="34"/>
      <c r="G202" s="34"/>
      <c r="H202" s="35"/>
      <c r="I202" s="35"/>
      <c r="J202" s="35"/>
      <c r="K202" s="34"/>
      <c r="L202" s="34"/>
      <c r="M202" s="34"/>
      <c r="N202" s="34"/>
      <c r="O202" s="34"/>
      <c r="P202" s="34"/>
      <c r="Q202" s="34"/>
      <c r="R202" s="34"/>
      <c r="S202" s="34"/>
      <c r="T202" s="34"/>
      <c r="U202" s="34"/>
      <c r="V202" s="34"/>
      <c r="W202" s="34"/>
      <c r="X202" s="34"/>
      <c r="Y202" s="34"/>
      <c r="Z202" s="34"/>
    </row>
    <row r="203" spans="1:26" ht="15.5" x14ac:dyDescent="0.35">
      <c r="A203" s="34"/>
      <c r="B203" s="34"/>
      <c r="C203" s="34"/>
      <c r="D203" s="34"/>
      <c r="E203" s="34"/>
      <c r="F203" s="34"/>
      <c r="G203" s="34"/>
      <c r="H203" s="35"/>
      <c r="I203" s="35"/>
      <c r="J203" s="35"/>
      <c r="K203" s="34"/>
      <c r="L203" s="34"/>
      <c r="M203" s="34"/>
      <c r="N203" s="34"/>
      <c r="O203" s="34"/>
      <c r="P203" s="34"/>
      <c r="Q203" s="34"/>
      <c r="R203" s="34"/>
      <c r="S203" s="34"/>
      <c r="T203" s="34"/>
      <c r="U203" s="34"/>
      <c r="V203" s="34"/>
      <c r="W203" s="34"/>
      <c r="X203" s="34"/>
      <c r="Y203" s="34"/>
      <c r="Z203" s="34"/>
    </row>
    <row r="204" spans="1:26" ht="15.5" x14ac:dyDescent="0.35">
      <c r="A204" s="34"/>
      <c r="B204" s="34"/>
      <c r="C204" s="34"/>
      <c r="D204" s="34"/>
      <c r="E204" s="34"/>
      <c r="F204" s="34"/>
      <c r="G204" s="34"/>
      <c r="H204" s="35"/>
      <c r="I204" s="35"/>
      <c r="J204" s="35"/>
      <c r="K204" s="34"/>
      <c r="L204" s="34"/>
      <c r="M204" s="34"/>
      <c r="N204" s="34"/>
      <c r="O204" s="34"/>
      <c r="P204" s="34"/>
      <c r="Q204" s="34"/>
      <c r="R204" s="34"/>
      <c r="S204" s="34"/>
      <c r="T204" s="34"/>
      <c r="U204" s="34"/>
      <c r="V204" s="34"/>
      <c r="W204" s="34"/>
      <c r="X204" s="34"/>
      <c r="Y204" s="34"/>
      <c r="Z204" s="34"/>
    </row>
    <row r="205" spans="1:26" ht="15.5" x14ac:dyDescent="0.35">
      <c r="A205" s="34"/>
      <c r="B205" s="34"/>
      <c r="C205" s="34"/>
      <c r="D205" s="34"/>
      <c r="E205" s="34"/>
      <c r="F205" s="34"/>
      <c r="G205" s="34"/>
      <c r="H205" s="35"/>
      <c r="I205" s="35"/>
      <c r="J205" s="35"/>
      <c r="K205" s="34"/>
      <c r="L205" s="34"/>
      <c r="M205" s="34"/>
      <c r="N205" s="34"/>
      <c r="O205" s="34"/>
      <c r="P205" s="34"/>
      <c r="Q205" s="34"/>
      <c r="R205" s="34"/>
      <c r="S205" s="34"/>
      <c r="T205" s="34"/>
      <c r="U205" s="34"/>
      <c r="V205" s="34"/>
      <c r="W205" s="34"/>
      <c r="X205" s="34"/>
      <c r="Y205" s="34"/>
      <c r="Z205" s="34"/>
    </row>
    <row r="206" spans="1:26" ht="15.5" x14ac:dyDescent="0.35">
      <c r="A206" s="34"/>
      <c r="B206" s="34"/>
      <c r="C206" s="34"/>
      <c r="D206" s="34"/>
      <c r="E206" s="34"/>
      <c r="F206" s="34"/>
      <c r="G206" s="34"/>
      <c r="H206" s="35"/>
      <c r="I206" s="35"/>
      <c r="J206" s="35"/>
      <c r="K206" s="34"/>
      <c r="L206" s="34"/>
      <c r="M206" s="34"/>
      <c r="N206" s="34"/>
      <c r="O206" s="34"/>
      <c r="P206" s="34"/>
      <c r="Q206" s="34"/>
      <c r="R206" s="34"/>
      <c r="S206" s="34"/>
      <c r="T206" s="34"/>
      <c r="U206" s="34"/>
      <c r="V206" s="34"/>
      <c r="W206" s="34"/>
      <c r="X206" s="34"/>
      <c r="Y206" s="34"/>
      <c r="Z206" s="34"/>
    </row>
    <row r="207" spans="1:26" ht="15.5" x14ac:dyDescent="0.35">
      <c r="A207" s="34"/>
      <c r="B207" s="34"/>
      <c r="C207" s="34"/>
      <c r="D207" s="34"/>
      <c r="E207" s="34"/>
      <c r="F207" s="34"/>
      <c r="G207" s="34"/>
      <c r="H207" s="35"/>
      <c r="I207" s="35"/>
      <c r="J207" s="35"/>
      <c r="K207" s="34"/>
      <c r="L207" s="34"/>
      <c r="M207" s="34"/>
      <c r="N207" s="34"/>
      <c r="O207" s="34"/>
      <c r="P207" s="34"/>
      <c r="Q207" s="34"/>
      <c r="R207" s="34"/>
      <c r="S207" s="34"/>
      <c r="T207" s="34"/>
      <c r="U207" s="34"/>
      <c r="V207" s="34"/>
      <c r="W207" s="34"/>
      <c r="X207" s="34"/>
      <c r="Y207" s="34"/>
      <c r="Z207" s="34"/>
    </row>
    <row r="208" spans="1:26" ht="15.5" x14ac:dyDescent="0.35">
      <c r="A208" s="34"/>
      <c r="B208" s="34"/>
      <c r="C208" s="34"/>
      <c r="D208" s="34"/>
      <c r="E208" s="34"/>
      <c r="F208" s="34"/>
      <c r="G208" s="34"/>
      <c r="H208" s="35"/>
      <c r="I208" s="35"/>
      <c r="J208" s="35"/>
      <c r="K208" s="34"/>
      <c r="L208" s="34"/>
      <c r="M208" s="34"/>
      <c r="N208" s="34"/>
      <c r="O208" s="34"/>
      <c r="P208" s="34"/>
      <c r="Q208" s="34"/>
      <c r="R208" s="34"/>
      <c r="S208" s="34"/>
      <c r="T208" s="34"/>
      <c r="U208" s="34"/>
      <c r="V208" s="34"/>
      <c r="W208" s="34"/>
      <c r="X208" s="34"/>
      <c r="Y208" s="34"/>
      <c r="Z208" s="34"/>
    </row>
    <row r="209" spans="1:26" ht="15.5" x14ac:dyDescent="0.35">
      <c r="A209" s="34"/>
      <c r="B209" s="34"/>
      <c r="C209" s="34"/>
      <c r="D209" s="34"/>
      <c r="E209" s="34"/>
      <c r="F209" s="34"/>
      <c r="G209" s="34"/>
      <c r="H209" s="35"/>
      <c r="I209" s="35"/>
      <c r="J209" s="35"/>
      <c r="K209" s="34"/>
      <c r="L209" s="34"/>
      <c r="M209" s="34"/>
      <c r="N209" s="34"/>
      <c r="O209" s="34"/>
      <c r="P209" s="34"/>
      <c r="Q209" s="34"/>
      <c r="R209" s="34"/>
      <c r="S209" s="34"/>
      <c r="T209" s="34"/>
      <c r="U209" s="34"/>
      <c r="V209" s="34"/>
      <c r="W209" s="34"/>
      <c r="X209" s="34"/>
      <c r="Y209" s="34"/>
      <c r="Z209" s="34"/>
    </row>
    <row r="210" spans="1:26" ht="15.5" x14ac:dyDescent="0.35">
      <c r="A210" s="34"/>
      <c r="B210" s="34"/>
      <c r="C210" s="34"/>
      <c r="D210" s="34"/>
      <c r="E210" s="34"/>
      <c r="F210" s="34"/>
      <c r="G210" s="34"/>
      <c r="H210" s="35"/>
      <c r="I210" s="35"/>
      <c r="J210" s="35"/>
      <c r="K210" s="34"/>
      <c r="L210" s="34"/>
      <c r="M210" s="34"/>
      <c r="N210" s="34"/>
      <c r="O210" s="34"/>
      <c r="P210" s="34"/>
      <c r="Q210" s="34"/>
      <c r="R210" s="34"/>
      <c r="S210" s="34"/>
      <c r="T210" s="34"/>
      <c r="U210" s="34"/>
      <c r="V210" s="34"/>
      <c r="W210" s="34"/>
      <c r="X210" s="34"/>
      <c r="Y210" s="34"/>
      <c r="Z210" s="34"/>
    </row>
    <row r="211" spans="1:26" ht="15.5" x14ac:dyDescent="0.35">
      <c r="A211" s="34"/>
      <c r="B211" s="34"/>
      <c r="C211" s="34"/>
      <c r="D211" s="34"/>
      <c r="E211" s="34"/>
      <c r="F211" s="34"/>
      <c r="G211" s="34"/>
      <c r="H211" s="35"/>
      <c r="I211" s="35"/>
      <c r="J211" s="35"/>
      <c r="K211" s="34"/>
      <c r="L211" s="34"/>
      <c r="M211" s="34"/>
      <c r="N211" s="34"/>
      <c r="O211" s="34"/>
      <c r="P211" s="34"/>
      <c r="Q211" s="34"/>
      <c r="R211" s="34"/>
      <c r="S211" s="34"/>
      <c r="T211" s="34"/>
      <c r="U211" s="34"/>
      <c r="V211" s="34"/>
      <c r="W211" s="34"/>
      <c r="X211" s="34"/>
      <c r="Y211" s="34"/>
      <c r="Z211" s="34"/>
    </row>
    <row r="212" spans="1:26" ht="15.5" x14ac:dyDescent="0.35">
      <c r="A212" s="34"/>
      <c r="B212" s="34"/>
      <c r="C212" s="34"/>
      <c r="D212" s="34"/>
      <c r="E212" s="34"/>
      <c r="F212" s="34"/>
      <c r="G212" s="34"/>
      <c r="H212" s="35"/>
      <c r="I212" s="35"/>
      <c r="J212" s="35"/>
      <c r="K212" s="34"/>
      <c r="L212" s="34"/>
      <c r="M212" s="34"/>
      <c r="N212" s="34"/>
      <c r="O212" s="34"/>
      <c r="P212" s="34"/>
      <c r="Q212" s="34"/>
      <c r="R212" s="34"/>
      <c r="S212" s="34"/>
      <c r="T212" s="34"/>
      <c r="U212" s="34"/>
      <c r="V212" s="34"/>
      <c r="W212" s="34"/>
      <c r="X212" s="34"/>
      <c r="Y212" s="34"/>
      <c r="Z212" s="34"/>
    </row>
    <row r="213" spans="1:26" ht="15.5" x14ac:dyDescent="0.35">
      <c r="A213" s="34"/>
      <c r="B213" s="34"/>
      <c r="C213" s="34"/>
      <c r="D213" s="34"/>
      <c r="E213" s="34"/>
      <c r="F213" s="34"/>
      <c r="G213" s="34"/>
      <c r="H213" s="35"/>
      <c r="I213" s="35"/>
      <c r="J213" s="35"/>
      <c r="K213" s="34"/>
      <c r="L213" s="34"/>
      <c r="M213" s="34"/>
      <c r="N213" s="34"/>
      <c r="O213" s="34"/>
      <c r="P213" s="34"/>
      <c r="Q213" s="34"/>
      <c r="R213" s="34"/>
      <c r="S213" s="34"/>
      <c r="T213" s="34"/>
      <c r="U213" s="34"/>
      <c r="V213" s="34"/>
      <c r="W213" s="34"/>
      <c r="X213" s="34"/>
      <c r="Y213" s="34"/>
      <c r="Z213" s="34"/>
    </row>
    <row r="214" spans="1:26" ht="15.5" x14ac:dyDescent="0.35">
      <c r="A214" s="34"/>
      <c r="B214" s="34"/>
      <c r="C214" s="34"/>
      <c r="D214" s="34"/>
      <c r="E214" s="34"/>
      <c r="F214" s="34"/>
      <c r="G214" s="34"/>
      <c r="H214" s="35"/>
      <c r="I214" s="35"/>
      <c r="J214" s="35"/>
      <c r="K214" s="34"/>
      <c r="L214" s="34"/>
      <c r="M214" s="34"/>
      <c r="N214" s="34"/>
      <c r="O214" s="34"/>
      <c r="P214" s="34"/>
      <c r="Q214" s="34"/>
      <c r="R214" s="34"/>
      <c r="S214" s="34"/>
      <c r="T214" s="34"/>
      <c r="U214" s="34"/>
      <c r="V214" s="34"/>
      <c r="W214" s="34"/>
      <c r="X214" s="34"/>
      <c r="Y214" s="34"/>
      <c r="Z214" s="34"/>
    </row>
    <row r="215" spans="1:26" ht="15.5" x14ac:dyDescent="0.35">
      <c r="A215" s="34"/>
      <c r="B215" s="34"/>
      <c r="C215" s="34"/>
      <c r="D215" s="34"/>
      <c r="E215" s="34"/>
      <c r="F215" s="34"/>
      <c r="G215" s="34"/>
      <c r="H215" s="35"/>
      <c r="I215" s="35"/>
      <c r="J215" s="35"/>
      <c r="K215" s="34"/>
      <c r="L215" s="34"/>
      <c r="M215" s="34"/>
      <c r="N215" s="34"/>
      <c r="O215" s="34"/>
      <c r="P215" s="34"/>
      <c r="Q215" s="34"/>
      <c r="R215" s="34"/>
      <c r="S215" s="34"/>
      <c r="T215" s="34"/>
      <c r="U215" s="34"/>
      <c r="V215" s="34"/>
      <c r="W215" s="34"/>
      <c r="X215" s="34"/>
      <c r="Y215" s="34"/>
      <c r="Z215" s="34"/>
    </row>
    <row r="216" spans="1:26" ht="15.5" x14ac:dyDescent="0.35">
      <c r="A216" s="34"/>
      <c r="B216" s="34"/>
      <c r="C216" s="34"/>
      <c r="D216" s="34"/>
      <c r="E216" s="34"/>
      <c r="F216" s="34"/>
      <c r="G216" s="34"/>
      <c r="H216" s="35"/>
      <c r="I216" s="35"/>
      <c r="J216" s="35"/>
      <c r="K216" s="34"/>
      <c r="L216" s="34"/>
      <c r="M216" s="34"/>
      <c r="N216" s="34"/>
      <c r="O216" s="34"/>
      <c r="P216" s="34"/>
      <c r="Q216" s="34"/>
      <c r="R216" s="34"/>
      <c r="S216" s="34"/>
      <c r="T216" s="34"/>
      <c r="U216" s="34"/>
      <c r="V216" s="34"/>
      <c r="W216" s="34"/>
      <c r="X216" s="34"/>
      <c r="Y216" s="34"/>
      <c r="Z216" s="34"/>
    </row>
    <row r="217" spans="1:26" ht="15.5" x14ac:dyDescent="0.35">
      <c r="A217" s="34"/>
      <c r="B217" s="34"/>
      <c r="C217" s="34"/>
      <c r="D217" s="34"/>
      <c r="E217" s="34"/>
      <c r="F217" s="34"/>
      <c r="G217" s="34"/>
      <c r="H217" s="35"/>
      <c r="I217" s="35"/>
      <c r="J217" s="35"/>
      <c r="K217" s="34"/>
      <c r="L217" s="34"/>
      <c r="M217" s="34"/>
      <c r="N217" s="34"/>
      <c r="O217" s="34"/>
      <c r="P217" s="34"/>
      <c r="Q217" s="34"/>
      <c r="R217" s="34"/>
      <c r="S217" s="34"/>
      <c r="T217" s="34"/>
      <c r="U217" s="34"/>
      <c r="V217" s="34"/>
      <c r="W217" s="34"/>
      <c r="X217" s="34"/>
      <c r="Y217" s="34"/>
      <c r="Z217" s="34"/>
    </row>
    <row r="218" spans="1:26" ht="15.5" x14ac:dyDescent="0.35">
      <c r="A218" s="34"/>
      <c r="B218" s="34"/>
      <c r="C218" s="34"/>
      <c r="D218" s="34"/>
      <c r="E218" s="34"/>
      <c r="F218" s="34"/>
      <c r="G218" s="34"/>
      <c r="H218" s="35"/>
      <c r="I218" s="35"/>
      <c r="J218" s="35"/>
      <c r="K218" s="34"/>
      <c r="L218" s="34"/>
      <c r="M218" s="34"/>
      <c r="N218" s="34"/>
      <c r="O218" s="34"/>
      <c r="P218" s="34"/>
      <c r="Q218" s="34"/>
      <c r="R218" s="34"/>
      <c r="S218" s="34"/>
      <c r="T218" s="34"/>
      <c r="U218" s="34"/>
      <c r="V218" s="34"/>
      <c r="W218" s="34"/>
      <c r="X218" s="34"/>
      <c r="Y218" s="34"/>
      <c r="Z218" s="34"/>
    </row>
    <row r="219" spans="1:26" ht="15.5" x14ac:dyDescent="0.35">
      <c r="A219" s="34"/>
      <c r="B219" s="34"/>
      <c r="C219" s="34"/>
      <c r="D219" s="34"/>
      <c r="E219" s="34"/>
      <c r="F219" s="34"/>
      <c r="G219" s="34"/>
      <c r="H219" s="35"/>
      <c r="I219" s="35"/>
      <c r="J219" s="35"/>
      <c r="K219" s="34"/>
      <c r="L219" s="34"/>
      <c r="M219" s="34"/>
      <c r="N219" s="34"/>
      <c r="O219" s="34"/>
      <c r="P219" s="34"/>
      <c r="Q219" s="34"/>
      <c r="R219" s="34"/>
      <c r="S219" s="34"/>
      <c r="T219" s="34"/>
      <c r="U219" s="34"/>
      <c r="V219" s="34"/>
      <c r="W219" s="34"/>
      <c r="X219" s="34"/>
      <c r="Y219" s="34"/>
      <c r="Z219" s="34"/>
    </row>
    <row r="220" spans="1:26" ht="15.5" x14ac:dyDescent="0.35">
      <c r="A220" s="34"/>
      <c r="B220" s="34"/>
      <c r="C220" s="34"/>
      <c r="D220" s="34"/>
      <c r="E220" s="34"/>
      <c r="F220" s="34"/>
      <c r="G220" s="34"/>
      <c r="H220" s="35"/>
      <c r="I220" s="35"/>
      <c r="J220" s="35"/>
      <c r="K220" s="34"/>
      <c r="L220" s="34"/>
      <c r="M220" s="34"/>
      <c r="N220" s="34"/>
      <c r="O220" s="34"/>
      <c r="P220" s="34"/>
      <c r="Q220" s="34"/>
      <c r="R220" s="34"/>
      <c r="S220" s="34"/>
      <c r="T220" s="34"/>
      <c r="U220" s="34"/>
      <c r="V220" s="34"/>
      <c r="W220" s="34"/>
      <c r="X220" s="34"/>
      <c r="Y220" s="34"/>
      <c r="Z220" s="34"/>
    </row>
    <row r="221" spans="1:26" ht="15.5" x14ac:dyDescent="0.35">
      <c r="A221" s="34"/>
      <c r="B221" s="34"/>
      <c r="C221" s="34"/>
      <c r="D221" s="34"/>
      <c r="E221" s="34"/>
      <c r="F221" s="34"/>
      <c r="G221" s="34"/>
      <c r="H221" s="35"/>
      <c r="I221" s="35"/>
      <c r="J221" s="35"/>
      <c r="K221" s="34"/>
      <c r="L221" s="34"/>
      <c r="M221" s="34"/>
      <c r="N221" s="34"/>
      <c r="O221" s="34"/>
      <c r="P221" s="34"/>
      <c r="Q221" s="34"/>
      <c r="R221" s="34"/>
      <c r="S221" s="34"/>
      <c r="T221" s="34"/>
      <c r="U221" s="34"/>
      <c r="V221" s="34"/>
      <c r="W221" s="34"/>
      <c r="X221" s="34"/>
      <c r="Y221" s="34"/>
      <c r="Z221" s="34"/>
    </row>
    <row r="222" spans="1:26" ht="15.5" x14ac:dyDescent="0.35">
      <c r="A222" s="34"/>
      <c r="B222" s="34"/>
      <c r="C222" s="34"/>
      <c r="D222" s="34"/>
      <c r="E222" s="34"/>
      <c r="F222" s="34"/>
      <c r="G222" s="34"/>
      <c r="H222" s="35"/>
      <c r="I222" s="35"/>
      <c r="J222" s="35"/>
      <c r="K222" s="34"/>
      <c r="L222" s="34"/>
      <c r="M222" s="34"/>
      <c r="N222" s="34"/>
      <c r="O222" s="34"/>
      <c r="P222" s="34"/>
      <c r="Q222" s="34"/>
      <c r="R222" s="34"/>
      <c r="S222" s="34"/>
      <c r="T222" s="34"/>
      <c r="U222" s="34"/>
      <c r="V222" s="34"/>
      <c r="W222" s="34"/>
      <c r="X222" s="34"/>
      <c r="Y222" s="34"/>
      <c r="Z222" s="34"/>
    </row>
    <row r="223" spans="1:26" ht="15.5" x14ac:dyDescent="0.35">
      <c r="A223" s="34"/>
      <c r="B223" s="34"/>
      <c r="C223" s="34"/>
      <c r="D223" s="34"/>
      <c r="E223" s="34"/>
      <c r="F223" s="34"/>
      <c r="G223" s="34"/>
      <c r="H223" s="35"/>
      <c r="I223" s="35"/>
      <c r="J223" s="35"/>
      <c r="K223" s="34"/>
      <c r="L223" s="34"/>
      <c r="M223" s="34"/>
      <c r="N223" s="34"/>
      <c r="O223" s="34"/>
      <c r="P223" s="34"/>
      <c r="Q223" s="34"/>
      <c r="R223" s="34"/>
      <c r="S223" s="34"/>
      <c r="T223" s="34"/>
      <c r="U223" s="34"/>
      <c r="V223" s="34"/>
      <c r="W223" s="34"/>
      <c r="X223" s="34"/>
      <c r="Y223" s="34"/>
      <c r="Z223" s="34"/>
    </row>
    <row r="224" spans="1:26" ht="15.5" x14ac:dyDescent="0.35">
      <c r="A224" s="34"/>
      <c r="B224" s="34"/>
      <c r="C224" s="34"/>
      <c r="D224" s="34"/>
      <c r="E224" s="34"/>
      <c r="F224" s="34"/>
      <c r="G224" s="34"/>
      <c r="H224" s="35"/>
      <c r="I224" s="35"/>
      <c r="J224" s="35"/>
      <c r="K224" s="34"/>
      <c r="L224" s="34"/>
      <c r="M224" s="34"/>
      <c r="N224" s="34"/>
      <c r="O224" s="34"/>
      <c r="P224" s="34"/>
      <c r="Q224" s="34"/>
      <c r="R224" s="34"/>
      <c r="S224" s="34"/>
      <c r="T224" s="34"/>
      <c r="U224" s="34"/>
      <c r="V224" s="34"/>
      <c r="W224" s="34"/>
      <c r="X224" s="34"/>
      <c r="Y224" s="34"/>
      <c r="Z224" s="34"/>
    </row>
    <row r="225" spans="1:26" ht="15.5" x14ac:dyDescent="0.35">
      <c r="A225" s="34"/>
      <c r="B225" s="34"/>
      <c r="C225" s="34"/>
      <c r="D225" s="34"/>
      <c r="E225" s="34"/>
      <c r="F225" s="34"/>
      <c r="G225" s="34"/>
      <c r="H225" s="35"/>
      <c r="I225" s="35"/>
      <c r="J225" s="35"/>
      <c r="K225" s="34"/>
      <c r="L225" s="34"/>
      <c r="M225" s="34"/>
      <c r="N225" s="34"/>
      <c r="O225" s="34"/>
      <c r="P225" s="34"/>
      <c r="Q225" s="34"/>
      <c r="R225" s="34"/>
      <c r="S225" s="34"/>
      <c r="T225" s="34"/>
      <c r="U225" s="34"/>
      <c r="V225" s="34"/>
      <c r="W225" s="34"/>
      <c r="X225" s="34"/>
      <c r="Y225" s="34"/>
      <c r="Z225" s="34"/>
    </row>
    <row r="226" spans="1:26" ht="15.5" x14ac:dyDescent="0.35">
      <c r="A226" s="34"/>
      <c r="B226" s="34"/>
      <c r="C226" s="34"/>
      <c r="D226" s="34"/>
      <c r="E226" s="34"/>
      <c r="F226" s="34"/>
      <c r="G226" s="34"/>
      <c r="H226" s="35"/>
      <c r="I226" s="35"/>
      <c r="J226" s="35"/>
      <c r="K226" s="34"/>
      <c r="L226" s="34"/>
      <c r="M226" s="34"/>
      <c r="N226" s="34"/>
      <c r="O226" s="34"/>
      <c r="P226" s="34"/>
      <c r="Q226" s="34"/>
      <c r="R226" s="34"/>
      <c r="S226" s="34"/>
      <c r="T226" s="34"/>
      <c r="U226" s="34"/>
      <c r="V226" s="34"/>
      <c r="W226" s="34"/>
      <c r="X226" s="34"/>
      <c r="Y226" s="34"/>
      <c r="Z226" s="34"/>
    </row>
    <row r="227" spans="1:26" ht="15.5" x14ac:dyDescent="0.35">
      <c r="A227" s="34"/>
      <c r="B227" s="34"/>
      <c r="C227" s="34"/>
      <c r="D227" s="34"/>
      <c r="E227" s="34"/>
      <c r="F227" s="34"/>
      <c r="G227" s="34"/>
      <c r="H227" s="35"/>
      <c r="I227" s="35"/>
      <c r="J227" s="35"/>
      <c r="K227" s="34"/>
      <c r="L227" s="34"/>
      <c r="M227" s="34"/>
      <c r="N227" s="34"/>
      <c r="O227" s="34"/>
      <c r="P227" s="34"/>
      <c r="Q227" s="34"/>
      <c r="R227" s="34"/>
      <c r="S227" s="34"/>
      <c r="T227" s="34"/>
      <c r="U227" s="34"/>
      <c r="V227" s="34"/>
      <c r="W227" s="34"/>
      <c r="X227" s="34"/>
      <c r="Y227" s="34"/>
      <c r="Z227" s="34"/>
    </row>
    <row r="228" spans="1:26" ht="15.5" x14ac:dyDescent="0.35">
      <c r="A228" s="34"/>
      <c r="B228" s="34"/>
      <c r="C228" s="34"/>
      <c r="D228" s="34"/>
      <c r="E228" s="34"/>
      <c r="F228" s="34"/>
      <c r="G228" s="34"/>
      <c r="H228" s="35"/>
      <c r="I228" s="35"/>
      <c r="J228" s="35"/>
      <c r="K228" s="34"/>
      <c r="L228" s="34"/>
      <c r="M228" s="34"/>
      <c r="N228" s="34"/>
      <c r="O228" s="34"/>
      <c r="P228" s="34"/>
      <c r="Q228" s="34"/>
      <c r="R228" s="34"/>
      <c r="S228" s="34"/>
      <c r="T228" s="34"/>
      <c r="U228" s="34"/>
      <c r="V228" s="34"/>
      <c r="W228" s="34"/>
      <c r="X228" s="34"/>
      <c r="Y228" s="34"/>
      <c r="Z228" s="34"/>
    </row>
    <row r="229" spans="1:26" ht="15.5" x14ac:dyDescent="0.35">
      <c r="A229" s="34"/>
      <c r="B229" s="34"/>
      <c r="C229" s="34"/>
      <c r="D229" s="34"/>
      <c r="E229" s="34"/>
      <c r="F229" s="34"/>
      <c r="G229" s="34"/>
      <c r="H229" s="35"/>
      <c r="I229" s="35"/>
      <c r="J229" s="35"/>
      <c r="K229" s="34"/>
      <c r="L229" s="34"/>
      <c r="M229" s="34"/>
      <c r="N229" s="34"/>
      <c r="O229" s="34"/>
      <c r="P229" s="34"/>
      <c r="Q229" s="34"/>
      <c r="R229" s="34"/>
      <c r="S229" s="34"/>
      <c r="T229" s="34"/>
      <c r="U229" s="34"/>
      <c r="V229" s="34"/>
      <c r="W229" s="34"/>
      <c r="X229" s="34"/>
      <c r="Y229" s="34"/>
      <c r="Z229" s="34"/>
    </row>
    <row r="230" spans="1:26" ht="15.5" x14ac:dyDescent="0.35">
      <c r="A230" s="34"/>
      <c r="B230" s="34"/>
      <c r="C230" s="34"/>
      <c r="D230" s="34"/>
      <c r="E230" s="34"/>
      <c r="F230" s="34"/>
      <c r="G230" s="34"/>
      <c r="H230" s="35"/>
      <c r="I230" s="35"/>
      <c r="J230" s="35"/>
      <c r="K230" s="34"/>
      <c r="L230" s="34"/>
      <c r="M230" s="34"/>
      <c r="N230" s="34"/>
      <c r="O230" s="34"/>
      <c r="P230" s="34"/>
      <c r="Q230" s="34"/>
      <c r="R230" s="34"/>
      <c r="S230" s="34"/>
      <c r="T230" s="34"/>
      <c r="U230" s="34"/>
      <c r="V230" s="34"/>
      <c r="W230" s="34"/>
      <c r="X230" s="34"/>
      <c r="Y230" s="34"/>
      <c r="Z230" s="34"/>
    </row>
    <row r="231" spans="1:26" ht="15.5" x14ac:dyDescent="0.35">
      <c r="A231" s="34"/>
      <c r="B231" s="34"/>
      <c r="C231" s="34"/>
      <c r="D231" s="34"/>
      <c r="E231" s="34"/>
      <c r="F231" s="34"/>
      <c r="G231" s="34"/>
      <c r="H231" s="35"/>
      <c r="I231" s="35"/>
      <c r="J231" s="35"/>
      <c r="K231" s="34"/>
      <c r="L231" s="34"/>
      <c r="M231" s="34"/>
      <c r="N231" s="34"/>
      <c r="O231" s="34"/>
      <c r="P231" s="34"/>
      <c r="Q231" s="34"/>
      <c r="R231" s="34"/>
      <c r="S231" s="34"/>
      <c r="T231" s="34"/>
      <c r="U231" s="34"/>
      <c r="V231" s="34"/>
      <c r="W231" s="34"/>
      <c r="X231" s="34"/>
      <c r="Y231" s="34"/>
      <c r="Z231" s="34"/>
    </row>
    <row r="232" spans="1:26" ht="15.5" x14ac:dyDescent="0.35">
      <c r="A232" s="34"/>
      <c r="B232" s="34"/>
      <c r="C232" s="34"/>
      <c r="D232" s="34"/>
      <c r="E232" s="34"/>
      <c r="F232" s="34"/>
      <c r="G232" s="34"/>
      <c r="H232" s="35"/>
      <c r="I232" s="35"/>
      <c r="J232" s="35"/>
      <c r="K232" s="34"/>
      <c r="L232" s="34"/>
      <c r="M232" s="34"/>
      <c r="N232" s="34"/>
      <c r="O232" s="34"/>
      <c r="P232" s="34"/>
      <c r="Q232" s="34"/>
      <c r="R232" s="34"/>
      <c r="S232" s="34"/>
      <c r="T232" s="34"/>
      <c r="U232" s="34"/>
      <c r="V232" s="34"/>
      <c r="W232" s="34"/>
      <c r="X232" s="34"/>
      <c r="Y232" s="34"/>
      <c r="Z232" s="34"/>
    </row>
    <row r="233" spans="1:26" ht="15.5" x14ac:dyDescent="0.35">
      <c r="A233" s="34"/>
      <c r="B233" s="34"/>
      <c r="C233" s="34"/>
      <c r="D233" s="34"/>
      <c r="E233" s="34"/>
      <c r="F233" s="34"/>
      <c r="G233" s="34"/>
      <c r="H233" s="35"/>
      <c r="I233" s="35"/>
      <c r="J233" s="35"/>
      <c r="K233" s="34"/>
      <c r="L233" s="34"/>
      <c r="M233" s="34"/>
      <c r="N233" s="34"/>
      <c r="O233" s="34"/>
      <c r="P233" s="34"/>
      <c r="Q233" s="34"/>
      <c r="R233" s="34"/>
      <c r="S233" s="34"/>
      <c r="T233" s="34"/>
      <c r="U233" s="34"/>
      <c r="V233" s="34"/>
      <c r="W233" s="34"/>
      <c r="X233" s="34"/>
      <c r="Y233" s="34"/>
      <c r="Z233" s="34"/>
    </row>
    <row r="234" spans="1:26" ht="15.5" x14ac:dyDescent="0.35">
      <c r="A234" s="34"/>
      <c r="B234" s="34"/>
      <c r="C234" s="34"/>
      <c r="D234" s="34"/>
      <c r="E234" s="34"/>
      <c r="F234" s="34"/>
      <c r="G234" s="34"/>
      <c r="H234" s="35"/>
      <c r="I234" s="35"/>
      <c r="J234" s="35"/>
      <c r="K234" s="34"/>
      <c r="L234" s="34"/>
      <c r="M234" s="34"/>
      <c r="N234" s="34"/>
      <c r="O234" s="34"/>
      <c r="P234" s="34"/>
      <c r="Q234" s="34"/>
      <c r="R234" s="34"/>
      <c r="S234" s="34"/>
      <c r="T234" s="34"/>
      <c r="U234" s="34"/>
      <c r="V234" s="34"/>
      <c r="W234" s="34"/>
      <c r="X234" s="34"/>
      <c r="Y234" s="34"/>
      <c r="Z234" s="34"/>
    </row>
    <row r="235" spans="1:26" ht="15.5" x14ac:dyDescent="0.35">
      <c r="A235" s="34"/>
      <c r="B235" s="34"/>
      <c r="C235" s="34"/>
      <c r="D235" s="34"/>
      <c r="E235" s="34"/>
      <c r="F235" s="34"/>
      <c r="G235" s="34"/>
      <c r="H235" s="35"/>
      <c r="I235" s="35"/>
      <c r="J235" s="35"/>
      <c r="K235" s="34"/>
      <c r="L235" s="34"/>
      <c r="M235" s="34"/>
      <c r="N235" s="34"/>
      <c r="O235" s="34"/>
      <c r="P235" s="34"/>
      <c r="Q235" s="34"/>
      <c r="R235" s="34"/>
      <c r="S235" s="34"/>
      <c r="T235" s="34"/>
      <c r="U235" s="34"/>
      <c r="V235" s="34"/>
      <c r="W235" s="34"/>
      <c r="X235" s="34"/>
      <c r="Y235" s="34"/>
      <c r="Z235" s="34"/>
    </row>
    <row r="236" spans="1:26" ht="15.5" x14ac:dyDescent="0.35">
      <c r="A236" s="34"/>
      <c r="B236" s="34"/>
      <c r="C236" s="34"/>
      <c r="D236" s="34"/>
      <c r="E236" s="34"/>
      <c r="F236" s="34"/>
      <c r="G236" s="34"/>
      <c r="H236" s="35"/>
      <c r="I236" s="35"/>
      <c r="J236" s="35"/>
      <c r="K236" s="34"/>
      <c r="L236" s="34"/>
      <c r="M236" s="34"/>
      <c r="N236" s="34"/>
      <c r="O236" s="34"/>
      <c r="P236" s="34"/>
      <c r="Q236" s="34"/>
      <c r="R236" s="34"/>
      <c r="S236" s="34"/>
      <c r="T236" s="34"/>
      <c r="U236" s="34"/>
      <c r="V236" s="34"/>
      <c r="W236" s="34"/>
      <c r="X236" s="34"/>
      <c r="Y236" s="34"/>
      <c r="Z236" s="34"/>
    </row>
    <row r="237" spans="1:26" ht="15.5" x14ac:dyDescent="0.35">
      <c r="A237" s="34"/>
      <c r="B237" s="34"/>
      <c r="C237" s="34"/>
      <c r="D237" s="34"/>
      <c r="E237" s="34"/>
      <c r="F237" s="34"/>
      <c r="G237" s="34"/>
      <c r="H237" s="35"/>
      <c r="I237" s="35"/>
      <c r="J237" s="35"/>
      <c r="K237" s="34"/>
      <c r="L237" s="34"/>
      <c r="M237" s="34"/>
      <c r="N237" s="34"/>
      <c r="O237" s="34"/>
      <c r="P237" s="34"/>
      <c r="Q237" s="34"/>
      <c r="R237" s="34"/>
      <c r="S237" s="34"/>
      <c r="T237" s="34"/>
      <c r="U237" s="34"/>
      <c r="V237" s="34"/>
      <c r="W237" s="34"/>
      <c r="X237" s="34"/>
      <c r="Y237" s="34"/>
      <c r="Z237" s="34"/>
    </row>
    <row r="238" spans="1:26" ht="15.5" x14ac:dyDescent="0.35">
      <c r="A238" s="34"/>
      <c r="B238" s="34"/>
      <c r="C238" s="34"/>
      <c r="D238" s="34"/>
      <c r="E238" s="34"/>
      <c r="F238" s="34"/>
      <c r="G238" s="34"/>
      <c r="H238" s="35"/>
      <c r="I238" s="35"/>
      <c r="J238" s="35"/>
      <c r="K238" s="34"/>
      <c r="L238" s="34"/>
      <c r="M238" s="34"/>
      <c r="N238" s="34"/>
      <c r="O238" s="34"/>
      <c r="P238" s="34"/>
      <c r="Q238" s="34"/>
      <c r="R238" s="34"/>
      <c r="S238" s="34"/>
      <c r="T238" s="34"/>
      <c r="U238" s="34"/>
      <c r="V238" s="34"/>
      <c r="W238" s="34"/>
      <c r="X238" s="34"/>
      <c r="Y238" s="34"/>
      <c r="Z238" s="34"/>
    </row>
    <row r="239" spans="1:26" ht="15.5" x14ac:dyDescent="0.35">
      <c r="A239" s="34"/>
      <c r="B239" s="34"/>
      <c r="C239" s="34"/>
      <c r="D239" s="34"/>
      <c r="E239" s="34"/>
      <c r="F239" s="34"/>
      <c r="G239" s="34"/>
      <c r="H239" s="35"/>
      <c r="I239" s="35"/>
      <c r="J239" s="35"/>
      <c r="K239" s="34"/>
      <c r="L239" s="34"/>
      <c r="M239" s="34"/>
      <c r="N239" s="34"/>
      <c r="O239" s="34"/>
      <c r="P239" s="34"/>
      <c r="Q239" s="34"/>
      <c r="R239" s="34"/>
      <c r="S239" s="34"/>
      <c r="T239" s="34"/>
      <c r="U239" s="34"/>
      <c r="V239" s="34"/>
      <c r="W239" s="34"/>
      <c r="X239" s="34"/>
      <c r="Y239" s="34"/>
      <c r="Z239" s="34"/>
    </row>
    <row r="240" spans="1:26" ht="15.5" x14ac:dyDescent="0.35">
      <c r="A240" s="34"/>
      <c r="B240" s="34"/>
      <c r="C240" s="34"/>
      <c r="D240" s="34"/>
      <c r="E240" s="34"/>
      <c r="F240" s="34"/>
      <c r="G240" s="34"/>
      <c r="H240" s="35"/>
      <c r="I240" s="35"/>
      <c r="J240" s="35"/>
      <c r="K240" s="34"/>
      <c r="L240" s="34"/>
      <c r="M240" s="34"/>
      <c r="N240" s="34"/>
      <c r="O240" s="34"/>
      <c r="P240" s="34"/>
      <c r="Q240" s="34"/>
      <c r="R240" s="34"/>
      <c r="S240" s="34"/>
      <c r="T240" s="34"/>
      <c r="U240" s="34"/>
      <c r="V240" s="34"/>
      <c r="W240" s="34"/>
      <c r="X240" s="34"/>
      <c r="Y240" s="34"/>
      <c r="Z240" s="34"/>
    </row>
    <row r="241" spans="1:26" ht="15.5" x14ac:dyDescent="0.35">
      <c r="A241" s="34"/>
      <c r="B241" s="34"/>
      <c r="C241" s="34"/>
      <c r="D241" s="34"/>
      <c r="E241" s="34"/>
      <c r="F241" s="34"/>
      <c r="G241" s="34"/>
      <c r="H241" s="35"/>
      <c r="I241" s="35"/>
      <c r="J241" s="35"/>
      <c r="K241" s="34"/>
      <c r="L241" s="34"/>
      <c r="M241" s="34"/>
      <c r="N241" s="34"/>
      <c r="O241" s="34"/>
      <c r="P241" s="34"/>
      <c r="Q241" s="34"/>
      <c r="R241" s="34"/>
      <c r="S241" s="34"/>
      <c r="T241" s="34"/>
      <c r="U241" s="34"/>
      <c r="V241" s="34"/>
      <c r="W241" s="34"/>
      <c r="X241" s="34"/>
      <c r="Y241" s="34"/>
      <c r="Z241" s="34"/>
    </row>
    <row r="242" spans="1:26" ht="15.5" x14ac:dyDescent="0.35">
      <c r="A242" s="34"/>
      <c r="B242" s="34"/>
      <c r="C242" s="34"/>
      <c r="D242" s="34"/>
      <c r="E242" s="34"/>
      <c r="F242" s="34"/>
      <c r="G242" s="34"/>
      <c r="H242" s="35"/>
      <c r="I242" s="35"/>
      <c r="J242" s="35"/>
      <c r="K242" s="34"/>
      <c r="L242" s="34"/>
      <c r="M242" s="34"/>
      <c r="N242" s="34"/>
      <c r="O242" s="34"/>
      <c r="P242" s="34"/>
      <c r="Q242" s="34"/>
      <c r="R242" s="34"/>
      <c r="S242" s="34"/>
      <c r="T242" s="34"/>
      <c r="U242" s="34"/>
      <c r="V242" s="34"/>
      <c r="W242" s="34"/>
      <c r="X242" s="34"/>
      <c r="Y242" s="34"/>
      <c r="Z242" s="34"/>
    </row>
    <row r="243" spans="1:26" ht="15.5" x14ac:dyDescent="0.35">
      <c r="A243" s="34"/>
      <c r="B243" s="34"/>
      <c r="C243" s="34"/>
      <c r="D243" s="34"/>
      <c r="E243" s="34"/>
      <c r="F243" s="34"/>
      <c r="G243" s="34"/>
      <c r="H243" s="35"/>
      <c r="I243" s="35"/>
      <c r="J243" s="35"/>
      <c r="K243" s="34"/>
      <c r="L243" s="34"/>
      <c r="M243" s="34"/>
      <c r="N243" s="34"/>
      <c r="O243" s="34"/>
      <c r="P243" s="34"/>
      <c r="Q243" s="34"/>
      <c r="R243" s="34"/>
      <c r="S243" s="34"/>
      <c r="T243" s="34"/>
      <c r="U243" s="34"/>
      <c r="V243" s="34"/>
      <c r="W243" s="34"/>
      <c r="X243" s="34"/>
      <c r="Y243" s="34"/>
      <c r="Z243" s="34"/>
    </row>
    <row r="244" spans="1:26" ht="15.5" x14ac:dyDescent="0.35">
      <c r="A244" s="34"/>
      <c r="B244" s="34"/>
      <c r="C244" s="34"/>
      <c r="D244" s="34"/>
      <c r="E244" s="34"/>
      <c r="F244" s="34"/>
      <c r="G244" s="34"/>
      <c r="H244" s="35"/>
      <c r="I244" s="35"/>
      <c r="J244" s="35"/>
      <c r="K244" s="34"/>
      <c r="L244" s="34"/>
      <c r="M244" s="34"/>
      <c r="N244" s="34"/>
      <c r="O244" s="34"/>
      <c r="P244" s="34"/>
      <c r="Q244" s="34"/>
      <c r="R244" s="34"/>
      <c r="S244" s="34"/>
      <c r="T244" s="34"/>
      <c r="U244" s="34"/>
      <c r="V244" s="34"/>
      <c r="W244" s="34"/>
      <c r="X244" s="34"/>
      <c r="Y244" s="34"/>
      <c r="Z244" s="34"/>
    </row>
    <row r="245" spans="1:26" ht="15.5" x14ac:dyDescent="0.35">
      <c r="A245" s="34"/>
      <c r="B245" s="34"/>
      <c r="C245" s="34"/>
      <c r="D245" s="34"/>
      <c r="E245" s="34"/>
      <c r="F245" s="34"/>
      <c r="G245" s="34"/>
      <c r="H245" s="35"/>
      <c r="I245" s="35"/>
      <c r="J245" s="35"/>
      <c r="K245" s="34"/>
      <c r="L245" s="34"/>
      <c r="M245" s="34"/>
      <c r="N245" s="34"/>
      <c r="O245" s="34"/>
      <c r="P245" s="34"/>
      <c r="Q245" s="34"/>
      <c r="R245" s="34"/>
      <c r="S245" s="34"/>
      <c r="T245" s="34"/>
      <c r="U245" s="34"/>
      <c r="V245" s="34"/>
      <c r="W245" s="34"/>
      <c r="X245" s="34"/>
      <c r="Y245" s="34"/>
      <c r="Z245" s="34"/>
    </row>
    <row r="246" spans="1:26" ht="15.5" x14ac:dyDescent="0.35">
      <c r="A246" s="34"/>
      <c r="B246" s="34"/>
      <c r="C246" s="34"/>
      <c r="D246" s="34"/>
      <c r="E246" s="34"/>
      <c r="F246" s="34"/>
      <c r="G246" s="34"/>
      <c r="H246" s="35"/>
      <c r="I246" s="35"/>
      <c r="J246" s="35"/>
      <c r="K246" s="34"/>
      <c r="L246" s="34"/>
      <c r="M246" s="34"/>
      <c r="N246" s="34"/>
      <c r="O246" s="34"/>
      <c r="P246" s="34"/>
      <c r="Q246" s="34"/>
      <c r="R246" s="34"/>
      <c r="S246" s="34"/>
      <c r="T246" s="34"/>
      <c r="U246" s="34"/>
      <c r="V246" s="34"/>
      <c r="W246" s="34"/>
      <c r="X246" s="34"/>
      <c r="Y246" s="34"/>
      <c r="Z246" s="34"/>
    </row>
    <row r="247" spans="1:26" ht="15.5" x14ac:dyDescent="0.35">
      <c r="A247" s="34"/>
      <c r="B247" s="34"/>
      <c r="C247" s="34"/>
      <c r="D247" s="34"/>
      <c r="E247" s="34"/>
      <c r="F247" s="34"/>
      <c r="G247" s="34"/>
      <c r="H247" s="35"/>
      <c r="I247" s="35"/>
      <c r="J247" s="35"/>
      <c r="K247" s="34"/>
      <c r="L247" s="34"/>
      <c r="M247" s="34"/>
      <c r="N247" s="34"/>
      <c r="O247" s="34"/>
      <c r="P247" s="34"/>
      <c r="Q247" s="34"/>
      <c r="R247" s="34"/>
      <c r="S247" s="34"/>
      <c r="T247" s="34"/>
      <c r="U247" s="34"/>
      <c r="V247" s="34"/>
      <c r="W247" s="34"/>
      <c r="X247" s="34"/>
      <c r="Y247" s="34"/>
      <c r="Z247" s="34"/>
    </row>
    <row r="248" spans="1:26" ht="15.5" x14ac:dyDescent="0.35">
      <c r="A248" s="34"/>
      <c r="B248" s="34"/>
      <c r="C248" s="34"/>
      <c r="D248" s="34"/>
      <c r="E248" s="34"/>
      <c r="F248" s="34"/>
      <c r="G248" s="34"/>
      <c r="H248" s="35"/>
      <c r="I248" s="35"/>
      <c r="J248" s="35"/>
      <c r="K248" s="34"/>
      <c r="L248" s="34"/>
      <c r="M248" s="34"/>
      <c r="N248" s="34"/>
      <c r="O248" s="34"/>
      <c r="P248" s="34"/>
      <c r="Q248" s="34"/>
      <c r="R248" s="34"/>
      <c r="S248" s="34"/>
      <c r="T248" s="34"/>
      <c r="U248" s="34"/>
      <c r="V248" s="34"/>
      <c r="W248" s="34"/>
      <c r="X248" s="34"/>
      <c r="Y248" s="34"/>
      <c r="Z248" s="34"/>
    </row>
    <row r="249" spans="1:26" ht="15.5" x14ac:dyDescent="0.35">
      <c r="A249" s="34"/>
      <c r="B249" s="34"/>
      <c r="C249" s="34"/>
      <c r="D249" s="34"/>
      <c r="E249" s="34"/>
      <c r="F249" s="34"/>
      <c r="G249" s="34"/>
      <c r="H249" s="35"/>
      <c r="I249" s="35"/>
      <c r="J249" s="35"/>
      <c r="K249" s="34"/>
      <c r="L249" s="34"/>
      <c r="M249" s="34"/>
      <c r="N249" s="34"/>
      <c r="O249" s="34"/>
      <c r="P249" s="34"/>
      <c r="Q249" s="34"/>
      <c r="R249" s="34"/>
      <c r="S249" s="34"/>
      <c r="T249" s="34"/>
      <c r="U249" s="34"/>
      <c r="V249" s="34"/>
      <c r="W249" s="34"/>
      <c r="X249" s="34"/>
      <c r="Y249" s="34"/>
      <c r="Z249" s="34"/>
    </row>
    <row r="250" spans="1:26" ht="15.5" x14ac:dyDescent="0.35">
      <c r="A250" s="34"/>
      <c r="B250" s="34"/>
      <c r="C250" s="34"/>
      <c r="D250" s="34"/>
      <c r="E250" s="34"/>
      <c r="F250" s="34"/>
      <c r="G250" s="34"/>
      <c r="H250" s="35"/>
      <c r="I250" s="35"/>
      <c r="J250" s="35"/>
      <c r="K250" s="34"/>
      <c r="L250" s="34"/>
      <c r="M250" s="34"/>
      <c r="N250" s="34"/>
      <c r="O250" s="34"/>
      <c r="P250" s="34"/>
      <c r="Q250" s="34"/>
      <c r="R250" s="34"/>
      <c r="S250" s="34"/>
      <c r="T250" s="34"/>
      <c r="U250" s="34"/>
      <c r="V250" s="34"/>
      <c r="W250" s="34"/>
      <c r="X250" s="34"/>
      <c r="Y250" s="34"/>
      <c r="Z250" s="34"/>
    </row>
    <row r="251" spans="1:26" ht="15.5" x14ac:dyDescent="0.35">
      <c r="A251" s="34"/>
      <c r="B251" s="34"/>
      <c r="C251" s="34"/>
      <c r="D251" s="34"/>
      <c r="E251" s="34"/>
      <c r="F251" s="34"/>
      <c r="G251" s="34"/>
      <c r="H251" s="35"/>
      <c r="I251" s="35"/>
      <c r="J251" s="35"/>
      <c r="K251" s="34"/>
      <c r="L251" s="34"/>
      <c r="M251" s="34"/>
      <c r="N251" s="34"/>
      <c r="O251" s="34"/>
      <c r="P251" s="34"/>
      <c r="Q251" s="34"/>
      <c r="R251" s="34"/>
      <c r="S251" s="34"/>
      <c r="T251" s="34"/>
      <c r="U251" s="34"/>
      <c r="V251" s="34"/>
      <c r="W251" s="34"/>
      <c r="X251" s="34"/>
      <c r="Y251" s="34"/>
      <c r="Z251" s="34"/>
    </row>
    <row r="252" spans="1:26" ht="15.5" x14ac:dyDescent="0.35">
      <c r="A252" s="34"/>
      <c r="B252" s="34"/>
      <c r="C252" s="34"/>
      <c r="D252" s="34"/>
      <c r="E252" s="34"/>
      <c r="F252" s="34"/>
      <c r="G252" s="34"/>
      <c r="H252" s="35"/>
      <c r="I252" s="35"/>
      <c r="J252" s="35"/>
      <c r="K252" s="34"/>
      <c r="L252" s="34"/>
      <c r="M252" s="34"/>
      <c r="N252" s="34"/>
      <c r="O252" s="34"/>
      <c r="P252" s="34"/>
      <c r="Q252" s="34"/>
      <c r="R252" s="34"/>
      <c r="S252" s="34"/>
      <c r="T252" s="34"/>
      <c r="U252" s="34"/>
      <c r="V252" s="34"/>
      <c r="W252" s="34"/>
      <c r="X252" s="34"/>
      <c r="Y252" s="34"/>
      <c r="Z252" s="34"/>
    </row>
    <row r="253" spans="1:26" ht="15.5" x14ac:dyDescent="0.35">
      <c r="A253" s="34"/>
      <c r="B253" s="34"/>
      <c r="C253" s="34"/>
      <c r="D253" s="34"/>
      <c r="E253" s="34"/>
      <c r="F253" s="34"/>
      <c r="G253" s="34"/>
      <c r="H253" s="35"/>
      <c r="I253" s="35"/>
      <c r="J253" s="35"/>
      <c r="K253" s="34"/>
      <c r="L253" s="34"/>
      <c r="M253" s="34"/>
      <c r="N253" s="34"/>
      <c r="O253" s="34"/>
      <c r="P253" s="34"/>
      <c r="Q253" s="34"/>
      <c r="R253" s="34"/>
      <c r="S253" s="34"/>
      <c r="T253" s="34"/>
      <c r="U253" s="34"/>
      <c r="V253" s="34"/>
      <c r="W253" s="34"/>
      <c r="X253" s="34"/>
      <c r="Y253" s="34"/>
      <c r="Z253" s="34"/>
    </row>
    <row r="254" spans="1:26" ht="15.5" x14ac:dyDescent="0.35">
      <c r="A254" s="34"/>
      <c r="B254" s="34"/>
      <c r="C254" s="34"/>
      <c r="D254" s="34"/>
      <c r="E254" s="34"/>
      <c r="F254" s="34"/>
      <c r="G254" s="34"/>
      <c r="H254" s="35"/>
      <c r="I254" s="35"/>
      <c r="J254" s="35"/>
      <c r="K254" s="34"/>
      <c r="L254" s="34"/>
      <c r="M254" s="34"/>
      <c r="N254" s="34"/>
      <c r="O254" s="34"/>
      <c r="P254" s="34"/>
      <c r="Q254" s="34"/>
      <c r="R254" s="34"/>
      <c r="S254" s="34"/>
      <c r="T254" s="34"/>
      <c r="U254" s="34"/>
      <c r="V254" s="34"/>
      <c r="W254" s="34"/>
      <c r="X254" s="34"/>
      <c r="Y254" s="34"/>
      <c r="Z254" s="34"/>
    </row>
    <row r="255" spans="1:26" ht="15.5" x14ac:dyDescent="0.35">
      <c r="A255" s="34"/>
      <c r="B255" s="34"/>
      <c r="C255" s="34"/>
      <c r="D255" s="34"/>
      <c r="E255" s="34"/>
      <c r="F255" s="34"/>
      <c r="G255" s="34"/>
      <c r="H255" s="35"/>
      <c r="I255" s="35"/>
      <c r="J255" s="35"/>
      <c r="K255" s="34"/>
      <c r="L255" s="34"/>
      <c r="M255" s="34"/>
      <c r="N255" s="34"/>
      <c r="O255" s="34"/>
      <c r="P255" s="34"/>
      <c r="Q255" s="34"/>
      <c r="R255" s="34"/>
      <c r="S255" s="34"/>
      <c r="T255" s="34"/>
      <c r="U255" s="34"/>
      <c r="V255" s="34"/>
      <c r="W255" s="34"/>
      <c r="X255" s="34"/>
      <c r="Y255" s="34"/>
      <c r="Z255" s="34"/>
    </row>
    <row r="256" spans="1:26" ht="15.5" x14ac:dyDescent="0.35">
      <c r="A256" s="34"/>
      <c r="B256" s="34"/>
      <c r="C256" s="34"/>
      <c r="D256" s="34"/>
      <c r="E256" s="34"/>
      <c r="F256" s="34"/>
      <c r="G256" s="34"/>
      <c r="H256" s="35"/>
      <c r="I256" s="35"/>
      <c r="J256" s="35"/>
      <c r="K256" s="34"/>
      <c r="L256" s="34"/>
      <c r="M256" s="34"/>
      <c r="N256" s="34"/>
      <c r="O256" s="34"/>
      <c r="P256" s="34"/>
      <c r="Q256" s="34"/>
      <c r="R256" s="34"/>
      <c r="S256" s="34"/>
      <c r="T256" s="34"/>
      <c r="U256" s="34"/>
      <c r="V256" s="34"/>
      <c r="W256" s="34"/>
      <c r="X256" s="34"/>
      <c r="Y256" s="34"/>
      <c r="Z256" s="34"/>
    </row>
    <row r="257" spans="1:26" ht="15.5" x14ac:dyDescent="0.35">
      <c r="A257" s="34"/>
      <c r="B257" s="34"/>
      <c r="C257" s="34"/>
      <c r="D257" s="34"/>
      <c r="E257" s="34"/>
      <c r="F257" s="34"/>
      <c r="G257" s="34"/>
      <c r="H257" s="35"/>
      <c r="I257" s="35"/>
      <c r="J257" s="35"/>
      <c r="K257" s="34"/>
      <c r="L257" s="34"/>
      <c r="M257" s="34"/>
      <c r="N257" s="34"/>
      <c r="O257" s="34"/>
      <c r="P257" s="34"/>
      <c r="Q257" s="34"/>
      <c r="R257" s="34"/>
      <c r="S257" s="34"/>
      <c r="T257" s="34"/>
      <c r="U257" s="34"/>
      <c r="V257" s="34"/>
      <c r="W257" s="34"/>
      <c r="X257" s="34"/>
      <c r="Y257" s="34"/>
      <c r="Z257" s="34"/>
    </row>
    <row r="258" spans="1:26" ht="15.5" x14ac:dyDescent="0.35">
      <c r="A258" s="34"/>
      <c r="B258" s="34"/>
      <c r="C258" s="34"/>
      <c r="D258" s="34"/>
      <c r="E258" s="34"/>
      <c r="F258" s="34"/>
      <c r="G258" s="34"/>
      <c r="H258" s="35"/>
      <c r="I258" s="35"/>
      <c r="J258" s="35"/>
      <c r="K258" s="34"/>
      <c r="L258" s="34"/>
      <c r="M258" s="34"/>
      <c r="N258" s="34"/>
      <c r="O258" s="34"/>
      <c r="P258" s="34"/>
      <c r="Q258" s="34"/>
      <c r="R258" s="34"/>
      <c r="S258" s="34"/>
      <c r="T258" s="34"/>
      <c r="U258" s="34"/>
      <c r="V258" s="34"/>
      <c r="W258" s="34"/>
      <c r="X258" s="34"/>
      <c r="Y258" s="34"/>
      <c r="Z258" s="34"/>
    </row>
    <row r="259" spans="1:26" ht="15.5" x14ac:dyDescent="0.35">
      <c r="A259" s="34"/>
      <c r="B259" s="34"/>
      <c r="C259" s="34"/>
      <c r="D259" s="34"/>
      <c r="E259" s="34"/>
      <c r="F259" s="34"/>
      <c r="G259" s="34"/>
      <c r="H259" s="35"/>
      <c r="I259" s="35"/>
      <c r="J259" s="35"/>
      <c r="K259" s="34"/>
      <c r="L259" s="34"/>
      <c r="M259" s="34"/>
      <c r="N259" s="34"/>
      <c r="O259" s="34"/>
      <c r="P259" s="34"/>
      <c r="Q259" s="34"/>
      <c r="R259" s="34"/>
      <c r="S259" s="34"/>
      <c r="T259" s="34"/>
      <c r="U259" s="34"/>
      <c r="V259" s="34"/>
      <c r="W259" s="34"/>
      <c r="X259" s="34"/>
      <c r="Y259" s="34"/>
      <c r="Z259" s="34"/>
    </row>
    <row r="260" spans="1:26" ht="15.5" x14ac:dyDescent="0.35">
      <c r="A260" s="34"/>
      <c r="B260" s="34"/>
      <c r="C260" s="34"/>
      <c r="D260" s="34"/>
      <c r="E260" s="34"/>
      <c r="F260" s="34"/>
      <c r="G260" s="34"/>
      <c r="H260" s="35"/>
      <c r="I260" s="35"/>
      <c r="J260" s="35"/>
      <c r="K260" s="34"/>
      <c r="L260" s="34"/>
      <c r="M260" s="34"/>
      <c r="N260" s="34"/>
      <c r="O260" s="34"/>
      <c r="P260" s="34"/>
      <c r="Q260" s="34"/>
      <c r="R260" s="34"/>
      <c r="S260" s="34"/>
      <c r="T260" s="34"/>
      <c r="U260" s="34"/>
      <c r="V260" s="34"/>
      <c r="W260" s="34"/>
      <c r="X260" s="34"/>
      <c r="Y260" s="34"/>
      <c r="Z260" s="34"/>
    </row>
    <row r="261" spans="1:26" ht="15.5" x14ac:dyDescent="0.35">
      <c r="A261" s="34"/>
      <c r="B261" s="34"/>
      <c r="C261" s="34"/>
      <c r="D261" s="34"/>
      <c r="E261" s="34"/>
      <c r="F261" s="34"/>
      <c r="G261" s="34"/>
      <c r="H261" s="35"/>
      <c r="I261" s="35"/>
      <c r="J261" s="35"/>
      <c r="K261" s="34"/>
      <c r="L261" s="34"/>
      <c r="M261" s="34"/>
      <c r="N261" s="34"/>
      <c r="O261" s="34"/>
      <c r="P261" s="34"/>
      <c r="Q261" s="34"/>
      <c r="R261" s="34"/>
      <c r="S261" s="34"/>
      <c r="T261" s="34"/>
      <c r="U261" s="34"/>
      <c r="V261" s="34"/>
      <c r="W261" s="34"/>
      <c r="X261" s="34"/>
      <c r="Y261" s="34"/>
      <c r="Z261" s="34"/>
    </row>
    <row r="262" spans="1:26" ht="15.5" x14ac:dyDescent="0.35">
      <c r="A262" s="34"/>
      <c r="B262" s="34"/>
      <c r="C262" s="34"/>
      <c r="D262" s="34"/>
      <c r="E262" s="34"/>
      <c r="F262" s="34"/>
      <c r="G262" s="34"/>
      <c r="H262" s="35"/>
      <c r="I262" s="35"/>
      <c r="J262" s="35"/>
      <c r="K262" s="34"/>
      <c r="L262" s="34"/>
      <c r="M262" s="34"/>
      <c r="N262" s="34"/>
      <c r="O262" s="34"/>
      <c r="P262" s="34"/>
      <c r="Q262" s="34"/>
      <c r="R262" s="34"/>
      <c r="S262" s="34"/>
      <c r="T262" s="34"/>
      <c r="U262" s="34"/>
      <c r="V262" s="34"/>
      <c r="W262" s="34"/>
      <c r="X262" s="34"/>
      <c r="Y262" s="34"/>
      <c r="Z262" s="34"/>
    </row>
    <row r="263" spans="1:26" ht="15.5" x14ac:dyDescent="0.35">
      <c r="A263" s="34"/>
      <c r="B263" s="34"/>
      <c r="C263" s="34"/>
      <c r="D263" s="34"/>
      <c r="E263" s="34"/>
      <c r="F263" s="34"/>
      <c r="G263" s="34"/>
      <c r="H263" s="35"/>
      <c r="I263" s="35"/>
      <c r="J263" s="35"/>
      <c r="K263" s="34"/>
      <c r="L263" s="34"/>
      <c r="M263" s="34"/>
      <c r="N263" s="34"/>
      <c r="O263" s="34"/>
      <c r="P263" s="34"/>
      <c r="Q263" s="34"/>
      <c r="R263" s="34"/>
      <c r="S263" s="34"/>
      <c r="T263" s="34"/>
      <c r="U263" s="34"/>
      <c r="V263" s="34"/>
      <c r="W263" s="34"/>
      <c r="X263" s="34"/>
      <c r="Y263" s="34"/>
      <c r="Z263" s="34"/>
    </row>
    <row r="264" spans="1:26" ht="15.5" x14ac:dyDescent="0.35">
      <c r="A264" s="34"/>
      <c r="B264" s="34"/>
      <c r="C264" s="34"/>
      <c r="D264" s="34"/>
      <c r="E264" s="34"/>
      <c r="F264" s="34"/>
      <c r="G264" s="34"/>
      <c r="H264" s="35"/>
      <c r="I264" s="35"/>
      <c r="J264" s="35"/>
      <c r="K264" s="34"/>
      <c r="L264" s="34"/>
      <c r="M264" s="34"/>
      <c r="N264" s="34"/>
      <c r="O264" s="34"/>
      <c r="P264" s="34"/>
      <c r="Q264" s="34"/>
      <c r="R264" s="34"/>
      <c r="S264" s="34"/>
      <c r="T264" s="34"/>
      <c r="U264" s="34"/>
      <c r="V264" s="34"/>
      <c r="W264" s="34"/>
      <c r="X264" s="34"/>
      <c r="Y264" s="34"/>
      <c r="Z264" s="34"/>
    </row>
    <row r="265" spans="1:26" ht="15.5" x14ac:dyDescent="0.35">
      <c r="A265" s="34"/>
      <c r="B265" s="34"/>
      <c r="C265" s="34"/>
      <c r="D265" s="34"/>
      <c r="E265" s="34"/>
      <c r="F265" s="34"/>
      <c r="G265" s="34"/>
      <c r="H265" s="35"/>
      <c r="I265" s="35"/>
      <c r="J265" s="35"/>
      <c r="K265" s="34"/>
      <c r="L265" s="34"/>
      <c r="M265" s="34"/>
      <c r="N265" s="34"/>
      <c r="O265" s="34"/>
      <c r="P265" s="34"/>
      <c r="Q265" s="34"/>
      <c r="R265" s="34"/>
      <c r="S265" s="34"/>
      <c r="T265" s="34"/>
      <c r="U265" s="34"/>
      <c r="V265" s="34"/>
      <c r="W265" s="34"/>
      <c r="X265" s="34"/>
      <c r="Y265" s="34"/>
      <c r="Z265" s="34"/>
    </row>
    <row r="266" spans="1:26" ht="15.5" x14ac:dyDescent="0.35">
      <c r="A266" s="34"/>
      <c r="B266" s="34"/>
      <c r="C266" s="34"/>
      <c r="D266" s="34"/>
      <c r="E266" s="34"/>
      <c r="F266" s="34"/>
      <c r="G266" s="34"/>
      <c r="H266" s="35"/>
      <c r="I266" s="35"/>
      <c r="J266" s="35"/>
      <c r="K266" s="34"/>
      <c r="L266" s="34"/>
      <c r="M266" s="34"/>
      <c r="N266" s="34"/>
      <c r="O266" s="34"/>
      <c r="P266" s="34"/>
      <c r="Q266" s="34"/>
      <c r="R266" s="34"/>
      <c r="S266" s="34"/>
      <c r="T266" s="34"/>
      <c r="U266" s="34"/>
      <c r="V266" s="34"/>
      <c r="W266" s="34"/>
      <c r="X266" s="34"/>
      <c r="Y266" s="34"/>
      <c r="Z266" s="34"/>
    </row>
    <row r="267" spans="1:26" ht="15.5" x14ac:dyDescent="0.35">
      <c r="A267" s="34"/>
      <c r="B267" s="34"/>
      <c r="C267" s="34"/>
      <c r="D267" s="34"/>
      <c r="E267" s="34"/>
      <c r="F267" s="34"/>
      <c r="G267" s="34"/>
      <c r="H267" s="35"/>
      <c r="I267" s="35"/>
      <c r="J267" s="35"/>
      <c r="K267" s="34"/>
      <c r="L267" s="34"/>
      <c r="M267" s="34"/>
      <c r="N267" s="34"/>
      <c r="O267" s="34"/>
      <c r="P267" s="34"/>
      <c r="Q267" s="34"/>
      <c r="R267" s="34"/>
      <c r="S267" s="34"/>
      <c r="T267" s="34"/>
      <c r="U267" s="34"/>
      <c r="V267" s="34"/>
      <c r="W267" s="34"/>
      <c r="X267" s="34"/>
      <c r="Y267" s="34"/>
      <c r="Z267" s="34"/>
    </row>
    <row r="268" spans="1:26" ht="15.5" x14ac:dyDescent="0.35">
      <c r="A268" s="34"/>
      <c r="B268" s="34"/>
      <c r="C268" s="34"/>
      <c r="D268" s="34"/>
      <c r="E268" s="34"/>
      <c r="F268" s="34"/>
      <c r="G268" s="34"/>
      <c r="H268" s="35"/>
      <c r="I268" s="35"/>
      <c r="J268" s="35"/>
      <c r="K268" s="34"/>
      <c r="L268" s="34"/>
      <c r="M268" s="34"/>
      <c r="N268" s="34"/>
      <c r="O268" s="34"/>
      <c r="P268" s="34"/>
      <c r="Q268" s="34"/>
      <c r="R268" s="34"/>
      <c r="S268" s="34"/>
      <c r="T268" s="34"/>
      <c r="U268" s="34"/>
      <c r="V268" s="34"/>
      <c r="W268" s="34"/>
      <c r="X268" s="34"/>
      <c r="Y268" s="34"/>
      <c r="Z268" s="34"/>
    </row>
    <row r="269" spans="1:26" ht="15.5" x14ac:dyDescent="0.35">
      <c r="A269" s="34"/>
      <c r="B269" s="34"/>
      <c r="C269" s="34"/>
      <c r="D269" s="34"/>
      <c r="E269" s="34"/>
      <c r="F269" s="34"/>
      <c r="G269" s="34"/>
      <c r="H269" s="35"/>
      <c r="I269" s="35"/>
      <c r="J269" s="35"/>
      <c r="K269" s="34"/>
      <c r="L269" s="34"/>
      <c r="M269" s="34"/>
      <c r="N269" s="34"/>
      <c r="O269" s="34"/>
      <c r="P269" s="34"/>
      <c r="Q269" s="34"/>
      <c r="R269" s="34"/>
      <c r="S269" s="34"/>
      <c r="T269" s="34"/>
      <c r="U269" s="34"/>
      <c r="V269" s="34"/>
      <c r="W269" s="34"/>
      <c r="X269" s="34"/>
      <c r="Y269" s="34"/>
      <c r="Z269" s="34"/>
    </row>
    <row r="270" spans="1:26" ht="15.5" x14ac:dyDescent="0.35">
      <c r="A270" s="34"/>
      <c r="B270" s="34"/>
      <c r="C270" s="34"/>
      <c r="D270" s="34"/>
      <c r="E270" s="34"/>
      <c r="F270" s="34"/>
      <c r="G270" s="34"/>
      <c r="H270" s="35"/>
      <c r="I270" s="35"/>
      <c r="J270" s="35"/>
      <c r="K270" s="34"/>
      <c r="L270" s="34"/>
      <c r="M270" s="34"/>
      <c r="N270" s="34"/>
      <c r="O270" s="34"/>
      <c r="P270" s="34"/>
      <c r="Q270" s="34"/>
      <c r="R270" s="34"/>
      <c r="S270" s="34"/>
      <c r="T270" s="34"/>
      <c r="U270" s="34"/>
      <c r="V270" s="34"/>
      <c r="W270" s="34"/>
      <c r="X270" s="34"/>
      <c r="Y270" s="34"/>
      <c r="Z270" s="34"/>
    </row>
    <row r="271" spans="1:26" ht="15.5" x14ac:dyDescent="0.35">
      <c r="A271" s="34"/>
      <c r="B271" s="34"/>
      <c r="C271" s="34"/>
      <c r="D271" s="34"/>
      <c r="E271" s="34"/>
      <c r="F271" s="34"/>
      <c r="G271" s="34"/>
      <c r="H271" s="35"/>
      <c r="I271" s="35"/>
      <c r="J271" s="35"/>
      <c r="K271" s="34"/>
      <c r="L271" s="34"/>
      <c r="M271" s="34"/>
      <c r="N271" s="34"/>
      <c r="O271" s="34"/>
      <c r="P271" s="34"/>
      <c r="Q271" s="34"/>
      <c r="R271" s="34"/>
      <c r="S271" s="34"/>
      <c r="T271" s="34"/>
      <c r="U271" s="34"/>
      <c r="V271" s="34"/>
      <c r="W271" s="34"/>
      <c r="X271" s="34"/>
      <c r="Y271" s="34"/>
      <c r="Z271" s="34"/>
    </row>
    <row r="272" spans="1:26" ht="15.5" x14ac:dyDescent="0.35">
      <c r="A272" s="34"/>
      <c r="B272" s="34"/>
      <c r="C272" s="34"/>
      <c r="D272" s="34"/>
      <c r="E272" s="34"/>
      <c r="F272" s="34"/>
      <c r="G272" s="34"/>
      <c r="H272" s="35"/>
      <c r="I272" s="35"/>
      <c r="J272" s="35"/>
      <c r="K272" s="34"/>
      <c r="L272" s="34"/>
      <c r="M272" s="34"/>
      <c r="N272" s="34"/>
      <c r="O272" s="34"/>
      <c r="P272" s="34"/>
      <c r="Q272" s="34"/>
      <c r="R272" s="34"/>
      <c r="S272" s="34"/>
      <c r="T272" s="34"/>
      <c r="U272" s="34"/>
      <c r="V272" s="34"/>
      <c r="W272" s="34"/>
      <c r="X272" s="34"/>
      <c r="Y272" s="34"/>
      <c r="Z272" s="34"/>
    </row>
    <row r="273" spans="1:26" ht="15.5" x14ac:dyDescent="0.35">
      <c r="A273" s="34"/>
      <c r="B273" s="34"/>
      <c r="C273" s="34"/>
      <c r="D273" s="34"/>
      <c r="E273" s="34"/>
      <c r="F273" s="34"/>
      <c r="G273" s="34"/>
      <c r="H273" s="35"/>
      <c r="I273" s="35"/>
      <c r="J273" s="35"/>
      <c r="K273" s="34"/>
      <c r="L273" s="34"/>
      <c r="M273" s="34"/>
      <c r="N273" s="34"/>
      <c r="O273" s="34"/>
      <c r="P273" s="34"/>
      <c r="Q273" s="34"/>
      <c r="R273" s="34"/>
      <c r="S273" s="34"/>
      <c r="T273" s="34"/>
      <c r="U273" s="34"/>
      <c r="V273" s="34"/>
      <c r="W273" s="34"/>
      <c r="X273" s="34"/>
      <c r="Y273" s="34"/>
      <c r="Z273" s="34"/>
    </row>
    <row r="274" spans="1:26" ht="15.5" x14ac:dyDescent="0.35">
      <c r="A274" s="34"/>
      <c r="B274" s="34"/>
      <c r="C274" s="34"/>
      <c r="D274" s="34"/>
      <c r="E274" s="34"/>
      <c r="F274" s="34"/>
      <c r="G274" s="34"/>
      <c r="H274" s="35"/>
      <c r="I274" s="35"/>
      <c r="J274" s="35"/>
      <c r="K274" s="34"/>
      <c r="L274" s="34"/>
      <c r="M274" s="34"/>
      <c r="N274" s="34"/>
      <c r="O274" s="34"/>
      <c r="P274" s="34"/>
      <c r="Q274" s="34"/>
      <c r="R274" s="34"/>
      <c r="S274" s="34"/>
      <c r="T274" s="34"/>
      <c r="U274" s="34"/>
      <c r="V274" s="34"/>
      <c r="W274" s="34"/>
      <c r="X274" s="34"/>
      <c r="Y274" s="34"/>
      <c r="Z274" s="34"/>
    </row>
    <row r="275" spans="1:26" ht="15.5" x14ac:dyDescent="0.35">
      <c r="A275" s="34"/>
      <c r="B275" s="34"/>
      <c r="C275" s="34"/>
      <c r="D275" s="34"/>
      <c r="E275" s="34"/>
      <c r="F275" s="34"/>
      <c r="G275" s="34"/>
      <c r="H275" s="35"/>
      <c r="I275" s="35"/>
      <c r="J275" s="35"/>
      <c r="K275" s="34"/>
      <c r="L275" s="34"/>
      <c r="M275" s="34"/>
      <c r="N275" s="34"/>
      <c r="O275" s="34"/>
      <c r="P275" s="34"/>
      <c r="Q275" s="34"/>
      <c r="R275" s="34"/>
      <c r="S275" s="34"/>
      <c r="T275" s="34"/>
      <c r="U275" s="34"/>
      <c r="V275" s="34"/>
      <c r="W275" s="34"/>
      <c r="X275" s="34"/>
      <c r="Y275" s="34"/>
      <c r="Z275" s="34"/>
    </row>
    <row r="276" spans="1:26" ht="15.5" x14ac:dyDescent="0.35">
      <c r="A276" s="34"/>
      <c r="B276" s="34"/>
      <c r="C276" s="34"/>
      <c r="D276" s="34"/>
      <c r="E276" s="34"/>
      <c r="F276" s="34"/>
      <c r="G276" s="34"/>
      <c r="H276" s="35"/>
      <c r="I276" s="35"/>
      <c r="J276" s="35"/>
      <c r="K276" s="34"/>
      <c r="L276" s="34"/>
      <c r="M276" s="34"/>
      <c r="N276" s="34"/>
      <c r="O276" s="34"/>
      <c r="P276" s="34"/>
      <c r="Q276" s="34"/>
      <c r="R276" s="34"/>
      <c r="S276" s="34"/>
      <c r="T276" s="34"/>
      <c r="U276" s="34"/>
      <c r="V276" s="34"/>
      <c r="W276" s="34"/>
      <c r="X276" s="34"/>
      <c r="Y276" s="34"/>
      <c r="Z276" s="34"/>
    </row>
    <row r="277" spans="1:26" ht="15.5" x14ac:dyDescent="0.35">
      <c r="A277" s="34"/>
      <c r="B277" s="34"/>
      <c r="C277" s="34"/>
      <c r="D277" s="34"/>
      <c r="E277" s="34"/>
      <c r="F277" s="34"/>
      <c r="G277" s="34"/>
      <c r="H277" s="35"/>
      <c r="I277" s="35"/>
      <c r="J277" s="35"/>
      <c r="K277" s="34"/>
      <c r="L277" s="34"/>
      <c r="M277" s="34"/>
      <c r="N277" s="34"/>
      <c r="O277" s="34"/>
      <c r="P277" s="34"/>
      <c r="Q277" s="34"/>
      <c r="R277" s="34"/>
      <c r="S277" s="34"/>
      <c r="T277" s="34"/>
      <c r="U277" s="34"/>
      <c r="V277" s="34"/>
      <c r="W277" s="34"/>
      <c r="X277" s="34"/>
      <c r="Y277" s="34"/>
      <c r="Z277" s="34"/>
    </row>
    <row r="278" spans="1:26" ht="15.5" x14ac:dyDescent="0.35">
      <c r="A278" s="34"/>
      <c r="B278" s="34"/>
      <c r="C278" s="34"/>
      <c r="D278" s="34"/>
      <c r="E278" s="34"/>
      <c r="F278" s="34"/>
      <c r="G278" s="34"/>
      <c r="H278" s="35"/>
      <c r="I278" s="35"/>
      <c r="J278" s="35"/>
      <c r="K278" s="34"/>
      <c r="L278" s="34"/>
      <c r="M278" s="34"/>
      <c r="N278" s="34"/>
      <c r="O278" s="34"/>
      <c r="P278" s="34"/>
      <c r="Q278" s="34"/>
      <c r="R278" s="34"/>
      <c r="S278" s="34"/>
      <c r="T278" s="34"/>
      <c r="U278" s="34"/>
      <c r="V278" s="34"/>
      <c r="W278" s="34"/>
      <c r="X278" s="34"/>
      <c r="Y278" s="34"/>
      <c r="Z278" s="34"/>
    </row>
    <row r="279" spans="1:26" ht="15.5" x14ac:dyDescent="0.35">
      <c r="A279" s="34"/>
      <c r="B279" s="34"/>
      <c r="C279" s="34"/>
      <c r="D279" s="34"/>
      <c r="E279" s="34"/>
      <c r="F279" s="34"/>
      <c r="G279" s="34"/>
      <c r="H279" s="35"/>
      <c r="I279" s="35"/>
      <c r="J279" s="35"/>
      <c r="K279" s="34"/>
      <c r="L279" s="34"/>
      <c r="M279" s="34"/>
      <c r="N279" s="34"/>
      <c r="O279" s="34"/>
      <c r="P279" s="34"/>
      <c r="Q279" s="34"/>
      <c r="R279" s="34"/>
      <c r="S279" s="34"/>
      <c r="T279" s="34"/>
      <c r="U279" s="34"/>
      <c r="V279" s="34"/>
      <c r="W279" s="34"/>
      <c r="X279" s="34"/>
      <c r="Y279" s="34"/>
      <c r="Z279" s="34"/>
    </row>
    <row r="280" spans="1:26" ht="15.5" x14ac:dyDescent="0.35">
      <c r="A280" s="34"/>
      <c r="B280" s="34"/>
      <c r="C280" s="34"/>
      <c r="D280" s="34"/>
      <c r="E280" s="34"/>
      <c r="F280" s="34"/>
      <c r="G280" s="34"/>
      <c r="H280" s="35"/>
      <c r="I280" s="35"/>
      <c r="J280" s="35"/>
      <c r="K280" s="34"/>
      <c r="L280" s="34"/>
      <c r="M280" s="34"/>
      <c r="N280" s="34"/>
      <c r="O280" s="34"/>
      <c r="P280" s="34"/>
      <c r="Q280" s="34"/>
      <c r="R280" s="34"/>
      <c r="S280" s="34"/>
      <c r="T280" s="34"/>
      <c r="U280" s="34"/>
      <c r="V280" s="34"/>
      <c r="W280" s="34"/>
      <c r="X280" s="34"/>
      <c r="Y280" s="34"/>
      <c r="Z280" s="34"/>
    </row>
    <row r="281" spans="1:26" ht="15.5" x14ac:dyDescent="0.35">
      <c r="A281" s="34"/>
      <c r="B281" s="34"/>
      <c r="C281" s="34"/>
      <c r="D281" s="34"/>
      <c r="E281" s="34"/>
      <c r="F281" s="34"/>
      <c r="G281" s="34"/>
      <c r="H281" s="35"/>
      <c r="I281" s="35"/>
      <c r="J281" s="35"/>
      <c r="K281" s="34"/>
      <c r="L281" s="34"/>
      <c r="M281" s="34"/>
      <c r="N281" s="34"/>
      <c r="O281" s="34"/>
      <c r="P281" s="34"/>
      <c r="Q281" s="34"/>
      <c r="R281" s="34"/>
      <c r="S281" s="34"/>
      <c r="T281" s="34"/>
      <c r="U281" s="34"/>
      <c r="V281" s="34"/>
      <c r="W281" s="34"/>
      <c r="X281" s="34"/>
      <c r="Y281" s="34"/>
      <c r="Z281" s="34"/>
    </row>
    <row r="282" spans="1:26" ht="15.5" x14ac:dyDescent="0.35">
      <c r="A282" s="34"/>
      <c r="B282" s="34"/>
      <c r="C282" s="34"/>
      <c r="D282" s="34"/>
      <c r="E282" s="34"/>
      <c r="F282" s="34"/>
      <c r="G282" s="34"/>
      <c r="H282" s="35"/>
      <c r="I282" s="35"/>
      <c r="J282" s="35"/>
      <c r="K282" s="34"/>
      <c r="L282" s="34"/>
      <c r="M282" s="34"/>
      <c r="N282" s="34"/>
      <c r="O282" s="34"/>
      <c r="P282" s="34"/>
      <c r="Q282" s="34"/>
      <c r="R282" s="34"/>
      <c r="S282" s="34"/>
      <c r="T282" s="34"/>
      <c r="U282" s="34"/>
      <c r="V282" s="34"/>
      <c r="W282" s="34"/>
      <c r="X282" s="34"/>
      <c r="Y282" s="34"/>
      <c r="Z282" s="34"/>
    </row>
    <row r="283" spans="1:26" ht="15.5" x14ac:dyDescent="0.35">
      <c r="A283" s="34"/>
      <c r="B283" s="34"/>
      <c r="C283" s="34"/>
      <c r="D283" s="34"/>
      <c r="E283" s="34"/>
      <c r="F283" s="34"/>
      <c r="G283" s="34"/>
      <c r="H283" s="35"/>
      <c r="I283" s="35"/>
      <c r="J283" s="35"/>
      <c r="K283" s="34"/>
      <c r="L283" s="34"/>
      <c r="M283" s="34"/>
      <c r="N283" s="34"/>
      <c r="O283" s="34"/>
      <c r="P283" s="34"/>
      <c r="Q283" s="34"/>
      <c r="R283" s="34"/>
      <c r="S283" s="34"/>
      <c r="T283" s="34"/>
      <c r="U283" s="34"/>
      <c r="V283" s="34"/>
      <c r="W283" s="34"/>
      <c r="X283" s="34"/>
      <c r="Y283" s="34"/>
      <c r="Z283" s="34"/>
    </row>
    <row r="284" spans="1:26" ht="15.5" x14ac:dyDescent="0.35">
      <c r="A284" s="34"/>
      <c r="B284" s="34"/>
      <c r="C284" s="34"/>
      <c r="D284" s="34"/>
      <c r="E284" s="34"/>
      <c r="F284" s="34"/>
      <c r="G284" s="34"/>
      <c r="H284" s="35"/>
      <c r="I284" s="35"/>
      <c r="J284" s="35"/>
      <c r="K284" s="34"/>
      <c r="L284" s="34"/>
      <c r="M284" s="34"/>
      <c r="N284" s="34"/>
      <c r="O284" s="34"/>
      <c r="P284" s="34"/>
      <c r="Q284" s="34"/>
      <c r="R284" s="34"/>
      <c r="S284" s="34"/>
      <c r="T284" s="34"/>
      <c r="U284" s="34"/>
      <c r="V284" s="34"/>
      <c r="W284" s="34"/>
      <c r="X284" s="34"/>
      <c r="Y284" s="34"/>
      <c r="Z284" s="34"/>
    </row>
    <row r="285" spans="1:26" ht="15.5" x14ac:dyDescent="0.35">
      <c r="A285" s="34"/>
      <c r="B285" s="34"/>
      <c r="C285" s="34"/>
      <c r="D285" s="34"/>
      <c r="E285" s="34"/>
      <c r="F285" s="34"/>
      <c r="G285" s="34"/>
      <c r="H285" s="35"/>
      <c r="I285" s="35"/>
      <c r="J285" s="35"/>
      <c r="K285" s="34"/>
      <c r="L285" s="34"/>
      <c r="M285" s="34"/>
      <c r="N285" s="34"/>
      <c r="O285" s="34"/>
      <c r="P285" s="34"/>
      <c r="Q285" s="34"/>
      <c r="R285" s="34"/>
      <c r="S285" s="34"/>
      <c r="T285" s="34"/>
      <c r="U285" s="34"/>
      <c r="V285" s="34"/>
      <c r="W285" s="34"/>
      <c r="X285" s="34"/>
      <c r="Y285" s="34"/>
      <c r="Z285" s="34"/>
    </row>
    <row r="286" spans="1:26" ht="15.5" x14ac:dyDescent="0.35">
      <c r="A286" s="34"/>
      <c r="B286" s="34"/>
      <c r="C286" s="34"/>
      <c r="D286" s="34"/>
      <c r="E286" s="34"/>
      <c r="F286" s="34"/>
      <c r="G286" s="34"/>
      <c r="H286" s="35"/>
      <c r="I286" s="35"/>
      <c r="J286" s="35"/>
      <c r="K286" s="34"/>
      <c r="L286" s="34"/>
      <c r="M286" s="34"/>
      <c r="N286" s="34"/>
      <c r="O286" s="34"/>
      <c r="P286" s="34"/>
      <c r="Q286" s="34"/>
      <c r="R286" s="34"/>
      <c r="S286" s="34"/>
      <c r="T286" s="34"/>
      <c r="U286" s="34"/>
      <c r="V286" s="34"/>
      <c r="W286" s="34"/>
      <c r="X286" s="34"/>
      <c r="Y286" s="34"/>
      <c r="Z286" s="34"/>
    </row>
    <row r="287" spans="1:26" ht="15.5" x14ac:dyDescent="0.35">
      <c r="A287" s="34"/>
      <c r="B287" s="34"/>
      <c r="C287" s="34"/>
      <c r="D287" s="34"/>
      <c r="E287" s="34"/>
      <c r="F287" s="34"/>
      <c r="G287" s="34"/>
      <c r="H287" s="35"/>
      <c r="I287" s="35"/>
      <c r="J287" s="35"/>
      <c r="K287" s="34"/>
      <c r="L287" s="34"/>
      <c r="M287" s="34"/>
      <c r="N287" s="34"/>
      <c r="O287" s="34"/>
      <c r="P287" s="34"/>
      <c r="Q287" s="34"/>
      <c r="R287" s="34"/>
      <c r="S287" s="34"/>
      <c r="T287" s="34"/>
      <c r="U287" s="34"/>
      <c r="V287" s="34"/>
      <c r="W287" s="34"/>
      <c r="X287" s="34"/>
      <c r="Y287" s="34"/>
      <c r="Z287" s="34"/>
    </row>
    <row r="288" spans="1:26" ht="15.5" x14ac:dyDescent="0.35">
      <c r="A288" s="34"/>
      <c r="B288" s="34"/>
      <c r="C288" s="34"/>
      <c r="D288" s="34"/>
      <c r="E288" s="34"/>
      <c r="F288" s="34"/>
      <c r="G288" s="34"/>
      <c r="H288" s="35"/>
      <c r="I288" s="35"/>
      <c r="J288" s="35"/>
      <c r="K288" s="34"/>
      <c r="L288" s="34"/>
      <c r="M288" s="34"/>
      <c r="N288" s="34"/>
      <c r="O288" s="34"/>
      <c r="P288" s="34"/>
      <c r="Q288" s="34"/>
      <c r="R288" s="34"/>
      <c r="S288" s="34"/>
      <c r="T288" s="34"/>
      <c r="U288" s="34"/>
      <c r="V288" s="34"/>
      <c r="W288" s="34"/>
      <c r="X288" s="34"/>
      <c r="Y288" s="34"/>
      <c r="Z288" s="34"/>
    </row>
    <row r="289" spans="1:26" ht="15.5" x14ac:dyDescent="0.35">
      <c r="A289" s="34"/>
      <c r="B289" s="34"/>
      <c r="C289" s="34"/>
      <c r="D289" s="34"/>
      <c r="E289" s="34"/>
      <c r="F289" s="34"/>
      <c r="G289" s="34"/>
      <c r="H289" s="35"/>
      <c r="I289" s="35"/>
      <c r="J289" s="35"/>
      <c r="K289" s="34"/>
      <c r="L289" s="34"/>
      <c r="M289" s="34"/>
      <c r="N289" s="34"/>
      <c r="O289" s="34"/>
      <c r="P289" s="34"/>
      <c r="Q289" s="34"/>
      <c r="R289" s="34"/>
      <c r="S289" s="34"/>
      <c r="T289" s="34"/>
      <c r="U289" s="34"/>
      <c r="V289" s="34"/>
      <c r="W289" s="34"/>
      <c r="X289" s="34"/>
      <c r="Y289" s="34"/>
      <c r="Z289" s="34"/>
    </row>
    <row r="290" spans="1:26" ht="15.5" x14ac:dyDescent="0.35">
      <c r="A290" s="34"/>
      <c r="B290" s="34"/>
      <c r="C290" s="34"/>
      <c r="D290" s="34"/>
      <c r="E290" s="34"/>
      <c r="F290" s="34"/>
      <c r="G290" s="34"/>
      <c r="H290" s="35"/>
      <c r="I290" s="35"/>
      <c r="J290" s="35"/>
      <c r="K290" s="34"/>
      <c r="L290" s="34"/>
      <c r="M290" s="34"/>
      <c r="N290" s="34"/>
      <c r="O290" s="34"/>
      <c r="P290" s="34"/>
      <c r="Q290" s="34"/>
      <c r="R290" s="34"/>
      <c r="S290" s="34"/>
      <c r="T290" s="34"/>
      <c r="U290" s="34"/>
      <c r="V290" s="34"/>
      <c r="W290" s="34"/>
      <c r="X290" s="34"/>
      <c r="Y290" s="34"/>
      <c r="Z290" s="34"/>
    </row>
    <row r="291" spans="1:26" ht="15.5" x14ac:dyDescent="0.35">
      <c r="A291" s="34"/>
      <c r="B291" s="34"/>
      <c r="C291" s="34"/>
      <c r="D291" s="34"/>
      <c r="E291" s="34"/>
      <c r="F291" s="34"/>
      <c r="G291" s="34"/>
      <c r="H291" s="35"/>
      <c r="I291" s="35"/>
      <c r="J291" s="35"/>
      <c r="K291" s="34"/>
      <c r="L291" s="34"/>
      <c r="M291" s="34"/>
      <c r="N291" s="34"/>
      <c r="O291" s="34"/>
      <c r="P291" s="34"/>
      <c r="Q291" s="34"/>
      <c r="R291" s="34"/>
      <c r="S291" s="34"/>
      <c r="T291" s="34"/>
      <c r="U291" s="34"/>
      <c r="V291" s="34"/>
      <c r="W291" s="34"/>
      <c r="X291" s="34"/>
      <c r="Y291" s="34"/>
      <c r="Z291" s="34"/>
    </row>
    <row r="292" spans="1:26" ht="15.5" x14ac:dyDescent="0.35">
      <c r="A292" s="34"/>
      <c r="B292" s="34"/>
      <c r="C292" s="34"/>
      <c r="D292" s="34"/>
      <c r="E292" s="34"/>
      <c r="F292" s="34"/>
      <c r="G292" s="34"/>
      <c r="H292" s="35"/>
      <c r="I292" s="35"/>
      <c r="J292" s="35"/>
      <c r="K292" s="34"/>
      <c r="L292" s="34"/>
      <c r="M292" s="34"/>
      <c r="N292" s="34"/>
      <c r="O292" s="34"/>
      <c r="P292" s="34"/>
      <c r="Q292" s="34"/>
      <c r="R292" s="34"/>
      <c r="S292" s="34"/>
      <c r="T292" s="34"/>
      <c r="U292" s="34"/>
      <c r="V292" s="34"/>
      <c r="W292" s="34"/>
      <c r="X292" s="34"/>
      <c r="Y292" s="34"/>
      <c r="Z292" s="34"/>
    </row>
    <row r="293" spans="1:26" ht="15.5" x14ac:dyDescent="0.35">
      <c r="A293" s="34"/>
      <c r="B293" s="34"/>
      <c r="C293" s="34"/>
      <c r="D293" s="34"/>
      <c r="E293" s="34"/>
      <c r="F293" s="34"/>
      <c r="G293" s="34"/>
      <c r="H293" s="35"/>
      <c r="I293" s="35"/>
      <c r="J293" s="35"/>
      <c r="K293" s="34"/>
      <c r="L293" s="34"/>
      <c r="M293" s="34"/>
      <c r="N293" s="34"/>
      <c r="O293" s="34"/>
      <c r="P293" s="34"/>
      <c r="Q293" s="34"/>
      <c r="R293" s="34"/>
      <c r="S293" s="34"/>
      <c r="T293" s="34"/>
      <c r="U293" s="34"/>
      <c r="V293" s="34"/>
      <c r="W293" s="34"/>
      <c r="X293" s="34"/>
      <c r="Y293" s="34"/>
      <c r="Z293" s="34"/>
    </row>
    <row r="294" spans="1:26" ht="15.5" x14ac:dyDescent="0.35">
      <c r="A294" s="34"/>
      <c r="B294" s="34"/>
      <c r="C294" s="34"/>
      <c r="D294" s="34"/>
      <c r="E294" s="34"/>
      <c r="F294" s="34"/>
      <c r="G294" s="34"/>
      <c r="H294" s="35"/>
      <c r="I294" s="35"/>
      <c r="J294" s="35"/>
      <c r="K294" s="34"/>
      <c r="L294" s="34"/>
      <c r="M294" s="34"/>
      <c r="N294" s="34"/>
      <c r="O294" s="34"/>
      <c r="P294" s="34"/>
      <c r="Q294" s="34"/>
      <c r="R294" s="34"/>
      <c r="S294" s="34"/>
      <c r="T294" s="34"/>
      <c r="U294" s="34"/>
      <c r="V294" s="34"/>
      <c r="W294" s="34"/>
      <c r="X294" s="34"/>
      <c r="Y294" s="34"/>
      <c r="Z294" s="34"/>
    </row>
    <row r="295" spans="1:26" ht="15.5" x14ac:dyDescent="0.35">
      <c r="A295" s="34"/>
      <c r="B295" s="34"/>
      <c r="C295" s="34"/>
      <c r="D295" s="34"/>
      <c r="E295" s="34"/>
      <c r="F295" s="34"/>
      <c r="G295" s="34"/>
      <c r="H295" s="35"/>
      <c r="I295" s="35"/>
      <c r="J295" s="35"/>
      <c r="K295" s="34"/>
      <c r="L295" s="34"/>
      <c r="M295" s="34"/>
      <c r="N295" s="34"/>
      <c r="O295" s="34"/>
      <c r="P295" s="34"/>
      <c r="Q295" s="34"/>
      <c r="R295" s="34"/>
      <c r="S295" s="34"/>
      <c r="T295" s="34"/>
      <c r="U295" s="34"/>
      <c r="V295" s="34"/>
      <c r="W295" s="34"/>
      <c r="X295" s="34"/>
      <c r="Y295" s="34"/>
      <c r="Z295" s="34"/>
    </row>
    <row r="296" spans="1:26" ht="15.5" x14ac:dyDescent="0.35">
      <c r="A296" s="34"/>
      <c r="B296" s="34"/>
      <c r="C296" s="34"/>
      <c r="D296" s="34"/>
      <c r="E296" s="34"/>
      <c r="F296" s="34"/>
      <c r="G296" s="34"/>
      <c r="H296" s="35"/>
      <c r="I296" s="35"/>
      <c r="J296" s="35"/>
      <c r="K296" s="34"/>
      <c r="L296" s="34"/>
      <c r="M296" s="34"/>
      <c r="N296" s="34"/>
      <c r="O296" s="34"/>
      <c r="P296" s="34"/>
      <c r="Q296" s="34"/>
      <c r="R296" s="34"/>
      <c r="S296" s="34"/>
      <c r="T296" s="34"/>
      <c r="U296" s="34"/>
      <c r="V296" s="34"/>
      <c r="W296" s="34"/>
      <c r="X296" s="34"/>
      <c r="Y296" s="34"/>
      <c r="Z296" s="34"/>
    </row>
    <row r="297" spans="1:26" ht="15.5" x14ac:dyDescent="0.35">
      <c r="A297" s="34"/>
      <c r="B297" s="34"/>
      <c r="C297" s="34"/>
      <c r="D297" s="34"/>
      <c r="E297" s="34"/>
      <c r="F297" s="34"/>
      <c r="G297" s="34"/>
      <c r="H297" s="35"/>
      <c r="I297" s="35"/>
      <c r="J297" s="35"/>
      <c r="K297" s="34"/>
      <c r="L297" s="34"/>
      <c r="M297" s="34"/>
      <c r="N297" s="34"/>
      <c r="O297" s="34"/>
      <c r="P297" s="34"/>
      <c r="Q297" s="34"/>
      <c r="R297" s="34"/>
      <c r="S297" s="34"/>
      <c r="T297" s="34"/>
      <c r="U297" s="34"/>
      <c r="V297" s="34"/>
      <c r="W297" s="34"/>
      <c r="X297" s="34"/>
      <c r="Y297" s="34"/>
      <c r="Z297" s="34"/>
    </row>
    <row r="298" spans="1:26" ht="15.5" x14ac:dyDescent="0.35">
      <c r="A298" s="34"/>
      <c r="B298" s="34"/>
      <c r="C298" s="34"/>
      <c r="D298" s="34"/>
      <c r="E298" s="34"/>
      <c r="F298" s="34"/>
      <c r="G298" s="34"/>
      <c r="H298" s="35"/>
      <c r="I298" s="35"/>
      <c r="J298" s="35"/>
      <c r="K298" s="34"/>
      <c r="L298" s="34"/>
      <c r="M298" s="34"/>
      <c r="N298" s="34"/>
      <c r="O298" s="34"/>
      <c r="P298" s="34"/>
      <c r="Q298" s="34"/>
      <c r="R298" s="34"/>
      <c r="S298" s="34"/>
      <c r="T298" s="34"/>
      <c r="U298" s="34"/>
      <c r="V298" s="34"/>
      <c r="W298" s="34"/>
      <c r="X298" s="34"/>
      <c r="Y298" s="34"/>
      <c r="Z298" s="34"/>
    </row>
    <row r="299" spans="1:26" ht="15.5" x14ac:dyDescent="0.35">
      <c r="A299" s="34"/>
      <c r="B299" s="34"/>
      <c r="C299" s="34"/>
      <c r="D299" s="34"/>
      <c r="E299" s="34"/>
      <c r="F299" s="34"/>
      <c r="G299" s="34"/>
      <c r="H299" s="35"/>
      <c r="I299" s="35"/>
      <c r="J299" s="35"/>
      <c r="K299" s="34"/>
      <c r="L299" s="34"/>
      <c r="M299" s="34"/>
      <c r="N299" s="34"/>
      <c r="O299" s="34"/>
      <c r="P299" s="34"/>
      <c r="Q299" s="34"/>
      <c r="R299" s="34"/>
      <c r="S299" s="34"/>
      <c r="T299" s="34"/>
      <c r="U299" s="34"/>
      <c r="V299" s="34"/>
      <c r="W299" s="34"/>
      <c r="X299" s="34"/>
      <c r="Y299" s="34"/>
      <c r="Z299" s="34"/>
    </row>
    <row r="300" spans="1:26" ht="15.5" x14ac:dyDescent="0.35">
      <c r="A300" s="34"/>
      <c r="B300" s="34"/>
      <c r="C300" s="34"/>
      <c r="D300" s="34"/>
      <c r="E300" s="34"/>
      <c r="F300" s="34"/>
      <c r="G300" s="34"/>
      <c r="H300" s="35"/>
      <c r="I300" s="35"/>
      <c r="J300" s="35"/>
      <c r="K300" s="34"/>
      <c r="L300" s="34"/>
      <c r="M300" s="34"/>
      <c r="N300" s="34"/>
      <c r="O300" s="34"/>
      <c r="P300" s="34"/>
      <c r="Q300" s="34"/>
      <c r="R300" s="34"/>
      <c r="S300" s="34"/>
      <c r="T300" s="34"/>
      <c r="U300" s="34"/>
      <c r="V300" s="34"/>
      <c r="W300" s="34"/>
      <c r="X300" s="34"/>
      <c r="Y300" s="34"/>
      <c r="Z300" s="34"/>
    </row>
    <row r="301" spans="1:26" ht="15.5" x14ac:dyDescent="0.35">
      <c r="A301" s="34"/>
      <c r="B301" s="34"/>
      <c r="C301" s="34"/>
      <c r="D301" s="34"/>
      <c r="E301" s="34"/>
      <c r="F301" s="34"/>
      <c r="G301" s="34"/>
      <c r="H301" s="35"/>
      <c r="I301" s="35"/>
      <c r="J301" s="35"/>
      <c r="K301" s="34"/>
      <c r="L301" s="34"/>
      <c r="M301" s="34"/>
      <c r="N301" s="34"/>
      <c r="O301" s="34"/>
      <c r="P301" s="34"/>
      <c r="Q301" s="34"/>
      <c r="R301" s="34"/>
      <c r="S301" s="34"/>
      <c r="T301" s="34"/>
      <c r="U301" s="34"/>
      <c r="V301" s="34"/>
      <c r="W301" s="34"/>
      <c r="X301" s="34"/>
      <c r="Y301" s="34"/>
      <c r="Z301" s="34"/>
    </row>
    <row r="302" spans="1:26" ht="15.5" x14ac:dyDescent="0.35">
      <c r="A302" s="34"/>
      <c r="B302" s="34"/>
      <c r="C302" s="34"/>
      <c r="D302" s="34"/>
      <c r="E302" s="34"/>
      <c r="F302" s="34"/>
      <c r="G302" s="34"/>
      <c r="H302" s="35"/>
      <c r="I302" s="35"/>
      <c r="J302" s="35"/>
      <c r="K302" s="34"/>
      <c r="L302" s="34"/>
      <c r="M302" s="34"/>
      <c r="N302" s="34"/>
      <c r="O302" s="34"/>
      <c r="P302" s="34"/>
      <c r="Q302" s="34"/>
      <c r="R302" s="34"/>
      <c r="S302" s="34"/>
      <c r="T302" s="34"/>
      <c r="U302" s="34"/>
      <c r="V302" s="34"/>
      <c r="W302" s="34"/>
      <c r="X302" s="34"/>
      <c r="Y302" s="34"/>
      <c r="Z302" s="34"/>
    </row>
    <row r="303" spans="1:26" ht="15.5" x14ac:dyDescent="0.35">
      <c r="A303" s="34"/>
      <c r="B303" s="34"/>
      <c r="C303" s="34"/>
      <c r="D303" s="34"/>
      <c r="E303" s="34"/>
      <c r="F303" s="34"/>
      <c r="G303" s="34"/>
      <c r="H303" s="35"/>
      <c r="I303" s="35"/>
      <c r="J303" s="35"/>
      <c r="K303" s="34"/>
      <c r="L303" s="34"/>
      <c r="M303" s="34"/>
      <c r="N303" s="34"/>
      <c r="O303" s="34"/>
      <c r="P303" s="34"/>
      <c r="Q303" s="34"/>
      <c r="R303" s="34"/>
      <c r="S303" s="34"/>
      <c r="T303" s="34"/>
      <c r="U303" s="34"/>
      <c r="V303" s="34"/>
      <c r="W303" s="34"/>
      <c r="X303" s="34"/>
      <c r="Y303" s="34"/>
      <c r="Z303" s="34"/>
    </row>
    <row r="304" spans="1:26" ht="15.5" x14ac:dyDescent="0.35">
      <c r="A304" s="34"/>
      <c r="B304" s="34"/>
      <c r="C304" s="34"/>
      <c r="D304" s="34"/>
      <c r="E304" s="34"/>
      <c r="F304" s="34"/>
      <c r="G304" s="34"/>
      <c r="H304" s="35"/>
      <c r="I304" s="35"/>
      <c r="J304" s="35"/>
      <c r="K304" s="34"/>
      <c r="L304" s="34"/>
      <c r="M304" s="34"/>
      <c r="N304" s="34"/>
      <c r="O304" s="34"/>
      <c r="P304" s="34"/>
      <c r="Q304" s="34"/>
      <c r="R304" s="34"/>
      <c r="S304" s="34"/>
      <c r="T304" s="34"/>
      <c r="U304" s="34"/>
      <c r="V304" s="34"/>
      <c r="W304" s="34"/>
      <c r="X304" s="34"/>
      <c r="Y304" s="34"/>
      <c r="Z304" s="34"/>
    </row>
    <row r="305" spans="1:26" ht="15.5" x14ac:dyDescent="0.35">
      <c r="A305" s="34"/>
      <c r="B305" s="34"/>
      <c r="C305" s="34"/>
      <c r="D305" s="34"/>
      <c r="E305" s="34"/>
      <c r="F305" s="34"/>
      <c r="G305" s="34"/>
      <c r="H305" s="35"/>
      <c r="I305" s="35"/>
      <c r="J305" s="35"/>
      <c r="K305" s="34"/>
      <c r="L305" s="34"/>
      <c r="M305" s="34"/>
      <c r="N305" s="34"/>
      <c r="O305" s="34"/>
      <c r="P305" s="34"/>
      <c r="Q305" s="34"/>
      <c r="R305" s="34"/>
      <c r="S305" s="34"/>
      <c r="T305" s="34"/>
      <c r="U305" s="34"/>
      <c r="V305" s="34"/>
      <c r="W305" s="34"/>
      <c r="X305" s="34"/>
      <c r="Y305" s="34"/>
      <c r="Z305" s="34"/>
    </row>
    <row r="306" spans="1:26" ht="15.5" x14ac:dyDescent="0.35">
      <c r="A306" s="34"/>
      <c r="B306" s="34"/>
      <c r="C306" s="34"/>
      <c r="D306" s="34"/>
      <c r="E306" s="34"/>
      <c r="F306" s="34"/>
      <c r="G306" s="34"/>
      <c r="H306" s="35"/>
      <c r="I306" s="35"/>
      <c r="J306" s="35"/>
      <c r="K306" s="34"/>
      <c r="L306" s="34"/>
      <c r="M306" s="34"/>
      <c r="N306" s="34"/>
      <c r="O306" s="34"/>
      <c r="P306" s="34"/>
      <c r="Q306" s="34"/>
      <c r="R306" s="34"/>
      <c r="S306" s="34"/>
      <c r="T306" s="34"/>
      <c r="U306" s="34"/>
      <c r="V306" s="34"/>
      <c r="W306" s="34"/>
      <c r="X306" s="34"/>
      <c r="Y306" s="34"/>
      <c r="Z306" s="34"/>
    </row>
    <row r="307" spans="1:26" ht="15.5" x14ac:dyDescent="0.35">
      <c r="A307" s="34"/>
      <c r="B307" s="34"/>
      <c r="C307" s="34"/>
      <c r="D307" s="34"/>
      <c r="E307" s="34"/>
      <c r="F307" s="34"/>
      <c r="G307" s="34"/>
      <c r="H307" s="35"/>
      <c r="I307" s="35"/>
      <c r="J307" s="35"/>
      <c r="K307" s="34"/>
      <c r="L307" s="34"/>
      <c r="M307" s="34"/>
      <c r="N307" s="34"/>
      <c r="O307" s="34"/>
      <c r="P307" s="34"/>
      <c r="Q307" s="34"/>
      <c r="R307" s="34"/>
      <c r="S307" s="34"/>
      <c r="T307" s="34"/>
      <c r="U307" s="34"/>
      <c r="V307" s="34"/>
      <c r="W307" s="34"/>
      <c r="X307" s="34"/>
      <c r="Y307" s="34"/>
      <c r="Z307" s="34"/>
    </row>
    <row r="308" spans="1:26" ht="15.5" x14ac:dyDescent="0.35">
      <c r="A308" s="34"/>
      <c r="B308" s="34"/>
      <c r="C308" s="34"/>
      <c r="D308" s="34"/>
      <c r="E308" s="34"/>
      <c r="F308" s="34"/>
      <c r="G308" s="34"/>
      <c r="H308" s="35"/>
      <c r="I308" s="35"/>
      <c r="J308" s="35"/>
      <c r="K308" s="34"/>
      <c r="L308" s="34"/>
      <c r="M308" s="34"/>
      <c r="N308" s="34"/>
      <c r="O308" s="34"/>
      <c r="P308" s="34"/>
      <c r="Q308" s="34"/>
      <c r="R308" s="34"/>
      <c r="S308" s="34"/>
      <c r="T308" s="34"/>
      <c r="U308" s="34"/>
      <c r="V308" s="34"/>
      <c r="W308" s="34"/>
      <c r="X308" s="34"/>
      <c r="Y308" s="34"/>
      <c r="Z308" s="34"/>
    </row>
    <row r="309" spans="1:26" ht="15.5" x14ac:dyDescent="0.35">
      <c r="A309" s="34"/>
      <c r="B309" s="34"/>
      <c r="C309" s="34"/>
      <c r="D309" s="34"/>
      <c r="E309" s="34"/>
      <c r="F309" s="34"/>
      <c r="G309" s="34"/>
      <c r="H309" s="35"/>
      <c r="I309" s="35"/>
      <c r="J309" s="35"/>
      <c r="K309" s="34"/>
      <c r="L309" s="34"/>
      <c r="M309" s="34"/>
      <c r="N309" s="34"/>
      <c r="O309" s="34"/>
      <c r="P309" s="34"/>
      <c r="Q309" s="34"/>
      <c r="R309" s="34"/>
      <c r="S309" s="34"/>
      <c r="T309" s="34"/>
      <c r="U309" s="34"/>
      <c r="V309" s="34"/>
      <c r="W309" s="34"/>
      <c r="X309" s="34"/>
      <c r="Y309" s="34"/>
      <c r="Z309" s="34"/>
    </row>
    <row r="310" spans="1:26" ht="15.5" x14ac:dyDescent="0.35">
      <c r="A310" s="34"/>
      <c r="B310" s="34"/>
      <c r="C310" s="34"/>
      <c r="D310" s="34"/>
      <c r="E310" s="34"/>
      <c r="F310" s="34"/>
      <c r="G310" s="34"/>
      <c r="H310" s="35"/>
      <c r="I310" s="35"/>
      <c r="J310" s="35"/>
      <c r="K310" s="34"/>
      <c r="L310" s="34"/>
      <c r="M310" s="34"/>
      <c r="N310" s="34"/>
      <c r="O310" s="34"/>
      <c r="P310" s="34"/>
      <c r="Q310" s="34"/>
      <c r="R310" s="34"/>
      <c r="S310" s="34"/>
      <c r="T310" s="34"/>
      <c r="U310" s="34"/>
      <c r="V310" s="34"/>
      <c r="W310" s="34"/>
      <c r="X310" s="34"/>
      <c r="Y310" s="34"/>
      <c r="Z310" s="34"/>
    </row>
    <row r="311" spans="1:26" ht="15.5" x14ac:dyDescent="0.35">
      <c r="A311" s="34"/>
      <c r="B311" s="34"/>
      <c r="C311" s="34"/>
      <c r="D311" s="34"/>
      <c r="E311" s="34"/>
      <c r="F311" s="34"/>
      <c r="G311" s="34"/>
      <c r="H311" s="35"/>
      <c r="I311" s="35"/>
      <c r="J311" s="35"/>
      <c r="K311" s="34"/>
      <c r="L311" s="34"/>
      <c r="M311" s="34"/>
      <c r="N311" s="34"/>
      <c r="O311" s="34"/>
      <c r="P311" s="34"/>
      <c r="Q311" s="34"/>
      <c r="R311" s="34"/>
      <c r="S311" s="34"/>
      <c r="T311" s="34"/>
      <c r="U311" s="34"/>
      <c r="V311" s="34"/>
      <c r="W311" s="34"/>
      <c r="X311" s="34"/>
      <c r="Y311" s="34"/>
      <c r="Z311" s="34"/>
    </row>
    <row r="312" spans="1:26" ht="15.5" x14ac:dyDescent="0.35">
      <c r="A312" s="34"/>
      <c r="B312" s="34"/>
      <c r="C312" s="34"/>
      <c r="D312" s="34"/>
      <c r="E312" s="34"/>
      <c r="F312" s="34"/>
      <c r="G312" s="34"/>
      <c r="H312" s="35"/>
      <c r="I312" s="35"/>
      <c r="J312" s="35"/>
      <c r="K312" s="34"/>
      <c r="L312" s="34"/>
      <c r="M312" s="34"/>
      <c r="N312" s="34"/>
      <c r="O312" s="34"/>
      <c r="P312" s="34"/>
      <c r="Q312" s="34"/>
      <c r="R312" s="34"/>
      <c r="S312" s="34"/>
      <c r="T312" s="34"/>
      <c r="U312" s="34"/>
      <c r="V312" s="34"/>
      <c r="W312" s="34"/>
      <c r="X312" s="34"/>
      <c r="Y312" s="34"/>
      <c r="Z312" s="34"/>
    </row>
    <row r="313" spans="1:26" ht="15.5" x14ac:dyDescent="0.35">
      <c r="A313" s="34"/>
      <c r="B313" s="34"/>
      <c r="C313" s="34"/>
      <c r="D313" s="34"/>
      <c r="E313" s="34"/>
      <c r="F313" s="34"/>
      <c r="G313" s="34"/>
      <c r="H313" s="35"/>
      <c r="I313" s="35"/>
      <c r="J313" s="35"/>
      <c r="K313" s="34"/>
      <c r="L313" s="34"/>
      <c r="M313" s="34"/>
      <c r="N313" s="34"/>
      <c r="O313" s="34"/>
      <c r="P313" s="34"/>
      <c r="Q313" s="34"/>
      <c r="R313" s="34"/>
      <c r="S313" s="34"/>
      <c r="T313" s="34"/>
      <c r="U313" s="34"/>
      <c r="V313" s="34"/>
      <c r="W313" s="34"/>
      <c r="X313" s="34"/>
      <c r="Y313" s="34"/>
      <c r="Z313" s="34"/>
    </row>
    <row r="314" spans="1:26" ht="15.5" x14ac:dyDescent="0.35">
      <c r="A314" s="34"/>
      <c r="B314" s="34"/>
      <c r="C314" s="34"/>
      <c r="D314" s="34"/>
      <c r="E314" s="34"/>
      <c r="F314" s="34"/>
      <c r="G314" s="34"/>
      <c r="H314" s="35"/>
      <c r="I314" s="35"/>
      <c r="J314" s="35"/>
      <c r="K314" s="34"/>
      <c r="L314" s="34"/>
      <c r="M314" s="34"/>
      <c r="N314" s="34"/>
      <c r="O314" s="34"/>
      <c r="P314" s="34"/>
      <c r="Q314" s="34"/>
      <c r="R314" s="34"/>
      <c r="S314" s="34"/>
      <c r="T314" s="34"/>
      <c r="U314" s="34"/>
      <c r="V314" s="34"/>
      <c r="W314" s="34"/>
      <c r="X314" s="34"/>
      <c r="Y314" s="34"/>
      <c r="Z314" s="34"/>
    </row>
    <row r="315" spans="1:26" ht="15.5" x14ac:dyDescent="0.35">
      <c r="A315" s="34"/>
      <c r="B315" s="34"/>
      <c r="C315" s="34"/>
      <c r="D315" s="34"/>
      <c r="E315" s="34"/>
      <c r="F315" s="34"/>
      <c r="G315" s="34"/>
      <c r="H315" s="35"/>
      <c r="I315" s="35"/>
      <c r="J315" s="35"/>
      <c r="K315" s="34"/>
      <c r="L315" s="34"/>
      <c r="M315" s="34"/>
      <c r="N315" s="34"/>
      <c r="O315" s="34"/>
      <c r="P315" s="34"/>
      <c r="Q315" s="34"/>
      <c r="R315" s="34"/>
      <c r="S315" s="34"/>
      <c r="T315" s="34"/>
      <c r="U315" s="34"/>
      <c r="V315" s="34"/>
      <c r="W315" s="34"/>
      <c r="X315" s="34"/>
      <c r="Y315" s="34"/>
      <c r="Z315" s="34"/>
    </row>
    <row r="316" spans="1:26" ht="15.5" x14ac:dyDescent="0.35">
      <c r="A316" s="34"/>
      <c r="B316" s="34"/>
      <c r="C316" s="34"/>
      <c r="D316" s="34"/>
      <c r="E316" s="34"/>
      <c r="F316" s="34"/>
      <c r="G316" s="34"/>
      <c r="H316" s="35"/>
      <c r="I316" s="35"/>
      <c r="J316" s="35"/>
      <c r="K316" s="34"/>
      <c r="L316" s="34"/>
      <c r="M316" s="34"/>
      <c r="N316" s="34"/>
      <c r="O316" s="34"/>
      <c r="P316" s="34"/>
      <c r="Q316" s="34"/>
      <c r="R316" s="34"/>
      <c r="S316" s="34"/>
      <c r="T316" s="34"/>
      <c r="U316" s="34"/>
      <c r="V316" s="34"/>
      <c r="W316" s="34"/>
      <c r="X316" s="34"/>
      <c r="Y316" s="34"/>
      <c r="Z316" s="34"/>
    </row>
    <row r="317" spans="1:26" ht="15.5" x14ac:dyDescent="0.35">
      <c r="A317" s="34"/>
      <c r="B317" s="34"/>
      <c r="C317" s="34"/>
      <c r="D317" s="34"/>
      <c r="E317" s="34"/>
      <c r="F317" s="34"/>
      <c r="G317" s="34"/>
      <c r="H317" s="35"/>
      <c r="I317" s="35"/>
      <c r="J317" s="35"/>
      <c r="K317" s="34"/>
      <c r="L317" s="34"/>
      <c r="M317" s="34"/>
      <c r="N317" s="34"/>
      <c r="O317" s="34"/>
      <c r="P317" s="34"/>
      <c r="Q317" s="34"/>
      <c r="R317" s="34"/>
      <c r="S317" s="34"/>
      <c r="T317" s="34"/>
      <c r="U317" s="34"/>
      <c r="V317" s="34"/>
      <c r="W317" s="34"/>
      <c r="X317" s="34"/>
      <c r="Y317" s="34"/>
      <c r="Z317" s="34"/>
    </row>
    <row r="318" spans="1:26" ht="15.5" x14ac:dyDescent="0.35">
      <c r="A318" s="34"/>
      <c r="B318" s="34"/>
      <c r="C318" s="34"/>
      <c r="D318" s="34"/>
      <c r="E318" s="34"/>
      <c r="F318" s="34"/>
      <c r="G318" s="34"/>
      <c r="H318" s="35"/>
      <c r="I318" s="35"/>
      <c r="J318" s="35"/>
      <c r="K318" s="34"/>
      <c r="L318" s="34"/>
      <c r="M318" s="34"/>
      <c r="N318" s="34"/>
      <c r="O318" s="34"/>
      <c r="P318" s="34"/>
      <c r="Q318" s="34"/>
      <c r="R318" s="34"/>
      <c r="S318" s="34"/>
      <c r="T318" s="34"/>
      <c r="U318" s="34"/>
      <c r="V318" s="34"/>
      <c r="W318" s="34"/>
      <c r="X318" s="34"/>
      <c r="Y318" s="34"/>
      <c r="Z318" s="34"/>
    </row>
    <row r="319" spans="1:26" ht="15.5" x14ac:dyDescent="0.35">
      <c r="A319" s="34"/>
      <c r="B319" s="34"/>
      <c r="C319" s="34"/>
      <c r="D319" s="34"/>
      <c r="E319" s="34"/>
      <c r="F319" s="34"/>
      <c r="G319" s="34"/>
      <c r="H319" s="35"/>
      <c r="I319" s="35"/>
      <c r="J319" s="35"/>
      <c r="K319" s="34"/>
      <c r="L319" s="34"/>
      <c r="M319" s="34"/>
      <c r="N319" s="34"/>
      <c r="O319" s="34"/>
      <c r="P319" s="34"/>
      <c r="Q319" s="34"/>
      <c r="R319" s="34"/>
      <c r="S319" s="34"/>
      <c r="T319" s="34"/>
      <c r="U319" s="34"/>
      <c r="V319" s="34"/>
      <c r="W319" s="34"/>
      <c r="X319" s="34"/>
      <c r="Y319" s="34"/>
      <c r="Z319" s="34"/>
    </row>
    <row r="320" spans="1:26" ht="15.5" x14ac:dyDescent="0.35">
      <c r="A320" s="34"/>
      <c r="B320" s="34"/>
      <c r="C320" s="34"/>
      <c r="D320" s="34"/>
      <c r="E320" s="34"/>
      <c r="F320" s="34"/>
      <c r="G320" s="34"/>
      <c r="H320" s="35"/>
      <c r="I320" s="35"/>
      <c r="J320" s="35"/>
      <c r="K320" s="34"/>
      <c r="L320" s="34"/>
      <c r="M320" s="34"/>
      <c r="N320" s="34"/>
      <c r="O320" s="34"/>
      <c r="P320" s="34"/>
      <c r="Q320" s="34"/>
      <c r="R320" s="34"/>
      <c r="S320" s="34"/>
      <c r="T320" s="34"/>
      <c r="U320" s="34"/>
      <c r="V320" s="34"/>
      <c r="W320" s="34"/>
      <c r="X320" s="34"/>
      <c r="Y320" s="34"/>
      <c r="Z320" s="34"/>
    </row>
    <row r="321" spans="1:26" ht="15.5" x14ac:dyDescent="0.35">
      <c r="A321" s="34"/>
      <c r="B321" s="34"/>
      <c r="C321" s="34"/>
      <c r="D321" s="34"/>
      <c r="E321" s="34"/>
      <c r="F321" s="34"/>
      <c r="G321" s="34"/>
      <c r="H321" s="35"/>
      <c r="I321" s="35"/>
      <c r="J321" s="35"/>
      <c r="K321" s="34"/>
      <c r="L321" s="34"/>
      <c r="M321" s="34"/>
      <c r="N321" s="34"/>
      <c r="O321" s="34"/>
      <c r="P321" s="34"/>
      <c r="Q321" s="34"/>
      <c r="R321" s="34"/>
      <c r="S321" s="34"/>
      <c r="T321" s="34"/>
      <c r="U321" s="34"/>
      <c r="V321" s="34"/>
      <c r="W321" s="34"/>
      <c r="X321" s="34"/>
      <c r="Y321" s="34"/>
      <c r="Z321" s="34"/>
    </row>
    <row r="322" spans="1:26" ht="15.5" x14ac:dyDescent="0.35">
      <c r="A322" s="34"/>
      <c r="B322" s="34"/>
      <c r="C322" s="34"/>
      <c r="D322" s="34"/>
      <c r="E322" s="34"/>
      <c r="F322" s="34"/>
      <c r="G322" s="34"/>
      <c r="H322" s="35"/>
      <c r="I322" s="35"/>
      <c r="J322" s="35"/>
      <c r="K322" s="34"/>
      <c r="L322" s="34"/>
      <c r="M322" s="34"/>
      <c r="N322" s="34"/>
      <c r="O322" s="34"/>
      <c r="P322" s="34"/>
      <c r="Q322" s="34"/>
      <c r="R322" s="34"/>
      <c r="S322" s="34"/>
      <c r="T322" s="34"/>
      <c r="U322" s="34"/>
      <c r="V322" s="34"/>
      <c r="W322" s="34"/>
      <c r="X322" s="34"/>
      <c r="Y322" s="34"/>
      <c r="Z322" s="34"/>
    </row>
    <row r="323" spans="1:26" ht="15.5" x14ac:dyDescent="0.35">
      <c r="A323" s="34"/>
      <c r="B323" s="34"/>
      <c r="C323" s="34"/>
      <c r="D323" s="34"/>
      <c r="E323" s="34"/>
      <c r="F323" s="34"/>
      <c r="G323" s="34"/>
      <c r="H323" s="35"/>
      <c r="I323" s="35"/>
      <c r="J323" s="35"/>
      <c r="K323" s="34"/>
      <c r="L323" s="34"/>
      <c r="M323" s="34"/>
      <c r="N323" s="34"/>
      <c r="O323" s="34"/>
      <c r="P323" s="34"/>
      <c r="Q323" s="34"/>
      <c r="R323" s="34"/>
      <c r="S323" s="34"/>
      <c r="T323" s="34"/>
      <c r="U323" s="34"/>
      <c r="V323" s="34"/>
      <c r="W323" s="34"/>
      <c r="X323" s="34"/>
      <c r="Y323" s="34"/>
      <c r="Z323" s="34"/>
    </row>
    <row r="324" spans="1:26" ht="15.5" x14ac:dyDescent="0.35">
      <c r="A324" s="34"/>
      <c r="B324" s="34"/>
      <c r="C324" s="34"/>
      <c r="D324" s="34"/>
      <c r="E324" s="34"/>
      <c r="F324" s="34"/>
      <c r="G324" s="34"/>
      <c r="H324" s="35"/>
      <c r="I324" s="35"/>
      <c r="J324" s="35"/>
      <c r="K324" s="34"/>
      <c r="L324" s="34"/>
      <c r="M324" s="34"/>
      <c r="N324" s="34"/>
      <c r="O324" s="34"/>
      <c r="P324" s="34"/>
      <c r="Q324" s="34"/>
      <c r="R324" s="34"/>
      <c r="S324" s="34"/>
      <c r="T324" s="34"/>
      <c r="U324" s="34"/>
      <c r="V324" s="34"/>
      <c r="W324" s="34"/>
      <c r="X324" s="34"/>
      <c r="Y324" s="34"/>
      <c r="Z324" s="34"/>
    </row>
    <row r="325" spans="1:26" ht="15.5" x14ac:dyDescent="0.35">
      <c r="A325" s="34"/>
      <c r="B325" s="34"/>
      <c r="C325" s="34"/>
      <c r="D325" s="34"/>
      <c r="E325" s="34"/>
      <c r="F325" s="34"/>
      <c r="G325" s="34"/>
      <c r="H325" s="35"/>
      <c r="I325" s="35"/>
      <c r="J325" s="35"/>
      <c r="K325" s="34"/>
      <c r="L325" s="34"/>
      <c r="M325" s="34"/>
      <c r="N325" s="34"/>
      <c r="O325" s="34"/>
      <c r="P325" s="34"/>
      <c r="Q325" s="34"/>
      <c r="R325" s="34"/>
      <c r="S325" s="34"/>
      <c r="T325" s="34"/>
      <c r="U325" s="34"/>
      <c r="V325" s="34"/>
      <c r="W325" s="34"/>
      <c r="X325" s="34"/>
      <c r="Y325" s="34"/>
      <c r="Z325" s="34"/>
    </row>
    <row r="326" spans="1:26" ht="15.5" x14ac:dyDescent="0.35">
      <c r="A326" s="34"/>
      <c r="B326" s="34"/>
      <c r="C326" s="34"/>
      <c r="D326" s="34"/>
      <c r="E326" s="34"/>
      <c r="F326" s="34"/>
      <c r="G326" s="34"/>
      <c r="H326" s="35"/>
      <c r="I326" s="35"/>
      <c r="J326" s="35"/>
      <c r="K326" s="34"/>
      <c r="L326" s="34"/>
      <c r="M326" s="34"/>
      <c r="N326" s="34"/>
      <c r="O326" s="34"/>
      <c r="P326" s="34"/>
      <c r="Q326" s="34"/>
      <c r="R326" s="34"/>
      <c r="S326" s="34"/>
      <c r="T326" s="34"/>
      <c r="U326" s="34"/>
      <c r="V326" s="34"/>
      <c r="W326" s="34"/>
      <c r="X326" s="34"/>
      <c r="Y326" s="34"/>
      <c r="Z326" s="34"/>
    </row>
    <row r="327" spans="1:26" ht="15.5" x14ac:dyDescent="0.35">
      <c r="A327" s="34"/>
      <c r="B327" s="34"/>
      <c r="C327" s="34"/>
      <c r="D327" s="34"/>
      <c r="E327" s="34"/>
      <c r="F327" s="34"/>
      <c r="G327" s="34"/>
      <c r="H327" s="35"/>
      <c r="I327" s="35"/>
      <c r="J327" s="35"/>
      <c r="K327" s="34"/>
      <c r="L327" s="34"/>
      <c r="M327" s="34"/>
      <c r="N327" s="34"/>
      <c r="O327" s="34"/>
      <c r="P327" s="34"/>
      <c r="Q327" s="34"/>
      <c r="R327" s="34"/>
      <c r="S327" s="34"/>
      <c r="T327" s="34"/>
      <c r="U327" s="34"/>
      <c r="V327" s="34"/>
      <c r="W327" s="34"/>
      <c r="X327" s="34"/>
      <c r="Y327" s="34"/>
      <c r="Z327" s="34"/>
    </row>
    <row r="328" spans="1:26" ht="15.5" x14ac:dyDescent="0.35">
      <c r="A328" s="34"/>
      <c r="B328" s="34"/>
      <c r="C328" s="34"/>
      <c r="D328" s="34"/>
      <c r="E328" s="34"/>
      <c r="F328" s="34"/>
      <c r="G328" s="34"/>
      <c r="H328" s="35"/>
      <c r="I328" s="35"/>
      <c r="J328" s="35"/>
      <c r="K328" s="34"/>
      <c r="L328" s="34"/>
      <c r="M328" s="34"/>
      <c r="N328" s="34"/>
      <c r="O328" s="34"/>
      <c r="P328" s="34"/>
      <c r="Q328" s="34"/>
      <c r="R328" s="34"/>
      <c r="S328" s="34"/>
      <c r="T328" s="34"/>
      <c r="U328" s="34"/>
      <c r="V328" s="34"/>
      <c r="W328" s="34"/>
      <c r="X328" s="34"/>
      <c r="Y328" s="34"/>
      <c r="Z328" s="34"/>
    </row>
    <row r="329" spans="1:26" ht="15.5" x14ac:dyDescent="0.35">
      <c r="A329" s="34"/>
      <c r="B329" s="34"/>
      <c r="C329" s="34"/>
      <c r="D329" s="34"/>
      <c r="E329" s="34"/>
      <c r="F329" s="34"/>
      <c r="G329" s="34"/>
      <c r="H329" s="35"/>
      <c r="I329" s="35"/>
      <c r="J329" s="35"/>
      <c r="K329" s="34"/>
      <c r="L329" s="34"/>
      <c r="M329" s="34"/>
      <c r="N329" s="34"/>
      <c r="O329" s="34"/>
      <c r="P329" s="34"/>
      <c r="Q329" s="34"/>
      <c r="R329" s="34"/>
      <c r="S329" s="34"/>
      <c r="T329" s="34"/>
      <c r="U329" s="34"/>
      <c r="V329" s="34"/>
      <c r="W329" s="34"/>
      <c r="X329" s="34"/>
      <c r="Y329" s="34"/>
      <c r="Z329" s="34"/>
    </row>
    <row r="330" spans="1:26" ht="15.5" x14ac:dyDescent="0.35">
      <c r="A330" s="34"/>
      <c r="B330" s="34"/>
      <c r="C330" s="34"/>
      <c r="D330" s="34"/>
      <c r="E330" s="34"/>
      <c r="F330" s="34"/>
      <c r="G330" s="34"/>
      <c r="H330" s="35"/>
      <c r="I330" s="35"/>
      <c r="J330" s="35"/>
      <c r="K330" s="34"/>
      <c r="L330" s="34"/>
      <c r="M330" s="34"/>
      <c r="N330" s="34"/>
      <c r="O330" s="34"/>
      <c r="P330" s="34"/>
      <c r="Q330" s="34"/>
      <c r="R330" s="34"/>
      <c r="S330" s="34"/>
      <c r="T330" s="34"/>
      <c r="U330" s="34"/>
      <c r="V330" s="34"/>
      <c r="W330" s="34"/>
      <c r="X330" s="34"/>
      <c r="Y330" s="34"/>
      <c r="Z330" s="34"/>
    </row>
    <row r="331" spans="1:26" ht="15.5" x14ac:dyDescent="0.35">
      <c r="A331" s="34"/>
      <c r="B331" s="34"/>
      <c r="C331" s="34"/>
      <c r="D331" s="34"/>
      <c r="E331" s="34"/>
      <c r="F331" s="34"/>
      <c r="G331" s="34"/>
      <c r="H331" s="35"/>
      <c r="I331" s="35"/>
      <c r="J331" s="35"/>
      <c r="K331" s="34"/>
      <c r="L331" s="34"/>
      <c r="M331" s="34"/>
      <c r="N331" s="34"/>
      <c r="O331" s="34"/>
      <c r="P331" s="34"/>
      <c r="Q331" s="34"/>
      <c r="R331" s="34"/>
      <c r="S331" s="34"/>
      <c r="T331" s="34"/>
      <c r="U331" s="34"/>
      <c r="V331" s="34"/>
      <c r="W331" s="34"/>
      <c r="X331" s="34"/>
      <c r="Y331" s="34"/>
      <c r="Z331" s="34"/>
    </row>
    <row r="332" spans="1:26" ht="15.5" x14ac:dyDescent="0.35">
      <c r="A332" s="34"/>
      <c r="B332" s="34"/>
      <c r="C332" s="34"/>
      <c r="D332" s="34"/>
      <c r="E332" s="34"/>
      <c r="F332" s="34"/>
      <c r="G332" s="34"/>
      <c r="H332" s="35"/>
      <c r="I332" s="35"/>
      <c r="J332" s="35"/>
      <c r="K332" s="34"/>
      <c r="L332" s="34"/>
      <c r="M332" s="34"/>
      <c r="N332" s="34"/>
      <c r="O332" s="34"/>
      <c r="P332" s="34"/>
      <c r="Q332" s="34"/>
      <c r="R332" s="34"/>
      <c r="S332" s="34"/>
      <c r="T332" s="34"/>
      <c r="U332" s="34"/>
      <c r="V332" s="34"/>
      <c r="W332" s="34"/>
      <c r="X332" s="34"/>
      <c r="Y332" s="34"/>
      <c r="Z332" s="34"/>
    </row>
    <row r="333" spans="1:26" ht="15.5" x14ac:dyDescent="0.35">
      <c r="A333" s="34"/>
      <c r="B333" s="34"/>
      <c r="C333" s="34"/>
      <c r="D333" s="34"/>
      <c r="E333" s="34"/>
      <c r="F333" s="34"/>
      <c r="G333" s="34"/>
      <c r="H333" s="35"/>
      <c r="I333" s="35"/>
      <c r="J333" s="35"/>
      <c r="K333" s="34"/>
      <c r="L333" s="34"/>
      <c r="M333" s="34"/>
      <c r="N333" s="34"/>
      <c r="O333" s="34"/>
      <c r="P333" s="34"/>
      <c r="Q333" s="34"/>
      <c r="R333" s="34"/>
      <c r="S333" s="34"/>
      <c r="T333" s="34"/>
      <c r="U333" s="34"/>
      <c r="V333" s="34"/>
      <c r="W333" s="34"/>
      <c r="X333" s="34"/>
      <c r="Y333" s="34"/>
      <c r="Z333" s="34"/>
    </row>
    <row r="334" spans="1:26" ht="15.5" x14ac:dyDescent="0.35">
      <c r="A334" s="34"/>
      <c r="B334" s="34"/>
      <c r="C334" s="34"/>
      <c r="D334" s="34"/>
      <c r="E334" s="34"/>
      <c r="F334" s="34"/>
      <c r="G334" s="34"/>
      <c r="H334" s="35"/>
      <c r="I334" s="35"/>
      <c r="J334" s="35"/>
      <c r="K334" s="34"/>
      <c r="L334" s="34"/>
      <c r="M334" s="34"/>
      <c r="N334" s="34"/>
      <c r="O334" s="34"/>
      <c r="P334" s="34"/>
      <c r="Q334" s="34"/>
      <c r="R334" s="34"/>
      <c r="S334" s="34"/>
      <c r="T334" s="34"/>
      <c r="U334" s="34"/>
      <c r="V334" s="34"/>
      <c r="W334" s="34"/>
      <c r="X334" s="34"/>
      <c r="Y334" s="34"/>
      <c r="Z334" s="34"/>
    </row>
    <row r="335" spans="1:26" ht="15.5" x14ac:dyDescent="0.35">
      <c r="A335" s="34"/>
      <c r="B335" s="34"/>
      <c r="C335" s="34"/>
      <c r="D335" s="34"/>
      <c r="E335" s="34"/>
      <c r="F335" s="34"/>
      <c r="G335" s="34"/>
      <c r="H335" s="35"/>
      <c r="I335" s="35"/>
      <c r="J335" s="35"/>
      <c r="K335" s="34"/>
      <c r="L335" s="34"/>
      <c r="M335" s="34"/>
      <c r="N335" s="34"/>
      <c r="O335" s="34"/>
      <c r="P335" s="34"/>
      <c r="Q335" s="34"/>
      <c r="R335" s="34"/>
      <c r="S335" s="34"/>
      <c r="T335" s="34"/>
      <c r="U335" s="34"/>
      <c r="V335" s="34"/>
      <c r="W335" s="34"/>
      <c r="X335" s="34"/>
      <c r="Y335" s="34"/>
      <c r="Z335" s="34"/>
    </row>
    <row r="336" spans="1:26" ht="15.5" x14ac:dyDescent="0.35">
      <c r="A336" s="34"/>
      <c r="B336" s="34"/>
      <c r="C336" s="34"/>
      <c r="D336" s="34"/>
      <c r="E336" s="34"/>
      <c r="F336" s="34"/>
      <c r="G336" s="34"/>
      <c r="H336" s="35"/>
      <c r="I336" s="35"/>
      <c r="J336" s="35"/>
      <c r="K336" s="34"/>
      <c r="L336" s="34"/>
      <c r="M336" s="34"/>
      <c r="N336" s="34"/>
      <c r="O336" s="34"/>
      <c r="P336" s="34"/>
      <c r="Q336" s="34"/>
      <c r="R336" s="34"/>
      <c r="S336" s="34"/>
      <c r="T336" s="34"/>
      <c r="U336" s="34"/>
      <c r="V336" s="34"/>
      <c r="W336" s="34"/>
      <c r="X336" s="34"/>
      <c r="Y336" s="34"/>
      <c r="Z336" s="34"/>
    </row>
    <row r="337" spans="1:26" ht="15.5" x14ac:dyDescent="0.35">
      <c r="A337" s="34"/>
      <c r="B337" s="34"/>
      <c r="C337" s="34"/>
      <c r="D337" s="34"/>
      <c r="E337" s="34"/>
      <c r="F337" s="34"/>
      <c r="G337" s="34"/>
      <c r="H337" s="35"/>
      <c r="I337" s="35"/>
      <c r="J337" s="35"/>
      <c r="K337" s="34"/>
      <c r="L337" s="34"/>
      <c r="M337" s="34"/>
      <c r="N337" s="34"/>
      <c r="O337" s="34"/>
      <c r="P337" s="34"/>
      <c r="Q337" s="34"/>
      <c r="R337" s="34"/>
      <c r="S337" s="34"/>
      <c r="T337" s="34"/>
      <c r="U337" s="34"/>
      <c r="V337" s="34"/>
      <c r="W337" s="34"/>
      <c r="X337" s="34"/>
      <c r="Y337" s="34"/>
      <c r="Z337" s="34"/>
    </row>
    <row r="338" spans="1:26" ht="15.5" x14ac:dyDescent="0.35">
      <c r="A338" s="34"/>
      <c r="B338" s="34"/>
      <c r="C338" s="34"/>
      <c r="D338" s="34"/>
      <c r="E338" s="34"/>
      <c r="F338" s="34"/>
      <c r="G338" s="34"/>
      <c r="H338" s="35"/>
      <c r="I338" s="35"/>
      <c r="J338" s="35"/>
      <c r="K338" s="34"/>
      <c r="L338" s="34"/>
      <c r="M338" s="34"/>
      <c r="N338" s="34"/>
      <c r="O338" s="34"/>
      <c r="P338" s="34"/>
      <c r="Q338" s="34"/>
      <c r="R338" s="34"/>
      <c r="S338" s="34"/>
      <c r="T338" s="34"/>
      <c r="U338" s="34"/>
      <c r="V338" s="34"/>
      <c r="W338" s="34"/>
      <c r="X338" s="34"/>
      <c r="Y338" s="34"/>
      <c r="Z338" s="34"/>
    </row>
    <row r="339" spans="1:26" ht="15.5" x14ac:dyDescent="0.35">
      <c r="A339" s="34"/>
      <c r="B339" s="34"/>
      <c r="C339" s="34"/>
      <c r="D339" s="34"/>
      <c r="E339" s="34"/>
      <c r="F339" s="34"/>
      <c r="G339" s="34"/>
      <c r="H339" s="35"/>
      <c r="I339" s="35"/>
      <c r="J339" s="35"/>
      <c r="K339" s="34"/>
      <c r="L339" s="34"/>
      <c r="M339" s="34"/>
      <c r="N339" s="34"/>
      <c r="O339" s="34"/>
      <c r="P339" s="34"/>
      <c r="Q339" s="34"/>
      <c r="R339" s="34"/>
      <c r="S339" s="34"/>
      <c r="T339" s="34"/>
      <c r="U339" s="34"/>
      <c r="V339" s="34"/>
      <c r="W339" s="34"/>
      <c r="X339" s="34"/>
      <c r="Y339" s="34"/>
      <c r="Z339" s="34"/>
    </row>
    <row r="340" spans="1:26" ht="15.5" x14ac:dyDescent="0.35">
      <c r="A340" s="34"/>
      <c r="B340" s="34"/>
      <c r="C340" s="34"/>
      <c r="D340" s="34"/>
      <c r="E340" s="34"/>
      <c r="F340" s="34"/>
      <c r="G340" s="34"/>
      <c r="H340" s="35"/>
      <c r="I340" s="35"/>
      <c r="J340" s="35"/>
      <c r="K340" s="34"/>
      <c r="L340" s="34"/>
      <c r="M340" s="34"/>
      <c r="N340" s="34"/>
      <c r="O340" s="34"/>
      <c r="P340" s="34"/>
      <c r="Q340" s="34"/>
      <c r="R340" s="34"/>
      <c r="S340" s="34"/>
      <c r="T340" s="34"/>
      <c r="U340" s="34"/>
      <c r="V340" s="34"/>
      <c r="W340" s="34"/>
      <c r="X340" s="34"/>
      <c r="Y340" s="34"/>
      <c r="Z340" s="34"/>
    </row>
    <row r="341" spans="1:26" ht="15.5" x14ac:dyDescent="0.35">
      <c r="A341" s="34"/>
      <c r="B341" s="34"/>
      <c r="C341" s="34"/>
      <c r="D341" s="34"/>
      <c r="E341" s="34"/>
      <c r="F341" s="34"/>
      <c r="G341" s="34"/>
      <c r="H341" s="35"/>
      <c r="I341" s="35"/>
      <c r="J341" s="35"/>
      <c r="K341" s="34"/>
      <c r="L341" s="34"/>
      <c r="M341" s="34"/>
      <c r="N341" s="34"/>
      <c r="O341" s="34"/>
      <c r="P341" s="34"/>
      <c r="Q341" s="34"/>
      <c r="R341" s="34"/>
      <c r="S341" s="34"/>
      <c r="T341" s="34"/>
      <c r="U341" s="34"/>
      <c r="V341" s="34"/>
      <c r="W341" s="34"/>
      <c r="X341" s="34"/>
      <c r="Y341" s="34"/>
      <c r="Z341" s="34"/>
    </row>
    <row r="342" spans="1:26" ht="15.5" x14ac:dyDescent="0.35">
      <c r="A342" s="34"/>
      <c r="B342" s="34"/>
      <c r="C342" s="34"/>
      <c r="D342" s="34"/>
      <c r="E342" s="34"/>
      <c r="F342" s="34"/>
      <c r="G342" s="34"/>
      <c r="H342" s="35"/>
      <c r="I342" s="35"/>
      <c r="J342" s="35"/>
      <c r="K342" s="34"/>
      <c r="L342" s="34"/>
      <c r="M342" s="34"/>
      <c r="N342" s="34"/>
      <c r="O342" s="34"/>
      <c r="P342" s="34"/>
      <c r="Q342" s="34"/>
      <c r="R342" s="34"/>
      <c r="S342" s="34"/>
      <c r="T342" s="34"/>
      <c r="U342" s="34"/>
      <c r="V342" s="34"/>
      <c r="W342" s="34"/>
      <c r="X342" s="34"/>
      <c r="Y342" s="34"/>
      <c r="Z342" s="34"/>
    </row>
    <row r="343" spans="1:26" ht="15.5" x14ac:dyDescent="0.35">
      <c r="A343" s="34"/>
      <c r="B343" s="34"/>
      <c r="C343" s="34"/>
      <c r="D343" s="34"/>
      <c r="E343" s="34"/>
      <c r="F343" s="34"/>
      <c r="G343" s="34"/>
      <c r="H343" s="35"/>
      <c r="I343" s="35"/>
      <c r="J343" s="35"/>
      <c r="K343" s="34"/>
      <c r="L343" s="34"/>
      <c r="M343" s="34"/>
      <c r="N343" s="34"/>
      <c r="O343" s="34"/>
      <c r="P343" s="34"/>
      <c r="Q343" s="34"/>
      <c r="R343" s="34"/>
      <c r="S343" s="34"/>
      <c r="T343" s="34"/>
      <c r="U343" s="34"/>
      <c r="V343" s="34"/>
      <c r="W343" s="34"/>
      <c r="X343" s="34"/>
      <c r="Y343" s="34"/>
      <c r="Z343" s="34"/>
    </row>
    <row r="344" spans="1:26" ht="15.5" x14ac:dyDescent="0.35">
      <c r="A344" s="34"/>
      <c r="B344" s="34"/>
      <c r="C344" s="34"/>
      <c r="D344" s="34"/>
      <c r="E344" s="34"/>
      <c r="F344" s="34"/>
      <c r="G344" s="34"/>
      <c r="H344" s="35"/>
      <c r="I344" s="35"/>
      <c r="J344" s="35"/>
      <c r="K344" s="34"/>
      <c r="L344" s="34"/>
      <c r="M344" s="34"/>
      <c r="N344" s="34"/>
      <c r="O344" s="34"/>
      <c r="P344" s="34"/>
      <c r="Q344" s="34"/>
      <c r="R344" s="34"/>
      <c r="S344" s="34"/>
      <c r="T344" s="34"/>
      <c r="U344" s="34"/>
      <c r="V344" s="34"/>
      <c r="W344" s="34"/>
      <c r="X344" s="34"/>
      <c r="Y344" s="34"/>
      <c r="Z344" s="34"/>
    </row>
    <row r="345" spans="1:26" ht="15.5" x14ac:dyDescent="0.35">
      <c r="A345" s="34"/>
      <c r="B345" s="34"/>
      <c r="C345" s="34"/>
      <c r="D345" s="34"/>
      <c r="E345" s="34"/>
      <c r="F345" s="34"/>
      <c r="G345" s="34"/>
      <c r="H345" s="35"/>
      <c r="I345" s="35"/>
      <c r="J345" s="35"/>
      <c r="K345" s="34"/>
      <c r="L345" s="34"/>
      <c r="M345" s="34"/>
      <c r="N345" s="34"/>
      <c r="O345" s="34"/>
      <c r="P345" s="34"/>
      <c r="Q345" s="34"/>
      <c r="R345" s="34"/>
      <c r="S345" s="34"/>
      <c r="T345" s="34"/>
      <c r="U345" s="34"/>
      <c r="V345" s="34"/>
      <c r="W345" s="34"/>
      <c r="X345" s="34"/>
      <c r="Y345" s="34"/>
      <c r="Z345" s="34"/>
    </row>
    <row r="346" spans="1:26" ht="15.5" x14ac:dyDescent="0.35">
      <c r="A346" s="34"/>
      <c r="B346" s="34"/>
      <c r="C346" s="34"/>
      <c r="D346" s="34"/>
      <c r="E346" s="34"/>
      <c r="F346" s="34"/>
      <c r="G346" s="34"/>
      <c r="H346" s="35"/>
      <c r="I346" s="35"/>
      <c r="J346" s="35"/>
      <c r="K346" s="34"/>
      <c r="L346" s="34"/>
      <c r="M346" s="34"/>
      <c r="N346" s="34"/>
      <c r="O346" s="34"/>
      <c r="P346" s="34"/>
      <c r="Q346" s="34"/>
      <c r="R346" s="34"/>
      <c r="S346" s="34"/>
      <c r="T346" s="34"/>
      <c r="U346" s="34"/>
      <c r="V346" s="34"/>
      <c r="W346" s="34"/>
      <c r="X346" s="34"/>
      <c r="Y346" s="34"/>
      <c r="Z346" s="34"/>
    </row>
    <row r="347" spans="1:26" ht="15.5" x14ac:dyDescent="0.35">
      <c r="A347" s="34"/>
      <c r="B347" s="34"/>
      <c r="C347" s="34"/>
      <c r="D347" s="34"/>
      <c r="E347" s="34"/>
      <c r="F347" s="34"/>
      <c r="G347" s="34"/>
      <c r="H347" s="35"/>
      <c r="I347" s="35"/>
      <c r="J347" s="35"/>
      <c r="K347" s="34"/>
      <c r="L347" s="34"/>
      <c r="M347" s="34"/>
      <c r="N347" s="34"/>
      <c r="O347" s="34"/>
      <c r="P347" s="34"/>
      <c r="Q347" s="34"/>
      <c r="R347" s="34"/>
      <c r="S347" s="34"/>
      <c r="T347" s="34"/>
      <c r="U347" s="34"/>
      <c r="V347" s="34"/>
      <c r="W347" s="34"/>
      <c r="X347" s="34"/>
      <c r="Y347" s="34"/>
      <c r="Z347" s="34"/>
    </row>
    <row r="348" spans="1:26" ht="15.5" x14ac:dyDescent="0.35">
      <c r="A348" s="34"/>
      <c r="B348" s="34"/>
      <c r="C348" s="34"/>
      <c r="D348" s="34"/>
      <c r="E348" s="34"/>
      <c r="F348" s="34"/>
      <c r="G348" s="34"/>
      <c r="H348" s="35"/>
      <c r="I348" s="35"/>
      <c r="J348" s="35"/>
      <c r="K348" s="34"/>
      <c r="L348" s="34"/>
      <c r="M348" s="34"/>
      <c r="N348" s="34"/>
      <c r="O348" s="34"/>
      <c r="P348" s="34"/>
      <c r="Q348" s="34"/>
      <c r="R348" s="34"/>
      <c r="S348" s="34"/>
      <c r="T348" s="34"/>
      <c r="U348" s="34"/>
      <c r="V348" s="34"/>
      <c r="W348" s="34"/>
      <c r="X348" s="34"/>
      <c r="Y348" s="34"/>
      <c r="Z348" s="34"/>
    </row>
    <row r="349" spans="1:26" ht="15.5" x14ac:dyDescent="0.35">
      <c r="A349" s="34"/>
      <c r="B349" s="34"/>
      <c r="C349" s="34"/>
      <c r="D349" s="34"/>
      <c r="E349" s="34"/>
      <c r="F349" s="34"/>
      <c r="G349" s="34"/>
      <c r="H349" s="35"/>
      <c r="I349" s="35"/>
      <c r="J349" s="35"/>
      <c r="K349" s="34"/>
      <c r="L349" s="34"/>
      <c r="M349" s="34"/>
      <c r="N349" s="34"/>
      <c r="O349" s="34"/>
      <c r="P349" s="34"/>
      <c r="Q349" s="34"/>
      <c r="R349" s="34"/>
      <c r="S349" s="34"/>
      <c r="T349" s="34"/>
      <c r="U349" s="34"/>
      <c r="V349" s="34"/>
      <c r="W349" s="34"/>
      <c r="X349" s="34"/>
      <c r="Y349" s="34"/>
      <c r="Z349" s="34"/>
    </row>
    <row r="350" spans="1:26" ht="15.5" x14ac:dyDescent="0.35">
      <c r="A350" s="34"/>
      <c r="B350" s="34"/>
      <c r="C350" s="34"/>
      <c r="D350" s="34"/>
      <c r="E350" s="34"/>
      <c r="F350" s="34"/>
      <c r="G350" s="34"/>
      <c r="H350" s="35"/>
      <c r="I350" s="35"/>
      <c r="J350" s="35"/>
      <c r="K350" s="34"/>
      <c r="L350" s="34"/>
      <c r="M350" s="34"/>
      <c r="N350" s="34"/>
      <c r="O350" s="34"/>
      <c r="P350" s="34"/>
      <c r="Q350" s="34"/>
      <c r="R350" s="34"/>
      <c r="S350" s="34"/>
      <c r="T350" s="34"/>
      <c r="U350" s="34"/>
      <c r="V350" s="34"/>
      <c r="W350" s="34"/>
      <c r="X350" s="34"/>
      <c r="Y350" s="34"/>
      <c r="Z350" s="34"/>
    </row>
    <row r="351" spans="1:26" ht="15.5" x14ac:dyDescent="0.35">
      <c r="A351" s="34"/>
      <c r="B351" s="34"/>
      <c r="C351" s="34"/>
      <c r="D351" s="34"/>
      <c r="E351" s="34"/>
      <c r="F351" s="34"/>
      <c r="G351" s="34"/>
      <c r="H351" s="35"/>
      <c r="I351" s="35"/>
      <c r="J351" s="35"/>
      <c r="K351" s="34"/>
      <c r="L351" s="34"/>
      <c r="M351" s="34"/>
      <c r="N351" s="34"/>
      <c r="O351" s="34"/>
      <c r="P351" s="34"/>
      <c r="Q351" s="34"/>
      <c r="R351" s="34"/>
      <c r="S351" s="34"/>
      <c r="T351" s="34"/>
      <c r="U351" s="34"/>
      <c r="V351" s="34"/>
      <c r="W351" s="34"/>
      <c r="X351" s="34"/>
      <c r="Y351" s="34"/>
      <c r="Z351" s="34"/>
    </row>
    <row r="352" spans="1:26" ht="15.5" x14ac:dyDescent="0.35">
      <c r="A352" s="34"/>
      <c r="B352" s="34"/>
      <c r="C352" s="34"/>
      <c r="D352" s="34"/>
      <c r="E352" s="34"/>
      <c r="F352" s="34"/>
      <c r="G352" s="34"/>
      <c r="H352" s="35"/>
      <c r="I352" s="35"/>
      <c r="J352" s="35"/>
      <c r="K352" s="34"/>
      <c r="L352" s="34"/>
      <c r="M352" s="34"/>
      <c r="N352" s="34"/>
      <c r="O352" s="34"/>
      <c r="P352" s="34"/>
      <c r="Q352" s="34"/>
      <c r="R352" s="34"/>
      <c r="S352" s="34"/>
      <c r="T352" s="34"/>
      <c r="U352" s="34"/>
      <c r="V352" s="34"/>
      <c r="W352" s="34"/>
      <c r="X352" s="34"/>
      <c r="Y352" s="34"/>
      <c r="Z352" s="34"/>
    </row>
    <row r="353" spans="1:26" ht="15.5" x14ac:dyDescent="0.35">
      <c r="A353" s="34"/>
      <c r="B353" s="34"/>
      <c r="C353" s="34"/>
      <c r="D353" s="34"/>
      <c r="E353" s="34"/>
      <c r="F353" s="34"/>
      <c r="G353" s="34"/>
      <c r="H353" s="35"/>
      <c r="I353" s="35"/>
      <c r="J353" s="35"/>
      <c r="K353" s="34"/>
      <c r="L353" s="34"/>
      <c r="M353" s="34"/>
      <c r="N353" s="34"/>
      <c r="O353" s="34"/>
      <c r="P353" s="34"/>
      <c r="Q353" s="34"/>
      <c r="R353" s="34"/>
      <c r="S353" s="34"/>
      <c r="T353" s="34"/>
      <c r="U353" s="34"/>
      <c r="V353" s="34"/>
      <c r="W353" s="34"/>
      <c r="X353" s="34"/>
      <c r="Y353" s="34"/>
      <c r="Z353" s="34"/>
    </row>
    <row r="354" spans="1:26" ht="15.5" x14ac:dyDescent="0.35">
      <c r="A354" s="34"/>
      <c r="B354" s="34"/>
      <c r="C354" s="34"/>
      <c r="D354" s="34"/>
      <c r="E354" s="34"/>
      <c r="F354" s="34"/>
      <c r="G354" s="34"/>
      <c r="H354" s="35"/>
      <c r="I354" s="35"/>
      <c r="J354" s="35"/>
      <c r="K354" s="34"/>
      <c r="L354" s="34"/>
      <c r="M354" s="34"/>
      <c r="N354" s="34"/>
      <c r="O354" s="34"/>
      <c r="P354" s="34"/>
      <c r="Q354" s="34"/>
      <c r="R354" s="34"/>
      <c r="S354" s="34"/>
      <c r="T354" s="34"/>
      <c r="U354" s="34"/>
      <c r="V354" s="34"/>
      <c r="W354" s="34"/>
      <c r="X354" s="34"/>
      <c r="Y354" s="34"/>
      <c r="Z354" s="34"/>
    </row>
    <row r="355" spans="1:26" ht="15.5" x14ac:dyDescent="0.35">
      <c r="A355" s="34"/>
      <c r="B355" s="34"/>
      <c r="C355" s="34"/>
      <c r="D355" s="34"/>
      <c r="E355" s="34"/>
      <c r="F355" s="34"/>
      <c r="G355" s="34"/>
      <c r="H355" s="35"/>
      <c r="I355" s="35"/>
      <c r="J355" s="35"/>
      <c r="K355" s="34"/>
      <c r="L355" s="34"/>
      <c r="M355" s="34"/>
      <c r="N355" s="34"/>
      <c r="O355" s="34"/>
      <c r="P355" s="34"/>
      <c r="Q355" s="34"/>
      <c r="R355" s="34"/>
      <c r="S355" s="34"/>
      <c r="T355" s="34"/>
      <c r="U355" s="34"/>
      <c r="V355" s="34"/>
      <c r="W355" s="34"/>
      <c r="X355" s="34"/>
      <c r="Y355" s="34"/>
      <c r="Z355" s="34"/>
    </row>
    <row r="356" spans="1:26" ht="15.5" x14ac:dyDescent="0.35">
      <c r="A356" s="34"/>
      <c r="B356" s="34"/>
      <c r="C356" s="34"/>
      <c r="D356" s="34"/>
      <c r="E356" s="34"/>
      <c r="F356" s="34"/>
      <c r="G356" s="34"/>
      <c r="H356" s="35"/>
      <c r="I356" s="35"/>
      <c r="J356" s="35"/>
      <c r="K356" s="34"/>
      <c r="L356" s="34"/>
      <c r="M356" s="34"/>
      <c r="N356" s="34"/>
      <c r="O356" s="34"/>
      <c r="P356" s="34"/>
      <c r="Q356" s="34"/>
      <c r="R356" s="34"/>
      <c r="S356" s="34"/>
      <c r="T356" s="34"/>
      <c r="U356" s="34"/>
      <c r="V356" s="34"/>
      <c r="W356" s="34"/>
      <c r="X356" s="34"/>
      <c r="Y356" s="34"/>
      <c r="Z356" s="34"/>
    </row>
    <row r="357" spans="1:26" ht="15.5" x14ac:dyDescent="0.35">
      <c r="A357" s="34"/>
      <c r="B357" s="34"/>
      <c r="C357" s="34"/>
      <c r="D357" s="34"/>
      <c r="E357" s="34"/>
      <c r="F357" s="34"/>
      <c r="G357" s="34"/>
      <c r="H357" s="35"/>
      <c r="I357" s="35"/>
      <c r="J357" s="35"/>
      <c r="K357" s="34"/>
      <c r="L357" s="34"/>
      <c r="M357" s="34"/>
      <c r="N357" s="34"/>
      <c r="O357" s="34"/>
      <c r="P357" s="34"/>
      <c r="Q357" s="34"/>
      <c r="R357" s="34"/>
      <c r="S357" s="34"/>
      <c r="T357" s="34"/>
      <c r="U357" s="34"/>
      <c r="V357" s="34"/>
      <c r="W357" s="34"/>
      <c r="X357" s="34"/>
      <c r="Y357" s="34"/>
      <c r="Z357" s="34"/>
    </row>
    <row r="358" spans="1:26" ht="15.5" x14ac:dyDescent="0.35">
      <c r="A358" s="34"/>
      <c r="B358" s="34"/>
      <c r="C358" s="34"/>
      <c r="D358" s="34"/>
      <c r="E358" s="34"/>
      <c r="F358" s="34"/>
      <c r="G358" s="34"/>
      <c r="H358" s="35"/>
      <c r="I358" s="35"/>
      <c r="J358" s="35"/>
      <c r="K358" s="34"/>
      <c r="L358" s="34"/>
      <c r="M358" s="34"/>
      <c r="N358" s="34"/>
      <c r="O358" s="34"/>
      <c r="P358" s="34"/>
      <c r="Q358" s="34"/>
      <c r="R358" s="34"/>
      <c r="S358" s="34"/>
      <c r="T358" s="34"/>
      <c r="U358" s="34"/>
      <c r="V358" s="34"/>
      <c r="W358" s="34"/>
      <c r="X358" s="34"/>
      <c r="Y358" s="34"/>
      <c r="Z358" s="34"/>
    </row>
    <row r="359" spans="1:26" ht="15.5" x14ac:dyDescent="0.35">
      <c r="A359" s="34"/>
      <c r="B359" s="34"/>
      <c r="C359" s="34"/>
      <c r="D359" s="34"/>
      <c r="E359" s="34"/>
      <c r="F359" s="34"/>
      <c r="G359" s="34"/>
      <c r="H359" s="35"/>
      <c r="I359" s="35"/>
      <c r="J359" s="35"/>
      <c r="K359" s="34"/>
      <c r="L359" s="34"/>
      <c r="M359" s="34"/>
      <c r="N359" s="34"/>
      <c r="O359" s="34"/>
      <c r="P359" s="34"/>
      <c r="Q359" s="34"/>
      <c r="R359" s="34"/>
      <c r="S359" s="34"/>
      <c r="T359" s="34"/>
      <c r="U359" s="34"/>
      <c r="V359" s="34"/>
      <c r="W359" s="34"/>
      <c r="X359" s="34"/>
      <c r="Y359" s="34"/>
      <c r="Z359" s="34"/>
    </row>
    <row r="360" spans="1:26" ht="15.5" x14ac:dyDescent="0.35">
      <c r="A360" s="34"/>
      <c r="B360" s="34"/>
      <c r="C360" s="34"/>
      <c r="D360" s="34"/>
      <c r="E360" s="34"/>
      <c r="F360" s="34"/>
      <c r="G360" s="34"/>
      <c r="H360" s="35"/>
      <c r="I360" s="35"/>
      <c r="J360" s="35"/>
      <c r="K360" s="34"/>
      <c r="L360" s="34"/>
      <c r="M360" s="34"/>
      <c r="N360" s="34"/>
      <c r="O360" s="34"/>
      <c r="P360" s="34"/>
      <c r="Q360" s="34"/>
      <c r="R360" s="34"/>
      <c r="S360" s="34"/>
      <c r="T360" s="34"/>
      <c r="U360" s="34"/>
      <c r="V360" s="34"/>
      <c r="W360" s="34"/>
      <c r="X360" s="34"/>
      <c r="Y360" s="34"/>
      <c r="Z360" s="34"/>
    </row>
    <row r="361" spans="1:26" ht="15.5" x14ac:dyDescent="0.35">
      <c r="A361" s="34"/>
      <c r="B361" s="34"/>
      <c r="C361" s="34"/>
      <c r="D361" s="34"/>
      <c r="E361" s="34"/>
      <c r="F361" s="34"/>
      <c r="G361" s="34"/>
      <c r="H361" s="35"/>
      <c r="I361" s="35"/>
      <c r="J361" s="35"/>
      <c r="K361" s="34"/>
      <c r="L361" s="34"/>
      <c r="M361" s="34"/>
      <c r="N361" s="34"/>
      <c r="O361" s="34"/>
      <c r="P361" s="34"/>
      <c r="Q361" s="34"/>
      <c r="R361" s="34"/>
      <c r="S361" s="34"/>
      <c r="T361" s="34"/>
      <c r="U361" s="34"/>
      <c r="V361" s="34"/>
      <c r="W361" s="34"/>
      <c r="X361" s="34"/>
      <c r="Y361" s="34"/>
      <c r="Z361" s="34"/>
    </row>
    <row r="362" spans="1:26" ht="15.5" x14ac:dyDescent="0.35">
      <c r="A362" s="34"/>
      <c r="B362" s="34"/>
      <c r="C362" s="34"/>
      <c r="D362" s="34"/>
      <c r="E362" s="34"/>
      <c r="F362" s="34"/>
      <c r="G362" s="34"/>
      <c r="H362" s="35"/>
      <c r="I362" s="35"/>
      <c r="J362" s="35"/>
      <c r="K362" s="34"/>
      <c r="L362" s="34"/>
      <c r="M362" s="34"/>
      <c r="N362" s="34"/>
      <c r="O362" s="34"/>
      <c r="P362" s="34"/>
      <c r="Q362" s="34"/>
      <c r="R362" s="34"/>
      <c r="S362" s="34"/>
      <c r="T362" s="34"/>
      <c r="U362" s="34"/>
      <c r="V362" s="34"/>
      <c r="W362" s="34"/>
      <c r="X362" s="34"/>
      <c r="Y362" s="34"/>
      <c r="Z362" s="34"/>
    </row>
    <row r="363" spans="1:26" ht="15.5" x14ac:dyDescent="0.35">
      <c r="A363" s="34"/>
      <c r="B363" s="34"/>
      <c r="C363" s="34"/>
      <c r="D363" s="34"/>
      <c r="E363" s="34"/>
      <c r="F363" s="34"/>
      <c r="G363" s="34"/>
      <c r="H363" s="35"/>
      <c r="I363" s="35"/>
      <c r="J363" s="35"/>
      <c r="K363" s="34"/>
      <c r="L363" s="34"/>
      <c r="M363" s="34"/>
      <c r="N363" s="34"/>
      <c r="O363" s="34"/>
      <c r="P363" s="34"/>
      <c r="Q363" s="34"/>
      <c r="R363" s="34"/>
      <c r="S363" s="34"/>
      <c r="T363" s="34"/>
      <c r="U363" s="34"/>
      <c r="V363" s="34"/>
      <c r="W363" s="34"/>
      <c r="X363" s="34"/>
      <c r="Y363" s="34"/>
      <c r="Z363" s="34"/>
    </row>
    <row r="364" spans="1:26" ht="15.5" x14ac:dyDescent="0.35">
      <c r="A364" s="34"/>
      <c r="B364" s="34"/>
      <c r="C364" s="34"/>
      <c r="D364" s="34"/>
      <c r="E364" s="34"/>
      <c r="F364" s="34"/>
      <c r="G364" s="34"/>
      <c r="H364" s="35"/>
      <c r="I364" s="35"/>
      <c r="J364" s="35"/>
      <c r="K364" s="34"/>
      <c r="L364" s="34"/>
      <c r="M364" s="34"/>
      <c r="N364" s="34"/>
      <c r="O364" s="34"/>
      <c r="P364" s="34"/>
      <c r="Q364" s="34"/>
      <c r="R364" s="34"/>
      <c r="S364" s="34"/>
      <c r="T364" s="34"/>
      <c r="U364" s="34"/>
      <c r="V364" s="34"/>
      <c r="W364" s="34"/>
      <c r="X364" s="34"/>
      <c r="Y364" s="34"/>
      <c r="Z364" s="34"/>
    </row>
    <row r="365" spans="1:26" ht="15.5" x14ac:dyDescent="0.35">
      <c r="A365" s="34"/>
      <c r="B365" s="34"/>
      <c r="C365" s="34"/>
      <c r="D365" s="34"/>
      <c r="E365" s="34"/>
      <c r="F365" s="34"/>
      <c r="G365" s="34"/>
      <c r="H365" s="35"/>
      <c r="I365" s="35"/>
      <c r="J365" s="35"/>
      <c r="K365" s="34"/>
      <c r="L365" s="34"/>
      <c r="M365" s="34"/>
      <c r="N365" s="34"/>
      <c r="O365" s="34"/>
      <c r="P365" s="34"/>
      <c r="Q365" s="34"/>
      <c r="R365" s="34"/>
      <c r="S365" s="34"/>
      <c r="T365" s="34"/>
      <c r="U365" s="34"/>
      <c r="V365" s="34"/>
      <c r="W365" s="34"/>
      <c r="X365" s="34"/>
      <c r="Y365" s="34"/>
      <c r="Z365" s="34"/>
    </row>
    <row r="366" spans="1:26" ht="15.5" x14ac:dyDescent="0.35">
      <c r="A366" s="34"/>
      <c r="B366" s="34"/>
      <c r="C366" s="34"/>
      <c r="D366" s="34"/>
      <c r="E366" s="34"/>
      <c r="F366" s="34"/>
      <c r="G366" s="34"/>
      <c r="H366" s="35"/>
      <c r="I366" s="35"/>
      <c r="J366" s="35"/>
      <c r="K366" s="34"/>
      <c r="L366" s="34"/>
      <c r="M366" s="34"/>
      <c r="N366" s="34"/>
      <c r="O366" s="34"/>
      <c r="P366" s="34"/>
      <c r="Q366" s="34"/>
      <c r="R366" s="34"/>
      <c r="S366" s="34"/>
      <c r="T366" s="34"/>
      <c r="U366" s="34"/>
      <c r="V366" s="34"/>
      <c r="W366" s="34"/>
      <c r="X366" s="34"/>
      <c r="Y366" s="34"/>
      <c r="Z366" s="34"/>
    </row>
    <row r="367" spans="1:26" ht="15.5" x14ac:dyDescent="0.35">
      <c r="A367" s="34"/>
      <c r="B367" s="34"/>
      <c r="C367" s="34"/>
      <c r="D367" s="34"/>
      <c r="E367" s="34"/>
      <c r="F367" s="34"/>
      <c r="G367" s="34"/>
      <c r="H367" s="35"/>
      <c r="I367" s="35"/>
      <c r="J367" s="35"/>
      <c r="K367" s="34"/>
      <c r="L367" s="34"/>
      <c r="M367" s="34"/>
      <c r="N367" s="34"/>
      <c r="O367" s="34"/>
      <c r="P367" s="34"/>
      <c r="Q367" s="34"/>
      <c r="R367" s="34"/>
      <c r="S367" s="34"/>
      <c r="T367" s="34"/>
      <c r="U367" s="34"/>
      <c r="V367" s="34"/>
      <c r="W367" s="34"/>
      <c r="X367" s="34"/>
      <c r="Y367" s="34"/>
      <c r="Z367" s="34"/>
    </row>
    <row r="368" spans="1:26" ht="15.5" x14ac:dyDescent="0.35">
      <c r="A368" s="34"/>
      <c r="B368" s="34"/>
      <c r="C368" s="34"/>
      <c r="D368" s="34"/>
      <c r="E368" s="34"/>
      <c r="F368" s="34"/>
      <c r="G368" s="34"/>
      <c r="H368" s="35"/>
      <c r="I368" s="35"/>
      <c r="J368" s="35"/>
      <c r="K368" s="34"/>
      <c r="L368" s="34"/>
      <c r="M368" s="34"/>
      <c r="N368" s="34"/>
      <c r="O368" s="34"/>
      <c r="P368" s="34"/>
      <c r="Q368" s="34"/>
      <c r="R368" s="34"/>
      <c r="S368" s="34"/>
      <c r="T368" s="34"/>
      <c r="U368" s="34"/>
      <c r="V368" s="34"/>
      <c r="W368" s="34"/>
      <c r="X368" s="34"/>
      <c r="Y368" s="34"/>
      <c r="Z368" s="34"/>
    </row>
    <row r="369" spans="1:26" ht="15.5" x14ac:dyDescent="0.35">
      <c r="A369" s="34"/>
      <c r="B369" s="34"/>
      <c r="C369" s="34"/>
      <c r="D369" s="34"/>
      <c r="E369" s="34"/>
      <c r="F369" s="34"/>
      <c r="G369" s="34"/>
      <c r="H369" s="35"/>
      <c r="I369" s="35"/>
      <c r="J369" s="35"/>
      <c r="K369" s="34"/>
      <c r="L369" s="34"/>
      <c r="M369" s="34"/>
      <c r="N369" s="34"/>
      <c r="O369" s="34"/>
      <c r="P369" s="34"/>
      <c r="Q369" s="34"/>
      <c r="R369" s="34"/>
      <c r="S369" s="34"/>
      <c r="T369" s="34"/>
      <c r="U369" s="34"/>
      <c r="V369" s="34"/>
      <c r="W369" s="34"/>
      <c r="X369" s="34"/>
      <c r="Y369" s="34"/>
      <c r="Z369" s="34"/>
    </row>
    <row r="370" spans="1:26" ht="15.5" x14ac:dyDescent="0.35">
      <c r="A370" s="34"/>
      <c r="B370" s="34"/>
      <c r="C370" s="34"/>
      <c r="D370" s="34"/>
      <c r="E370" s="34"/>
      <c r="F370" s="34"/>
      <c r="G370" s="34"/>
      <c r="H370" s="35"/>
      <c r="I370" s="35"/>
      <c r="J370" s="35"/>
      <c r="K370" s="34"/>
      <c r="L370" s="34"/>
      <c r="M370" s="34"/>
      <c r="N370" s="34"/>
      <c r="O370" s="34"/>
      <c r="P370" s="34"/>
      <c r="Q370" s="34"/>
      <c r="R370" s="34"/>
      <c r="S370" s="34"/>
      <c r="T370" s="34"/>
      <c r="U370" s="34"/>
      <c r="V370" s="34"/>
      <c r="W370" s="34"/>
      <c r="X370" s="34"/>
      <c r="Y370" s="34"/>
      <c r="Z370" s="34"/>
    </row>
    <row r="371" spans="1:26" ht="15.5" x14ac:dyDescent="0.35">
      <c r="A371" s="34"/>
      <c r="B371" s="34"/>
      <c r="C371" s="34"/>
      <c r="D371" s="34"/>
      <c r="E371" s="34"/>
      <c r="F371" s="34"/>
      <c r="G371" s="34"/>
      <c r="H371" s="35"/>
      <c r="I371" s="35"/>
      <c r="J371" s="35"/>
      <c r="K371" s="34"/>
      <c r="L371" s="34"/>
      <c r="M371" s="34"/>
      <c r="N371" s="34"/>
      <c r="O371" s="34"/>
      <c r="P371" s="34"/>
      <c r="Q371" s="34"/>
      <c r="R371" s="34"/>
      <c r="S371" s="34"/>
      <c r="T371" s="34"/>
      <c r="U371" s="34"/>
      <c r="V371" s="34"/>
      <c r="W371" s="34"/>
      <c r="X371" s="34"/>
      <c r="Y371" s="34"/>
      <c r="Z371" s="34"/>
    </row>
    <row r="372" spans="1:26" ht="15.5" x14ac:dyDescent="0.35">
      <c r="A372" s="34"/>
      <c r="B372" s="34"/>
      <c r="C372" s="34"/>
      <c r="D372" s="34"/>
      <c r="E372" s="34"/>
      <c r="F372" s="34"/>
      <c r="G372" s="34"/>
      <c r="H372" s="35"/>
      <c r="I372" s="35"/>
      <c r="J372" s="35"/>
      <c r="K372" s="34"/>
      <c r="L372" s="34"/>
      <c r="M372" s="34"/>
      <c r="N372" s="34"/>
      <c r="O372" s="34"/>
      <c r="P372" s="34"/>
      <c r="Q372" s="34"/>
      <c r="R372" s="34"/>
      <c r="S372" s="34"/>
      <c r="T372" s="34"/>
      <c r="U372" s="34"/>
      <c r="V372" s="34"/>
      <c r="W372" s="34"/>
      <c r="X372" s="34"/>
      <c r="Y372" s="34"/>
      <c r="Z372" s="34"/>
    </row>
    <row r="373" spans="1:26" ht="15.5" x14ac:dyDescent="0.35">
      <c r="A373" s="34"/>
      <c r="B373" s="34"/>
      <c r="C373" s="34"/>
      <c r="D373" s="34"/>
      <c r="E373" s="34"/>
      <c r="F373" s="34"/>
      <c r="G373" s="34"/>
      <c r="H373" s="35"/>
      <c r="I373" s="35"/>
      <c r="J373" s="35"/>
      <c r="K373" s="34"/>
      <c r="L373" s="34"/>
      <c r="M373" s="34"/>
      <c r="N373" s="34"/>
      <c r="O373" s="34"/>
      <c r="P373" s="34"/>
      <c r="Q373" s="34"/>
      <c r="R373" s="34"/>
      <c r="S373" s="34"/>
      <c r="T373" s="34"/>
      <c r="U373" s="34"/>
      <c r="V373" s="34"/>
      <c r="W373" s="34"/>
      <c r="X373" s="34"/>
      <c r="Y373" s="34"/>
      <c r="Z373" s="34"/>
    </row>
    <row r="374" spans="1:26" ht="15.5" x14ac:dyDescent="0.35">
      <c r="A374" s="34"/>
      <c r="B374" s="34"/>
      <c r="C374" s="34"/>
      <c r="D374" s="34"/>
      <c r="E374" s="34"/>
      <c r="F374" s="34"/>
      <c r="G374" s="34"/>
      <c r="H374" s="35"/>
      <c r="I374" s="35"/>
      <c r="J374" s="35"/>
      <c r="K374" s="34"/>
      <c r="L374" s="34"/>
      <c r="M374" s="34"/>
      <c r="N374" s="34"/>
      <c r="O374" s="34"/>
      <c r="P374" s="34"/>
      <c r="Q374" s="34"/>
      <c r="R374" s="34"/>
      <c r="S374" s="34"/>
      <c r="T374" s="34"/>
      <c r="U374" s="34"/>
      <c r="V374" s="34"/>
      <c r="W374" s="34"/>
      <c r="X374" s="34"/>
      <c r="Y374" s="34"/>
      <c r="Z374" s="34"/>
    </row>
    <row r="375" spans="1:26" ht="15.5" x14ac:dyDescent="0.35">
      <c r="A375" s="34"/>
      <c r="B375" s="34"/>
      <c r="C375" s="34"/>
      <c r="D375" s="34"/>
      <c r="E375" s="34"/>
      <c r="F375" s="34"/>
      <c r="G375" s="34"/>
      <c r="H375" s="35"/>
      <c r="I375" s="35"/>
      <c r="J375" s="35"/>
      <c r="K375" s="34"/>
      <c r="L375" s="34"/>
      <c r="M375" s="34"/>
      <c r="N375" s="34"/>
      <c r="O375" s="34"/>
      <c r="P375" s="34"/>
      <c r="Q375" s="34"/>
      <c r="R375" s="34"/>
      <c r="S375" s="34"/>
      <c r="T375" s="34"/>
      <c r="U375" s="34"/>
      <c r="V375" s="34"/>
      <c r="W375" s="34"/>
      <c r="X375" s="34"/>
      <c r="Y375" s="34"/>
      <c r="Z375" s="34"/>
    </row>
    <row r="376" spans="1:26" ht="15.5" x14ac:dyDescent="0.35">
      <c r="A376" s="34"/>
      <c r="B376" s="34"/>
      <c r="C376" s="34"/>
      <c r="D376" s="34"/>
      <c r="E376" s="34"/>
      <c r="F376" s="34"/>
      <c r="G376" s="34"/>
      <c r="H376" s="35"/>
      <c r="I376" s="35"/>
      <c r="J376" s="35"/>
      <c r="K376" s="34"/>
      <c r="L376" s="34"/>
      <c r="M376" s="34"/>
      <c r="N376" s="34"/>
      <c r="O376" s="34"/>
      <c r="P376" s="34"/>
      <c r="Q376" s="34"/>
      <c r="R376" s="34"/>
      <c r="S376" s="34"/>
      <c r="T376" s="34"/>
      <c r="U376" s="34"/>
      <c r="V376" s="34"/>
      <c r="W376" s="34"/>
      <c r="X376" s="34"/>
      <c r="Y376" s="34"/>
      <c r="Z376" s="34"/>
    </row>
    <row r="377" spans="1:26" ht="15.5" x14ac:dyDescent="0.35">
      <c r="A377" s="34"/>
      <c r="B377" s="34"/>
      <c r="C377" s="34"/>
      <c r="D377" s="34"/>
      <c r="E377" s="34"/>
      <c r="F377" s="34"/>
      <c r="G377" s="34"/>
      <c r="H377" s="35"/>
      <c r="I377" s="35"/>
      <c r="J377" s="35"/>
      <c r="K377" s="34"/>
      <c r="L377" s="34"/>
      <c r="M377" s="34"/>
      <c r="N377" s="34"/>
      <c r="O377" s="34"/>
      <c r="P377" s="34"/>
      <c r="Q377" s="34"/>
      <c r="R377" s="34"/>
      <c r="S377" s="34"/>
      <c r="T377" s="34"/>
      <c r="U377" s="34"/>
      <c r="V377" s="34"/>
      <c r="W377" s="34"/>
      <c r="X377" s="34"/>
      <c r="Y377" s="34"/>
      <c r="Z377" s="34"/>
    </row>
    <row r="378" spans="1:26" ht="15.5" x14ac:dyDescent="0.35">
      <c r="A378" s="34"/>
      <c r="B378" s="34"/>
      <c r="C378" s="34"/>
      <c r="D378" s="34"/>
      <c r="E378" s="34"/>
      <c r="F378" s="34"/>
      <c r="G378" s="34"/>
      <c r="H378" s="35"/>
      <c r="I378" s="35"/>
      <c r="J378" s="35"/>
      <c r="K378" s="34"/>
      <c r="L378" s="34"/>
      <c r="M378" s="34"/>
      <c r="N378" s="34"/>
      <c r="O378" s="34"/>
      <c r="P378" s="34"/>
      <c r="Q378" s="34"/>
      <c r="R378" s="34"/>
      <c r="S378" s="34"/>
      <c r="T378" s="34"/>
      <c r="U378" s="34"/>
      <c r="V378" s="34"/>
      <c r="W378" s="34"/>
      <c r="X378" s="34"/>
      <c r="Y378" s="34"/>
      <c r="Z378" s="34"/>
    </row>
    <row r="379" spans="1:26" ht="15.5" x14ac:dyDescent="0.35">
      <c r="A379" s="34"/>
      <c r="B379" s="34"/>
      <c r="C379" s="34"/>
      <c r="D379" s="34"/>
      <c r="E379" s="34"/>
      <c r="F379" s="34"/>
      <c r="G379" s="34"/>
      <c r="H379" s="35"/>
      <c r="I379" s="35"/>
      <c r="J379" s="35"/>
      <c r="K379" s="34"/>
      <c r="L379" s="34"/>
      <c r="M379" s="34"/>
      <c r="N379" s="34"/>
      <c r="O379" s="34"/>
      <c r="P379" s="34"/>
      <c r="Q379" s="34"/>
      <c r="R379" s="34"/>
      <c r="S379" s="34"/>
      <c r="T379" s="34"/>
      <c r="U379" s="34"/>
      <c r="V379" s="34"/>
      <c r="W379" s="34"/>
      <c r="X379" s="34"/>
      <c r="Y379" s="34"/>
      <c r="Z379" s="34"/>
    </row>
    <row r="380" spans="1:26" ht="15.5" x14ac:dyDescent="0.35">
      <c r="A380" s="34"/>
      <c r="B380" s="34"/>
      <c r="C380" s="34"/>
      <c r="D380" s="34"/>
      <c r="E380" s="34"/>
      <c r="F380" s="34"/>
      <c r="G380" s="34"/>
      <c r="H380" s="35"/>
      <c r="I380" s="35"/>
      <c r="J380" s="35"/>
      <c r="K380" s="34"/>
      <c r="L380" s="34"/>
      <c r="M380" s="34"/>
      <c r="N380" s="34"/>
      <c r="O380" s="34"/>
      <c r="P380" s="34"/>
      <c r="Q380" s="34"/>
      <c r="R380" s="34"/>
      <c r="S380" s="34"/>
      <c r="T380" s="34"/>
      <c r="U380" s="34"/>
      <c r="V380" s="34"/>
      <c r="W380" s="34"/>
      <c r="X380" s="34"/>
      <c r="Y380" s="34"/>
      <c r="Z380" s="34"/>
    </row>
    <row r="381" spans="1:26" ht="15.5" x14ac:dyDescent="0.35">
      <c r="A381" s="34"/>
      <c r="B381" s="34"/>
      <c r="C381" s="34"/>
      <c r="D381" s="34"/>
      <c r="E381" s="34"/>
      <c r="F381" s="34"/>
      <c r="G381" s="34"/>
      <c r="H381" s="35"/>
      <c r="I381" s="35"/>
      <c r="J381" s="35"/>
      <c r="K381" s="34"/>
      <c r="L381" s="34"/>
      <c r="M381" s="34"/>
      <c r="N381" s="34"/>
      <c r="O381" s="34"/>
      <c r="P381" s="34"/>
      <c r="Q381" s="34"/>
      <c r="R381" s="34"/>
      <c r="S381" s="34"/>
      <c r="T381" s="34"/>
      <c r="U381" s="34"/>
      <c r="V381" s="34"/>
      <c r="W381" s="34"/>
      <c r="X381" s="34"/>
      <c r="Y381" s="34"/>
      <c r="Z381" s="34"/>
    </row>
    <row r="382" spans="1:26" ht="15.5" x14ac:dyDescent="0.35">
      <c r="A382" s="34"/>
      <c r="B382" s="34"/>
      <c r="C382" s="34"/>
      <c r="D382" s="34"/>
      <c r="E382" s="34"/>
      <c r="F382" s="34"/>
      <c r="G382" s="34"/>
      <c r="H382" s="35"/>
      <c r="I382" s="35"/>
      <c r="J382" s="35"/>
      <c r="K382" s="34"/>
      <c r="L382" s="34"/>
      <c r="M382" s="34"/>
      <c r="N382" s="34"/>
      <c r="O382" s="34"/>
      <c r="P382" s="34"/>
      <c r="Q382" s="34"/>
      <c r="R382" s="34"/>
      <c r="S382" s="34"/>
      <c r="T382" s="34"/>
      <c r="U382" s="34"/>
      <c r="V382" s="34"/>
      <c r="W382" s="34"/>
      <c r="X382" s="34"/>
      <c r="Y382" s="34"/>
      <c r="Z382" s="34"/>
    </row>
    <row r="383" spans="1:26" ht="15.5" x14ac:dyDescent="0.35">
      <c r="A383" s="34"/>
      <c r="B383" s="34"/>
      <c r="C383" s="34"/>
      <c r="D383" s="34"/>
      <c r="E383" s="34"/>
      <c r="F383" s="34"/>
      <c r="G383" s="34"/>
      <c r="H383" s="35"/>
      <c r="I383" s="35"/>
      <c r="J383" s="35"/>
      <c r="K383" s="34"/>
      <c r="L383" s="34"/>
      <c r="M383" s="34"/>
      <c r="N383" s="34"/>
      <c r="O383" s="34"/>
      <c r="P383" s="34"/>
      <c r="Q383" s="34"/>
      <c r="R383" s="34"/>
      <c r="S383" s="34"/>
      <c r="T383" s="34"/>
      <c r="U383" s="34"/>
      <c r="V383" s="34"/>
      <c r="W383" s="34"/>
      <c r="X383" s="34"/>
      <c r="Y383" s="34"/>
      <c r="Z383" s="34"/>
    </row>
    <row r="384" spans="1:26" ht="15.5" x14ac:dyDescent="0.35">
      <c r="A384" s="34"/>
      <c r="B384" s="34"/>
      <c r="C384" s="34"/>
      <c r="D384" s="34"/>
      <c r="E384" s="34"/>
      <c r="F384" s="34"/>
      <c r="G384" s="34"/>
      <c r="H384" s="35"/>
      <c r="I384" s="35"/>
      <c r="J384" s="35"/>
      <c r="K384" s="34"/>
      <c r="L384" s="34"/>
      <c r="M384" s="34"/>
      <c r="N384" s="34"/>
      <c r="O384" s="34"/>
      <c r="P384" s="34"/>
      <c r="Q384" s="34"/>
      <c r="R384" s="34"/>
      <c r="S384" s="34"/>
      <c r="T384" s="34"/>
      <c r="U384" s="34"/>
      <c r="V384" s="34"/>
      <c r="W384" s="34"/>
      <c r="X384" s="34"/>
      <c r="Y384" s="34"/>
      <c r="Z384" s="34"/>
    </row>
    <row r="385" spans="1:26" ht="15.5" x14ac:dyDescent="0.35">
      <c r="A385" s="34"/>
      <c r="B385" s="34"/>
      <c r="C385" s="34"/>
      <c r="D385" s="34"/>
      <c r="E385" s="34"/>
      <c r="F385" s="34"/>
      <c r="G385" s="34"/>
      <c r="H385" s="35"/>
      <c r="I385" s="35"/>
      <c r="J385" s="35"/>
      <c r="K385" s="34"/>
      <c r="L385" s="34"/>
      <c r="M385" s="34"/>
      <c r="N385" s="34"/>
      <c r="O385" s="34"/>
      <c r="P385" s="34"/>
      <c r="Q385" s="34"/>
      <c r="R385" s="34"/>
      <c r="S385" s="34"/>
      <c r="T385" s="34"/>
      <c r="U385" s="34"/>
      <c r="V385" s="34"/>
      <c r="W385" s="34"/>
      <c r="X385" s="34"/>
      <c r="Y385" s="34"/>
      <c r="Z385" s="34"/>
    </row>
    <row r="386" spans="1:26" ht="15.5" x14ac:dyDescent="0.35">
      <c r="A386" s="34"/>
      <c r="B386" s="34"/>
      <c r="C386" s="34"/>
      <c r="D386" s="34"/>
      <c r="E386" s="34"/>
      <c r="F386" s="34"/>
      <c r="G386" s="34"/>
      <c r="H386" s="35"/>
      <c r="I386" s="35"/>
      <c r="J386" s="35"/>
      <c r="K386" s="34"/>
      <c r="L386" s="34"/>
      <c r="M386" s="34"/>
      <c r="N386" s="34"/>
      <c r="O386" s="34"/>
      <c r="P386" s="34"/>
      <c r="Q386" s="34"/>
      <c r="R386" s="34"/>
      <c r="S386" s="34"/>
      <c r="T386" s="34"/>
      <c r="U386" s="34"/>
      <c r="V386" s="34"/>
      <c r="W386" s="34"/>
      <c r="X386" s="34"/>
      <c r="Y386" s="34"/>
      <c r="Z386" s="34"/>
    </row>
    <row r="387" spans="1:26" ht="15.5" x14ac:dyDescent="0.35">
      <c r="A387" s="34"/>
      <c r="B387" s="34"/>
      <c r="C387" s="34"/>
      <c r="D387" s="34"/>
      <c r="E387" s="34"/>
      <c r="F387" s="34"/>
      <c r="G387" s="34"/>
      <c r="H387" s="35"/>
      <c r="I387" s="35"/>
      <c r="J387" s="35"/>
      <c r="K387" s="34"/>
      <c r="L387" s="34"/>
      <c r="M387" s="34"/>
      <c r="N387" s="34"/>
      <c r="O387" s="34"/>
      <c r="P387" s="34"/>
      <c r="Q387" s="34"/>
      <c r="R387" s="34"/>
      <c r="S387" s="34"/>
      <c r="T387" s="34"/>
      <c r="U387" s="34"/>
      <c r="V387" s="34"/>
      <c r="W387" s="34"/>
      <c r="X387" s="34"/>
      <c r="Y387" s="34"/>
      <c r="Z387" s="34"/>
    </row>
    <row r="388" spans="1:26" ht="15.5" x14ac:dyDescent="0.35">
      <c r="A388" s="34"/>
      <c r="B388" s="34"/>
      <c r="C388" s="34"/>
      <c r="D388" s="34"/>
      <c r="E388" s="34"/>
      <c r="F388" s="34"/>
      <c r="G388" s="34"/>
      <c r="H388" s="35"/>
      <c r="I388" s="35"/>
      <c r="J388" s="35"/>
      <c r="K388" s="34"/>
      <c r="L388" s="34"/>
      <c r="M388" s="34"/>
      <c r="N388" s="34"/>
      <c r="O388" s="34"/>
      <c r="P388" s="34"/>
      <c r="Q388" s="34"/>
      <c r="R388" s="34"/>
      <c r="S388" s="34"/>
      <c r="T388" s="34"/>
      <c r="U388" s="34"/>
      <c r="V388" s="34"/>
      <c r="W388" s="34"/>
      <c r="X388" s="34"/>
      <c r="Y388" s="34"/>
      <c r="Z388" s="34"/>
    </row>
    <row r="389" spans="1:26" ht="15.5" x14ac:dyDescent="0.35">
      <c r="A389" s="34"/>
      <c r="B389" s="34"/>
      <c r="C389" s="34"/>
      <c r="D389" s="34"/>
      <c r="E389" s="34"/>
      <c r="F389" s="34"/>
      <c r="G389" s="34"/>
      <c r="H389" s="35"/>
      <c r="I389" s="35"/>
      <c r="J389" s="35"/>
      <c r="K389" s="34"/>
      <c r="L389" s="34"/>
      <c r="M389" s="34"/>
      <c r="N389" s="34"/>
      <c r="O389" s="34"/>
      <c r="P389" s="34"/>
      <c r="Q389" s="34"/>
      <c r="R389" s="34"/>
      <c r="S389" s="34"/>
      <c r="T389" s="34"/>
      <c r="U389" s="34"/>
      <c r="V389" s="34"/>
      <c r="W389" s="34"/>
      <c r="X389" s="34"/>
      <c r="Y389" s="34"/>
      <c r="Z389" s="34"/>
    </row>
    <row r="390" spans="1:26" ht="15.5" x14ac:dyDescent="0.35">
      <c r="A390" s="34"/>
      <c r="B390" s="34"/>
      <c r="C390" s="34"/>
      <c r="D390" s="34"/>
      <c r="E390" s="34"/>
      <c r="F390" s="34"/>
      <c r="G390" s="34"/>
      <c r="H390" s="35"/>
      <c r="I390" s="35"/>
      <c r="J390" s="35"/>
      <c r="K390" s="34"/>
      <c r="L390" s="34"/>
      <c r="M390" s="34"/>
      <c r="N390" s="34"/>
      <c r="O390" s="34"/>
      <c r="P390" s="34"/>
      <c r="Q390" s="34"/>
      <c r="R390" s="34"/>
      <c r="S390" s="34"/>
      <c r="T390" s="34"/>
      <c r="U390" s="34"/>
      <c r="V390" s="34"/>
      <c r="W390" s="34"/>
      <c r="X390" s="34"/>
      <c r="Y390" s="34"/>
      <c r="Z390" s="34"/>
    </row>
    <row r="391" spans="1:26" ht="15.5" x14ac:dyDescent="0.35">
      <c r="A391" s="34"/>
      <c r="B391" s="34"/>
      <c r="C391" s="34"/>
      <c r="D391" s="34"/>
      <c r="E391" s="34"/>
      <c r="F391" s="34"/>
      <c r="G391" s="34"/>
      <c r="H391" s="35"/>
      <c r="I391" s="35"/>
      <c r="J391" s="35"/>
      <c r="K391" s="34"/>
      <c r="L391" s="34"/>
      <c r="M391" s="34"/>
      <c r="N391" s="34"/>
      <c r="O391" s="34"/>
      <c r="P391" s="34"/>
      <c r="Q391" s="34"/>
      <c r="R391" s="34"/>
      <c r="S391" s="34"/>
      <c r="T391" s="34"/>
      <c r="U391" s="34"/>
      <c r="V391" s="34"/>
      <c r="W391" s="34"/>
      <c r="X391" s="34"/>
      <c r="Y391" s="34"/>
      <c r="Z391" s="34"/>
    </row>
    <row r="392" spans="1:26" ht="15.5" x14ac:dyDescent="0.35">
      <c r="A392" s="34"/>
      <c r="B392" s="34"/>
      <c r="C392" s="34"/>
      <c r="D392" s="34"/>
      <c r="E392" s="34"/>
      <c r="F392" s="34"/>
      <c r="G392" s="34"/>
      <c r="H392" s="35"/>
      <c r="I392" s="35"/>
      <c r="J392" s="35"/>
      <c r="K392" s="34"/>
      <c r="L392" s="34"/>
      <c r="M392" s="34"/>
      <c r="N392" s="34"/>
      <c r="O392" s="34"/>
      <c r="P392" s="34"/>
      <c r="Q392" s="34"/>
      <c r="R392" s="34"/>
      <c r="S392" s="34"/>
      <c r="T392" s="34"/>
      <c r="U392" s="34"/>
      <c r="V392" s="34"/>
      <c r="W392" s="34"/>
      <c r="X392" s="34"/>
      <c r="Y392" s="34"/>
      <c r="Z392" s="34"/>
    </row>
    <row r="393" spans="1:26" ht="15.5" x14ac:dyDescent="0.35">
      <c r="A393" s="34"/>
      <c r="B393" s="34"/>
      <c r="C393" s="34"/>
      <c r="D393" s="34"/>
      <c r="E393" s="34"/>
      <c r="F393" s="34"/>
      <c r="G393" s="34"/>
      <c r="H393" s="35"/>
      <c r="I393" s="35"/>
      <c r="J393" s="35"/>
      <c r="K393" s="34"/>
      <c r="L393" s="34"/>
      <c r="M393" s="34"/>
      <c r="N393" s="34"/>
      <c r="O393" s="34"/>
      <c r="P393" s="34"/>
      <c r="Q393" s="34"/>
      <c r="R393" s="34"/>
      <c r="S393" s="34"/>
      <c r="T393" s="34"/>
      <c r="U393" s="34"/>
      <c r="V393" s="34"/>
      <c r="W393" s="34"/>
      <c r="X393" s="34"/>
      <c r="Y393" s="34"/>
      <c r="Z393" s="34"/>
    </row>
    <row r="394" spans="1:26" ht="15.5" x14ac:dyDescent="0.35">
      <c r="A394" s="34"/>
      <c r="B394" s="34"/>
      <c r="C394" s="34"/>
      <c r="D394" s="34"/>
      <c r="E394" s="34"/>
      <c r="F394" s="34"/>
      <c r="G394" s="34"/>
      <c r="H394" s="35"/>
      <c r="I394" s="35"/>
      <c r="J394" s="35"/>
      <c r="K394" s="34"/>
      <c r="L394" s="34"/>
      <c r="M394" s="34"/>
      <c r="N394" s="34"/>
      <c r="O394" s="34"/>
      <c r="P394" s="34"/>
      <c r="Q394" s="34"/>
      <c r="R394" s="34"/>
      <c r="S394" s="34"/>
      <c r="T394" s="34"/>
      <c r="U394" s="34"/>
      <c r="V394" s="34"/>
      <c r="W394" s="34"/>
      <c r="X394" s="34"/>
      <c r="Y394" s="34"/>
      <c r="Z394" s="34"/>
    </row>
    <row r="395" spans="1:26" ht="15.5" x14ac:dyDescent="0.35">
      <c r="A395" s="34"/>
      <c r="B395" s="34"/>
      <c r="C395" s="34"/>
      <c r="D395" s="34"/>
      <c r="E395" s="34"/>
      <c r="F395" s="34"/>
      <c r="G395" s="34"/>
      <c r="H395" s="35"/>
      <c r="I395" s="35"/>
      <c r="J395" s="35"/>
      <c r="K395" s="34"/>
      <c r="L395" s="34"/>
      <c r="M395" s="34"/>
      <c r="N395" s="34"/>
      <c r="O395" s="34"/>
      <c r="P395" s="34"/>
      <c r="Q395" s="34"/>
      <c r="R395" s="34"/>
      <c r="S395" s="34"/>
      <c r="T395" s="34"/>
      <c r="U395" s="34"/>
      <c r="V395" s="34"/>
      <c r="W395" s="34"/>
      <c r="X395" s="34"/>
      <c r="Y395" s="34"/>
      <c r="Z395" s="34"/>
    </row>
    <row r="396" spans="1:26" ht="15.5" x14ac:dyDescent="0.35">
      <c r="A396" s="34"/>
      <c r="B396" s="34"/>
      <c r="C396" s="34"/>
      <c r="D396" s="34"/>
      <c r="E396" s="34"/>
      <c r="F396" s="34"/>
      <c r="G396" s="34"/>
      <c r="H396" s="35"/>
      <c r="I396" s="35"/>
      <c r="J396" s="35"/>
      <c r="K396" s="34"/>
      <c r="L396" s="34"/>
      <c r="M396" s="34"/>
      <c r="N396" s="34"/>
      <c r="O396" s="34"/>
      <c r="P396" s="34"/>
      <c r="Q396" s="34"/>
      <c r="R396" s="34"/>
      <c r="S396" s="34"/>
      <c r="T396" s="34"/>
      <c r="U396" s="34"/>
      <c r="V396" s="34"/>
      <c r="W396" s="34"/>
      <c r="X396" s="34"/>
      <c r="Y396" s="34"/>
      <c r="Z396" s="34"/>
    </row>
    <row r="397" spans="1:26" ht="15.5" x14ac:dyDescent="0.35">
      <c r="A397" s="34"/>
      <c r="B397" s="34"/>
      <c r="C397" s="34"/>
      <c r="D397" s="34"/>
      <c r="E397" s="34"/>
      <c r="F397" s="34"/>
      <c r="G397" s="34"/>
      <c r="H397" s="35"/>
      <c r="I397" s="35"/>
      <c r="J397" s="35"/>
      <c r="K397" s="34"/>
      <c r="L397" s="34"/>
      <c r="M397" s="34"/>
      <c r="N397" s="34"/>
      <c r="O397" s="34"/>
      <c r="P397" s="34"/>
      <c r="Q397" s="34"/>
      <c r="R397" s="34"/>
      <c r="S397" s="34"/>
      <c r="T397" s="34"/>
      <c r="U397" s="34"/>
      <c r="V397" s="34"/>
      <c r="W397" s="34"/>
      <c r="X397" s="34"/>
      <c r="Y397" s="34"/>
      <c r="Z397" s="34"/>
    </row>
    <row r="398" spans="1:26" ht="15.5" x14ac:dyDescent="0.35">
      <c r="A398" s="34"/>
      <c r="B398" s="34"/>
      <c r="C398" s="34"/>
      <c r="D398" s="34"/>
      <c r="E398" s="34"/>
      <c r="F398" s="34"/>
      <c r="G398" s="34"/>
      <c r="H398" s="35"/>
      <c r="I398" s="35"/>
      <c r="J398" s="35"/>
      <c r="K398" s="34"/>
      <c r="L398" s="34"/>
      <c r="M398" s="34"/>
      <c r="N398" s="34"/>
      <c r="O398" s="34"/>
      <c r="P398" s="34"/>
      <c r="Q398" s="34"/>
      <c r="R398" s="34"/>
      <c r="S398" s="34"/>
      <c r="T398" s="34"/>
      <c r="U398" s="34"/>
      <c r="V398" s="34"/>
      <c r="W398" s="34"/>
      <c r="X398" s="34"/>
      <c r="Y398" s="34"/>
      <c r="Z398" s="34"/>
    </row>
    <row r="399" spans="1:26" ht="15.5" x14ac:dyDescent="0.35">
      <c r="A399" s="34"/>
      <c r="B399" s="34"/>
      <c r="C399" s="34"/>
      <c r="D399" s="34"/>
      <c r="E399" s="34"/>
      <c r="F399" s="34"/>
      <c r="G399" s="34"/>
      <c r="H399" s="35"/>
      <c r="I399" s="35"/>
      <c r="J399" s="35"/>
      <c r="K399" s="34"/>
      <c r="L399" s="34"/>
      <c r="M399" s="34"/>
      <c r="N399" s="34"/>
      <c r="O399" s="34"/>
      <c r="P399" s="34"/>
      <c r="Q399" s="34"/>
      <c r="R399" s="34"/>
      <c r="S399" s="34"/>
      <c r="T399" s="34"/>
      <c r="U399" s="34"/>
      <c r="V399" s="34"/>
      <c r="W399" s="34"/>
      <c r="X399" s="34"/>
      <c r="Y399" s="34"/>
      <c r="Z399" s="34"/>
    </row>
    <row r="400" spans="1:26" ht="15.5" x14ac:dyDescent="0.35">
      <c r="A400" s="34"/>
      <c r="B400" s="34"/>
      <c r="C400" s="34"/>
      <c r="D400" s="34"/>
      <c r="E400" s="34"/>
      <c r="F400" s="34"/>
      <c r="G400" s="34"/>
      <c r="H400" s="35"/>
      <c r="I400" s="35"/>
      <c r="J400" s="35"/>
      <c r="K400" s="34"/>
      <c r="L400" s="34"/>
      <c r="M400" s="34"/>
      <c r="N400" s="34"/>
      <c r="O400" s="34"/>
      <c r="P400" s="34"/>
      <c r="Q400" s="34"/>
      <c r="R400" s="34"/>
      <c r="S400" s="34"/>
      <c r="T400" s="34"/>
      <c r="U400" s="34"/>
      <c r="V400" s="34"/>
      <c r="W400" s="34"/>
      <c r="X400" s="34"/>
      <c r="Y400" s="34"/>
      <c r="Z400" s="34"/>
    </row>
    <row r="401" spans="1:26" ht="15.5" x14ac:dyDescent="0.35">
      <c r="A401" s="34"/>
      <c r="B401" s="34"/>
      <c r="C401" s="34"/>
      <c r="D401" s="34"/>
      <c r="E401" s="34"/>
      <c r="F401" s="34"/>
      <c r="G401" s="34"/>
      <c r="H401" s="35"/>
      <c r="I401" s="35"/>
      <c r="J401" s="35"/>
      <c r="K401" s="34"/>
      <c r="L401" s="34"/>
      <c r="M401" s="34"/>
      <c r="N401" s="34"/>
      <c r="O401" s="34"/>
      <c r="P401" s="34"/>
      <c r="Q401" s="34"/>
      <c r="R401" s="34"/>
      <c r="S401" s="34"/>
      <c r="T401" s="34"/>
      <c r="U401" s="34"/>
      <c r="V401" s="34"/>
      <c r="W401" s="34"/>
      <c r="X401" s="34"/>
      <c r="Y401" s="34"/>
      <c r="Z401" s="34"/>
    </row>
    <row r="402" spans="1:26" ht="15.5" x14ac:dyDescent="0.35">
      <c r="A402" s="34"/>
      <c r="B402" s="34"/>
      <c r="C402" s="34"/>
      <c r="D402" s="34"/>
      <c r="E402" s="34"/>
      <c r="F402" s="34"/>
      <c r="G402" s="34"/>
      <c r="H402" s="35"/>
      <c r="I402" s="35"/>
      <c r="J402" s="35"/>
      <c r="K402" s="34"/>
      <c r="L402" s="34"/>
      <c r="M402" s="34"/>
      <c r="N402" s="34"/>
      <c r="O402" s="34"/>
      <c r="P402" s="34"/>
      <c r="Q402" s="34"/>
      <c r="R402" s="34"/>
      <c r="S402" s="34"/>
      <c r="T402" s="34"/>
      <c r="U402" s="34"/>
      <c r="V402" s="34"/>
      <c r="W402" s="34"/>
      <c r="X402" s="34"/>
      <c r="Y402" s="34"/>
      <c r="Z402" s="34"/>
    </row>
    <row r="403" spans="1:26" ht="15.5" x14ac:dyDescent="0.35">
      <c r="A403" s="34"/>
      <c r="B403" s="34"/>
      <c r="C403" s="34"/>
      <c r="D403" s="34"/>
      <c r="E403" s="34"/>
      <c r="F403" s="34"/>
      <c r="G403" s="34"/>
      <c r="H403" s="35"/>
      <c r="I403" s="35"/>
      <c r="J403" s="35"/>
      <c r="K403" s="34"/>
      <c r="L403" s="34"/>
      <c r="M403" s="34"/>
      <c r="N403" s="34"/>
      <c r="O403" s="34"/>
      <c r="P403" s="34"/>
      <c r="Q403" s="34"/>
      <c r="R403" s="34"/>
      <c r="S403" s="34"/>
      <c r="T403" s="34"/>
      <c r="U403" s="34"/>
      <c r="V403" s="34"/>
      <c r="W403" s="34"/>
      <c r="X403" s="34"/>
      <c r="Y403" s="34"/>
      <c r="Z403" s="34"/>
    </row>
    <row r="404" spans="1:26" ht="15.5" x14ac:dyDescent="0.35">
      <c r="A404" s="34"/>
      <c r="B404" s="34"/>
      <c r="C404" s="34"/>
      <c r="D404" s="34"/>
      <c r="E404" s="34"/>
      <c r="F404" s="34"/>
      <c r="G404" s="34"/>
      <c r="H404" s="35"/>
      <c r="I404" s="35"/>
      <c r="J404" s="35"/>
      <c r="K404" s="34"/>
      <c r="L404" s="34"/>
      <c r="M404" s="34"/>
      <c r="N404" s="34"/>
      <c r="O404" s="34"/>
      <c r="P404" s="34"/>
      <c r="Q404" s="34"/>
      <c r="R404" s="34"/>
      <c r="S404" s="34"/>
      <c r="T404" s="34"/>
      <c r="U404" s="34"/>
      <c r="V404" s="34"/>
      <c r="W404" s="34"/>
      <c r="X404" s="34"/>
      <c r="Y404" s="34"/>
      <c r="Z404" s="34"/>
    </row>
    <row r="405" spans="1:26" ht="15.5" x14ac:dyDescent="0.35">
      <c r="A405" s="34"/>
      <c r="B405" s="34"/>
      <c r="C405" s="34"/>
      <c r="D405" s="34"/>
      <c r="E405" s="34"/>
      <c r="F405" s="34"/>
      <c r="G405" s="34"/>
      <c r="H405" s="35"/>
      <c r="I405" s="35"/>
      <c r="J405" s="35"/>
      <c r="K405" s="34"/>
      <c r="L405" s="34"/>
      <c r="M405" s="34"/>
      <c r="N405" s="34"/>
      <c r="O405" s="34"/>
      <c r="P405" s="34"/>
      <c r="Q405" s="34"/>
      <c r="R405" s="34"/>
      <c r="S405" s="34"/>
      <c r="T405" s="34"/>
      <c r="U405" s="34"/>
      <c r="V405" s="34"/>
      <c r="W405" s="34"/>
      <c r="X405" s="34"/>
      <c r="Y405" s="34"/>
      <c r="Z405" s="34"/>
    </row>
    <row r="406" spans="1:26" ht="15.5" x14ac:dyDescent="0.35">
      <c r="A406" s="34"/>
      <c r="B406" s="34"/>
      <c r="C406" s="34"/>
      <c r="D406" s="34"/>
      <c r="E406" s="34"/>
      <c r="F406" s="34"/>
      <c r="G406" s="34"/>
      <c r="H406" s="35"/>
      <c r="I406" s="35"/>
      <c r="J406" s="35"/>
      <c r="K406" s="34"/>
      <c r="L406" s="34"/>
      <c r="M406" s="34"/>
      <c r="N406" s="34"/>
      <c r="O406" s="34"/>
      <c r="P406" s="34"/>
      <c r="Q406" s="34"/>
      <c r="R406" s="34"/>
      <c r="S406" s="34"/>
      <c r="T406" s="34"/>
      <c r="U406" s="34"/>
      <c r="V406" s="34"/>
      <c r="W406" s="34"/>
      <c r="X406" s="34"/>
      <c r="Y406" s="34"/>
      <c r="Z406" s="34"/>
    </row>
    <row r="407" spans="1:26" ht="15.5" x14ac:dyDescent="0.35">
      <c r="A407" s="34"/>
      <c r="B407" s="34"/>
      <c r="C407" s="34"/>
      <c r="D407" s="34"/>
      <c r="E407" s="34"/>
      <c r="F407" s="34"/>
      <c r="G407" s="34"/>
      <c r="H407" s="35"/>
      <c r="I407" s="35"/>
      <c r="J407" s="35"/>
      <c r="K407" s="34"/>
      <c r="L407" s="34"/>
      <c r="M407" s="34"/>
      <c r="N407" s="34"/>
      <c r="O407" s="34"/>
      <c r="P407" s="34"/>
      <c r="Q407" s="34"/>
      <c r="R407" s="34"/>
      <c r="S407" s="34"/>
      <c r="T407" s="34"/>
      <c r="U407" s="34"/>
      <c r="V407" s="34"/>
      <c r="W407" s="34"/>
      <c r="X407" s="34"/>
      <c r="Y407" s="34"/>
      <c r="Z407" s="34"/>
    </row>
    <row r="408" spans="1:26" ht="15.5" x14ac:dyDescent="0.35">
      <c r="A408" s="34"/>
      <c r="B408" s="34"/>
      <c r="C408" s="34"/>
      <c r="D408" s="34"/>
      <c r="E408" s="34"/>
      <c r="F408" s="34"/>
      <c r="G408" s="34"/>
      <c r="H408" s="35"/>
      <c r="I408" s="35"/>
      <c r="J408" s="35"/>
      <c r="K408" s="34"/>
      <c r="L408" s="34"/>
      <c r="M408" s="34"/>
      <c r="N408" s="34"/>
      <c r="O408" s="34"/>
      <c r="P408" s="34"/>
      <c r="Q408" s="34"/>
      <c r="R408" s="34"/>
      <c r="S408" s="34"/>
      <c r="T408" s="34"/>
      <c r="U408" s="34"/>
      <c r="V408" s="34"/>
      <c r="W408" s="34"/>
      <c r="X408" s="34"/>
      <c r="Y408" s="34"/>
      <c r="Z408" s="34"/>
    </row>
    <row r="409" spans="1:26" ht="15.5" x14ac:dyDescent="0.35">
      <c r="A409" s="34"/>
      <c r="B409" s="34"/>
      <c r="C409" s="34"/>
      <c r="D409" s="34"/>
      <c r="E409" s="34"/>
      <c r="F409" s="34"/>
      <c r="G409" s="34"/>
      <c r="H409" s="35"/>
      <c r="I409" s="35"/>
      <c r="J409" s="35"/>
      <c r="K409" s="34"/>
      <c r="L409" s="34"/>
      <c r="M409" s="34"/>
      <c r="N409" s="34"/>
      <c r="O409" s="34"/>
      <c r="P409" s="34"/>
      <c r="Q409" s="34"/>
      <c r="R409" s="34"/>
      <c r="S409" s="34"/>
      <c r="T409" s="34"/>
      <c r="U409" s="34"/>
      <c r="V409" s="34"/>
      <c r="W409" s="34"/>
      <c r="X409" s="34"/>
      <c r="Y409" s="34"/>
      <c r="Z409" s="34"/>
    </row>
    <row r="410" spans="1:26" ht="15.5" x14ac:dyDescent="0.35">
      <c r="A410" s="34"/>
      <c r="B410" s="34"/>
      <c r="C410" s="34"/>
      <c r="D410" s="34"/>
      <c r="E410" s="34"/>
      <c r="F410" s="34"/>
      <c r="G410" s="34"/>
      <c r="H410" s="35"/>
      <c r="I410" s="35"/>
      <c r="J410" s="35"/>
      <c r="K410" s="34"/>
      <c r="L410" s="34"/>
      <c r="M410" s="34"/>
      <c r="N410" s="34"/>
      <c r="O410" s="34"/>
      <c r="P410" s="34"/>
      <c r="Q410" s="34"/>
      <c r="R410" s="34"/>
      <c r="S410" s="34"/>
      <c r="T410" s="34"/>
      <c r="U410" s="34"/>
      <c r="V410" s="34"/>
      <c r="W410" s="34"/>
      <c r="X410" s="34"/>
      <c r="Y410" s="34"/>
      <c r="Z410" s="34"/>
    </row>
    <row r="411" spans="1:26" ht="15.5" x14ac:dyDescent="0.35">
      <c r="A411" s="34"/>
      <c r="B411" s="34"/>
      <c r="C411" s="34"/>
      <c r="D411" s="34"/>
      <c r="E411" s="34"/>
      <c r="F411" s="34"/>
      <c r="G411" s="34"/>
      <c r="H411" s="35"/>
      <c r="I411" s="35"/>
      <c r="J411" s="35"/>
      <c r="K411" s="34"/>
      <c r="L411" s="34"/>
      <c r="M411" s="34"/>
      <c r="N411" s="34"/>
      <c r="O411" s="34"/>
      <c r="P411" s="34"/>
      <c r="Q411" s="34"/>
      <c r="R411" s="34"/>
      <c r="S411" s="34"/>
      <c r="T411" s="34"/>
      <c r="U411" s="34"/>
      <c r="V411" s="34"/>
      <c r="W411" s="34"/>
      <c r="X411" s="34"/>
      <c r="Y411" s="34"/>
      <c r="Z411" s="34"/>
    </row>
    <row r="412" spans="1:26" ht="15.5" x14ac:dyDescent="0.35">
      <c r="A412" s="34"/>
      <c r="B412" s="34"/>
      <c r="C412" s="34"/>
      <c r="D412" s="34"/>
      <c r="E412" s="34"/>
      <c r="F412" s="34"/>
      <c r="G412" s="34"/>
      <c r="H412" s="35"/>
      <c r="I412" s="35"/>
      <c r="J412" s="35"/>
      <c r="K412" s="34"/>
      <c r="L412" s="34"/>
      <c r="M412" s="34"/>
      <c r="N412" s="34"/>
      <c r="O412" s="34"/>
      <c r="P412" s="34"/>
      <c r="Q412" s="34"/>
      <c r="R412" s="34"/>
      <c r="S412" s="34"/>
      <c r="T412" s="34"/>
      <c r="U412" s="34"/>
      <c r="V412" s="34"/>
      <c r="W412" s="34"/>
      <c r="X412" s="34"/>
      <c r="Y412" s="34"/>
      <c r="Z412" s="34"/>
    </row>
    <row r="413" spans="1:26" ht="15.5" x14ac:dyDescent="0.35">
      <c r="A413" s="34"/>
      <c r="B413" s="34"/>
      <c r="C413" s="34"/>
      <c r="D413" s="34"/>
      <c r="E413" s="34"/>
      <c r="F413" s="34"/>
      <c r="G413" s="34"/>
      <c r="H413" s="35"/>
      <c r="I413" s="35"/>
      <c r="J413" s="35"/>
      <c r="K413" s="34"/>
      <c r="L413" s="34"/>
      <c r="M413" s="34"/>
      <c r="N413" s="34"/>
      <c r="O413" s="34"/>
      <c r="P413" s="34"/>
      <c r="Q413" s="34"/>
      <c r="R413" s="34"/>
      <c r="S413" s="34"/>
      <c r="T413" s="34"/>
      <c r="U413" s="34"/>
      <c r="V413" s="34"/>
      <c r="W413" s="34"/>
      <c r="X413" s="34"/>
      <c r="Y413" s="34"/>
      <c r="Z413" s="34"/>
    </row>
    <row r="414" spans="1:26" ht="15.5" x14ac:dyDescent="0.35">
      <c r="A414" s="34"/>
      <c r="B414" s="34"/>
      <c r="C414" s="34"/>
      <c r="D414" s="34"/>
      <c r="E414" s="34"/>
      <c r="F414" s="34"/>
      <c r="G414" s="34"/>
      <c r="H414" s="35"/>
      <c r="I414" s="35"/>
      <c r="J414" s="35"/>
      <c r="K414" s="34"/>
      <c r="L414" s="34"/>
      <c r="M414" s="34"/>
      <c r="N414" s="34"/>
      <c r="O414" s="34"/>
      <c r="P414" s="34"/>
      <c r="Q414" s="34"/>
      <c r="R414" s="34"/>
      <c r="S414" s="34"/>
      <c r="T414" s="34"/>
      <c r="U414" s="34"/>
      <c r="V414" s="34"/>
      <c r="W414" s="34"/>
      <c r="X414" s="34"/>
      <c r="Y414" s="34"/>
      <c r="Z414" s="34"/>
    </row>
    <row r="415" spans="1:26" ht="15.5" x14ac:dyDescent="0.35">
      <c r="A415" s="34"/>
      <c r="B415" s="34"/>
      <c r="C415" s="34"/>
      <c r="D415" s="34"/>
      <c r="E415" s="34"/>
      <c r="F415" s="34"/>
      <c r="G415" s="34"/>
      <c r="H415" s="35"/>
      <c r="I415" s="35"/>
      <c r="J415" s="35"/>
      <c r="K415" s="34"/>
      <c r="L415" s="34"/>
      <c r="M415" s="34"/>
      <c r="N415" s="34"/>
      <c r="O415" s="34"/>
      <c r="P415" s="34"/>
      <c r="Q415" s="34"/>
      <c r="R415" s="34"/>
      <c r="S415" s="34"/>
      <c r="T415" s="34"/>
      <c r="U415" s="34"/>
      <c r="V415" s="34"/>
      <c r="W415" s="34"/>
      <c r="X415" s="34"/>
      <c r="Y415" s="34"/>
      <c r="Z415" s="34"/>
    </row>
    <row r="416" spans="1:26" ht="15.5" x14ac:dyDescent="0.35">
      <c r="A416" s="34"/>
      <c r="B416" s="34"/>
      <c r="C416" s="34"/>
      <c r="D416" s="34"/>
      <c r="E416" s="34"/>
      <c r="F416" s="34"/>
      <c r="G416" s="34"/>
      <c r="H416" s="35"/>
      <c r="I416" s="35"/>
      <c r="J416" s="35"/>
      <c r="K416" s="34"/>
      <c r="L416" s="34"/>
      <c r="M416" s="34"/>
      <c r="N416" s="34"/>
      <c r="O416" s="34"/>
      <c r="P416" s="34"/>
      <c r="Q416" s="34"/>
      <c r="R416" s="34"/>
      <c r="S416" s="34"/>
      <c r="T416" s="34"/>
      <c r="U416" s="34"/>
      <c r="V416" s="34"/>
      <c r="W416" s="34"/>
      <c r="X416" s="34"/>
      <c r="Y416" s="34"/>
      <c r="Z416" s="34"/>
    </row>
    <row r="417" spans="1:26" ht="15.5" x14ac:dyDescent="0.35">
      <c r="A417" s="34"/>
      <c r="B417" s="34"/>
      <c r="C417" s="34"/>
      <c r="D417" s="34"/>
      <c r="E417" s="34"/>
      <c r="F417" s="34"/>
      <c r="G417" s="34"/>
      <c r="H417" s="35"/>
      <c r="I417" s="35"/>
      <c r="J417" s="35"/>
      <c r="K417" s="34"/>
      <c r="L417" s="34"/>
      <c r="M417" s="34"/>
      <c r="N417" s="34"/>
      <c r="O417" s="34"/>
      <c r="P417" s="34"/>
      <c r="Q417" s="34"/>
      <c r="R417" s="34"/>
      <c r="S417" s="34"/>
      <c r="T417" s="34"/>
      <c r="U417" s="34"/>
      <c r="V417" s="34"/>
      <c r="W417" s="34"/>
      <c r="X417" s="34"/>
      <c r="Y417" s="34"/>
      <c r="Z417" s="34"/>
    </row>
    <row r="418" spans="1:26" ht="15.5" x14ac:dyDescent="0.35">
      <c r="A418" s="34"/>
      <c r="B418" s="34"/>
      <c r="C418" s="34"/>
      <c r="D418" s="34"/>
      <c r="E418" s="34"/>
      <c r="F418" s="34"/>
      <c r="G418" s="34"/>
      <c r="H418" s="35"/>
      <c r="I418" s="35"/>
      <c r="J418" s="35"/>
      <c r="K418" s="34"/>
      <c r="L418" s="34"/>
      <c r="M418" s="34"/>
      <c r="N418" s="34"/>
      <c r="O418" s="34"/>
      <c r="P418" s="34"/>
      <c r="Q418" s="34"/>
      <c r="R418" s="34"/>
      <c r="S418" s="34"/>
      <c r="T418" s="34"/>
      <c r="U418" s="34"/>
      <c r="V418" s="34"/>
      <c r="W418" s="34"/>
      <c r="X418" s="34"/>
      <c r="Y418" s="34"/>
      <c r="Z418" s="34"/>
    </row>
    <row r="419" spans="1:26" ht="15.5" x14ac:dyDescent="0.35">
      <c r="A419" s="34"/>
      <c r="B419" s="34"/>
      <c r="C419" s="34"/>
      <c r="D419" s="34"/>
      <c r="E419" s="34"/>
      <c r="F419" s="34"/>
      <c r="G419" s="34"/>
      <c r="H419" s="35"/>
      <c r="I419" s="35"/>
      <c r="J419" s="35"/>
      <c r="K419" s="34"/>
      <c r="L419" s="34"/>
      <c r="M419" s="34"/>
      <c r="N419" s="34"/>
      <c r="O419" s="34"/>
      <c r="P419" s="34"/>
      <c r="Q419" s="34"/>
      <c r="R419" s="34"/>
      <c r="S419" s="34"/>
      <c r="T419" s="34"/>
      <c r="U419" s="34"/>
      <c r="V419" s="34"/>
      <c r="W419" s="34"/>
      <c r="X419" s="34"/>
      <c r="Y419" s="34"/>
      <c r="Z419" s="34"/>
    </row>
    <row r="420" spans="1:26" ht="15.5" x14ac:dyDescent="0.35">
      <c r="A420" s="34"/>
      <c r="B420" s="34"/>
      <c r="C420" s="34"/>
      <c r="D420" s="34"/>
      <c r="E420" s="34"/>
      <c r="F420" s="34"/>
      <c r="G420" s="34"/>
      <c r="H420" s="35"/>
      <c r="I420" s="35"/>
      <c r="J420" s="35"/>
      <c r="K420" s="34"/>
      <c r="L420" s="34"/>
      <c r="M420" s="34"/>
      <c r="N420" s="34"/>
      <c r="O420" s="34"/>
      <c r="P420" s="34"/>
      <c r="Q420" s="34"/>
      <c r="R420" s="34"/>
      <c r="S420" s="34"/>
      <c r="T420" s="34"/>
      <c r="U420" s="34"/>
      <c r="V420" s="34"/>
      <c r="W420" s="34"/>
      <c r="X420" s="34"/>
      <c r="Y420" s="34"/>
      <c r="Z420" s="34"/>
    </row>
    <row r="421" spans="1:26" ht="15.5" x14ac:dyDescent="0.35">
      <c r="A421" s="34"/>
      <c r="B421" s="34"/>
      <c r="C421" s="34"/>
      <c r="D421" s="34"/>
      <c r="E421" s="34"/>
      <c r="F421" s="34"/>
      <c r="G421" s="34"/>
      <c r="H421" s="35"/>
      <c r="I421" s="35"/>
      <c r="J421" s="35"/>
      <c r="K421" s="34"/>
      <c r="L421" s="34"/>
      <c r="M421" s="34"/>
      <c r="N421" s="34"/>
      <c r="O421" s="34"/>
      <c r="P421" s="34"/>
      <c r="Q421" s="34"/>
      <c r="R421" s="34"/>
      <c r="S421" s="34"/>
      <c r="T421" s="34"/>
      <c r="U421" s="34"/>
      <c r="V421" s="34"/>
      <c r="W421" s="34"/>
      <c r="X421" s="34"/>
      <c r="Y421" s="34"/>
      <c r="Z421" s="34"/>
    </row>
    <row r="422" spans="1:26" ht="15.5" x14ac:dyDescent="0.35">
      <c r="A422" s="34"/>
      <c r="B422" s="34"/>
      <c r="C422" s="34"/>
      <c r="D422" s="34"/>
      <c r="E422" s="34"/>
      <c r="F422" s="34"/>
      <c r="G422" s="34"/>
      <c r="H422" s="35"/>
      <c r="I422" s="35"/>
      <c r="J422" s="35"/>
      <c r="K422" s="34"/>
      <c r="L422" s="34"/>
      <c r="M422" s="34"/>
      <c r="N422" s="34"/>
      <c r="O422" s="34"/>
      <c r="P422" s="34"/>
      <c r="Q422" s="34"/>
      <c r="R422" s="34"/>
      <c r="S422" s="34"/>
      <c r="T422" s="34"/>
      <c r="U422" s="34"/>
      <c r="V422" s="34"/>
      <c r="W422" s="34"/>
      <c r="X422" s="34"/>
      <c r="Y422" s="34"/>
      <c r="Z422" s="34"/>
    </row>
    <row r="423" spans="1:26" ht="15.5" x14ac:dyDescent="0.35">
      <c r="A423" s="34"/>
      <c r="B423" s="34"/>
      <c r="C423" s="34"/>
      <c r="D423" s="34"/>
      <c r="E423" s="34"/>
      <c r="F423" s="34"/>
      <c r="G423" s="34"/>
      <c r="H423" s="35"/>
      <c r="I423" s="35"/>
      <c r="J423" s="35"/>
      <c r="K423" s="34"/>
      <c r="L423" s="34"/>
      <c r="M423" s="34"/>
      <c r="N423" s="34"/>
      <c r="O423" s="34"/>
      <c r="P423" s="34"/>
      <c r="Q423" s="34"/>
      <c r="R423" s="34"/>
      <c r="S423" s="34"/>
      <c r="T423" s="34"/>
      <c r="U423" s="34"/>
      <c r="V423" s="34"/>
      <c r="W423" s="34"/>
      <c r="X423" s="34"/>
      <c r="Y423" s="34"/>
      <c r="Z423" s="34"/>
    </row>
    <row r="424" spans="1:26" ht="15.5" x14ac:dyDescent="0.35">
      <c r="A424" s="34"/>
      <c r="B424" s="34"/>
      <c r="C424" s="34"/>
      <c r="D424" s="34"/>
      <c r="E424" s="34"/>
      <c r="F424" s="34"/>
      <c r="G424" s="34"/>
      <c r="H424" s="35"/>
      <c r="I424" s="35"/>
      <c r="J424" s="35"/>
      <c r="K424" s="34"/>
      <c r="L424" s="34"/>
      <c r="M424" s="34"/>
      <c r="N424" s="34"/>
      <c r="O424" s="34"/>
      <c r="P424" s="34"/>
      <c r="Q424" s="34"/>
      <c r="R424" s="34"/>
      <c r="S424" s="34"/>
      <c r="T424" s="34"/>
      <c r="U424" s="34"/>
      <c r="V424" s="34"/>
      <c r="W424" s="34"/>
      <c r="X424" s="34"/>
      <c r="Y424" s="34"/>
      <c r="Z424" s="34"/>
    </row>
    <row r="425" spans="1:26" ht="15.5" x14ac:dyDescent="0.35">
      <c r="A425" s="34"/>
      <c r="B425" s="34"/>
      <c r="C425" s="34"/>
      <c r="D425" s="34"/>
      <c r="E425" s="34"/>
      <c r="F425" s="34"/>
      <c r="G425" s="34"/>
      <c r="H425" s="35"/>
      <c r="I425" s="35"/>
      <c r="J425" s="35"/>
      <c r="K425" s="34"/>
      <c r="L425" s="34"/>
      <c r="M425" s="34"/>
      <c r="N425" s="34"/>
      <c r="O425" s="34"/>
      <c r="P425" s="34"/>
      <c r="Q425" s="34"/>
      <c r="R425" s="34"/>
      <c r="S425" s="34"/>
      <c r="T425" s="34"/>
      <c r="U425" s="34"/>
      <c r="V425" s="34"/>
      <c r="W425" s="34"/>
      <c r="X425" s="34"/>
      <c r="Y425" s="34"/>
      <c r="Z425" s="34"/>
    </row>
    <row r="426" spans="1:26" ht="15.5" x14ac:dyDescent="0.35">
      <c r="A426" s="34"/>
      <c r="B426" s="34"/>
      <c r="C426" s="34"/>
      <c r="D426" s="34"/>
      <c r="E426" s="34"/>
      <c r="F426" s="34"/>
      <c r="G426" s="34"/>
      <c r="H426" s="35"/>
      <c r="I426" s="35"/>
      <c r="J426" s="35"/>
      <c r="K426" s="34"/>
      <c r="L426" s="34"/>
      <c r="M426" s="34"/>
      <c r="N426" s="34"/>
      <c r="O426" s="34"/>
      <c r="P426" s="34"/>
      <c r="Q426" s="34"/>
      <c r="R426" s="34"/>
      <c r="S426" s="34"/>
      <c r="T426" s="34"/>
      <c r="U426" s="34"/>
      <c r="V426" s="34"/>
      <c r="W426" s="34"/>
      <c r="X426" s="34"/>
      <c r="Y426" s="34"/>
      <c r="Z426" s="34"/>
    </row>
    <row r="427" spans="1:26" ht="15.5" x14ac:dyDescent="0.35">
      <c r="A427" s="34"/>
      <c r="B427" s="34"/>
      <c r="C427" s="34"/>
      <c r="D427" s="34"/>
      <c r="E427" s="34"/>
      <c r="F427" s="34"/>
      <c r="G427" s="34"/>
      <c r="H427" s="35"/>
      <c r="I427" s="35"/>
      <c r="J427" s="35"/>
      <c r="K427" s="34"/>
      <c r="L427" s="34"/>
      <c r="M427" s="34"/>
      <c r="N427" s="34"/>
      <c r="O427" s="34"/>
      <c r="P427" s="34"/>
      <c r="Q427" s="34"/>
      <c r="R427" s="34"/>
      <c r="S427" s="34"/>
      <c r="T427" s="34"/>
      <c r="U427" s="34"/>
      <c r="V427" s="34"/>
      <c r="W427" s="34"/>
      <c r="X427" s="34"/>
      <c r="Y427" s="34"/>
      <c r="Z427" s="34"/>
    </row>
    <row r="428" spans="1:26" ht="15.5" x14ac:dyDescent="0.35">
      <c r="A428" s="34"/>
      <c r="B428" s="34"/>
      <c r="C428" s="34"/>
      <c r="D428" s="34"/>
      <c r="E428" s="34"/>
      <c r="F428" s="34"/>
      <c r="G428" s="34"/>
      <c r="H428" s="35"/>
      <c r="I428" s="35"/>
      <c r="J428" s="35"/>
      <c r="K428" s="34"/>
      <c r="L428" s="34"/>
      <c r="M428" s="34"/>
      <c r="N428" s="34"/>
      <c r="O428" s="34"/>
      <c r="P428" s="34"/>
      <c r="Q428" s="34"/>
      <c r="R428" s="34"/>
      <c r="S428" s="34"/>
      <c r="T428" s="34"/>
      <c r="U428" s="34"/>
      <c r="V428" s="34"/>
      <c r="W428" s="34"/>
      <c r="X428" s="34"/>
      <c r="Y428" s="34"/>
      <c r="Z428" s="34"/>
    </row>
    <row r="429" spans="1:26" ht="15.5" x14ac:dyDescent="0.35">
      <c r="A429" s="34"/>
      <c r="B429" s="34"/>
      <c r="C429" s="34"/>
      <c r="D429" s="34"/>
      <c r="E429" s="34"/>
      <c r="F429" s="34"/>
      <c r="G429" s="34"/>
      <c r="H429" s="35"/>
      <c r="I429" s="35"/>
      <c r="J429" s="35"/>
      <c r="K429" s="34"/>
      <c r="L429" s="34"/>
      <c r="M429" s="34"/>
      <c r="N429" s="34"/>
      <c r="O429" s="34"/>
      <c r="P429" s="34"/>
      <c r="Q429" s="34"/>
      <c r="R429" s="34"/>
      <c r="S429" s="34"/>
      <c r="T429" s="34"/>
      <c r="U429" s="34"/>
      <c r="V429" s="34"/>
      <c r="W429" s="34"/>
      <c r="X429" s="34"/>
      <c r="Y429" s="34"/>
      <c r="Z429" s="34"/>
    </row>
    <row r="430" spans="1:26" ht="15.5" x14ac:dyDescent="0.35">
      <c r="A430" s="34"/>
      <c r="B430" s="34"/>
      <c r="C430" s="34"/>
      <c r="D430" s="34"/>
      <c r="E430" s="34"/>
      <c r="F430" s="34"/>
      <c r="G430" s="34"/>
      <c r="H430" s="35"/>
      <c r="I430" s="35"/>
      <c r="J430" s="35"/>
      <c r="K430" s="34"/>
      <c r="L430" s="34"/>
      <c r="M430" s="34"/>
      <c r="N430" s="34"/>
      <c r="O430" s="34"/>
      <c r="P430" s="34"/>
      <c r="Q430" s="34"/>
      <c r="R430" s="34"/>
      <c r="S430" s="34"/>
      <c r="T430" s="34"/>
      <c r="U430" s="34"/>
      <c r="V430" s="34"/>
      <c r="W430" s="34"/>
      <c r="X430" s="34"/>
      <c r="Y430" s="34"/>
      <c r="Z430" s="34"/>
    </row>
    <row r="431" spans="1:26" ht="15.5" x14ac:dyDescent="0.35">
      <c r="A431" s="34"/>
      <c r="B431" s="34"/>
      <c r="C431" s="34"/>
      <c r="D431" s="34"/>
      <c r="E431" s="34"/>
      <c r="F431" s="34"/>
      <c r="G431" s="34"/>
      <c r="H431" s="35"/>
      <c r="I431" s="35"/>
      <c r="J431" s="35"/>
      <c r="K431" s="34"/>
      <c r="L431" s="34"/>
      <c r="M431" s="34"/>
      <c r="N431" s="34"/>
      <c r="O431" s="34"/>
      <c r="P431" s="34"/>
      <c r="Q431" s="34"/>
      <c r="R431" s="34"/>
      <c r="S431" s="34"/>
      <c r="T431" s="34"/>
      <c r="U431" s="34"/>
      <c r="V431" s="34"/>
      <c r="W431" s="34"/>
      <c r="X431" s="34"/>
      <c r="Y431" s="34"/>
      <c r="Z431" s="34"/>
    </row>
    <row r="432" spans="1:26" ht="15.5" x14ac:dyDescent="0.35">
      <c r="A432" s="34"/>
      <c r="B432" s="34"/>
      <c r="C432" s="34"/>
      <c r="D432" s="34"/>
      <c r="E432" s="34"/>
      <c r="F432" s="34"/>
      <c r="G432" s="34"/>
      <c r="H432" s="35"/>
      <c r="I432" s="35"/>
      <c r="J432" s="35"/>
      <c r="K432" s="34"/>
      <c r="L432" s="34"/>
      <c r="M432" s="34"/>
      <c r="N432" s="34"/>
      <c r="O432" s="34"/>
      <c r="P432" s="34"/>
      <c r="Q432" s="34"/>
      <c r="R432" s="34"/>
      <c r="S432" s="34"/>
      <c r="T432" s="34"/>
      <c r="U432" s="34"/>
      <c r="V432" s="34"/>
      <c r="W432" s="34"/>
      <c r="X432" s="34"/>
      <c r="Y432" s="34"/>
      <c r="Z432" s="34"/>
    </row>
    <row r="433" spans="1:26" ht="15.5" x14ac:dyDescent="0.35">
      <c r="A433" s="34"/>
      <c r="B433" s="34"/>
      <c r="C433" s="34"/>
      <c r="D433" s="34"/>
      <c r="E433" s="34"/>
      <c r="F433" s="34"/>
      <c r="G433" s="34"/>
      <c r="H433" s="35"/>
      <c r="I433" s="35"/>
      <c r="J433" s="35"/>
      <c r="K433" s="34"/>
      <c r="L433" s="34"/>
      <c r="M433" s="34"/>
      <c r="N433" s="34"/>
      <c r="O433" s="34"/>
      <c r="P433" s="34"/>
      <c r="Q433" s="34"/>
      <c r="R433" s="34"/>
      <c r="S433" s="34"/>
      <c r="T433" s="34"/>
      <c r="U433" s="34"/>
      <c r="V433" s="34"/>
      <c r="W433" s="34"/>
      <c r="X433" s="34"/>
      <c r="Y433" s="34"/>
      <c r="Z433" s="34"/>
    </row>
    <row r="434" spans="1:26" ht="15.5" x14ac:dyDescent="0.35">
      <c r="A434" s="34"/>
      <c r="B434" s="34"/>
      <c r="C434" s="34"/>
      <c r="D434" s="34"/>
      <c r="E434" s="34"/>
      <c r="F434" s="34"/>
      <c r="G434" s="34"/>
      <c r="H434" s="35"/>
      <c r="I434" s="35"/>
      <c r="J434" s="35"/>
      <c r="K434" s="34"/>
      <c r="L434" s="34"/>
      <c r="M434" s="34"/>
      <c r="N434" s="34"/>
      <c r="O434" s="34"/>
      <c r="P434" s="34"/>
      <c r="Q434" s="34"/>
      <c r="R434" s="34"/>
      <c r="S434" s="34"/>
      <c r="T434" s="34"/>
      <c r="U434" s="34"/>
      <c r="V434" s="34"/>
      <c r="W434" s="34"/>
      <c r="X434" s="34"/>
      <c r="Y434" s="34"/>
      <c r="Z434" s="34"/>
    </row>
    <row r="435" spans="1:26" ht="15.5" x14ac:dyDescent="0.35">
      <c r="A435" s="34"/>
      <c r="B435" s="34"/>
      <c r="C435" s="34"/>
      <c r="D435" s="34"/>
      <c r="E435" s="34"/>
      <c r="F435" s="34"/>
      <c r="G435" s="34"/>
      <c r="H435" s="35"/>
      <c r="I435" s="35"/>
      <c r="J435" s="35"/>
      <c r="K435" s="34"/>
      <c r="L435" s="34"/>
      <c r="M435" s="34"/>
      <c r="N435" s="34"/>
      <c r="O435" s="34"/>
      <c r="P435" s="34"/>
      <c r="Q435" s="34"/>
      <c r="R435" s="34"/>
      <c r="S435" s="34"/>
      <c r="T435" s="34"/>
      <c r="U435" s="34"/>
      <c r="V435" s="34"/>
      <c r="W435" s="34"/>
      <c r="X435" s="34"/>
      <c r="Y435" s="34"/>
      <c r="Z435" s="34"/>
    </row>
    <row r="436" spans="1:26" ht="15.5" x14ac:dyDescent="0.35">
      <c r="A436" s="34"/>
      <c r="B436" s="34"/>
      <c r="C436" s="34"/>
      <c r="D436" s="34"/>
      <c r="E436" s="34"/>
      <c r="F436" s="34"/>
      <c r="G436" s="34"/>
      <c r="H436" s="35"/>
      <c r="I436" s="35"/>
      <c r="J436" s="35"/>
      <c r="K436" s="34"/>
      <c r="L436" s="34"/>
      <c r="M436" s="34"/>
      <c r="N436" s="34"/>
      <c r="O436" s="34"/>
      <c r="P436" s="34"/>
      <c r="Q436" s="34"/>
      <c r="R436" s="34"/>
      <c r="S436" s="34"/>
      <c r="T436" s="34"/>
      <c r="U436" s="34"/>
      <c r="V436" s="34"/>
      <c r="W436" s="34"/>
      <c r="X436" s="34"/>
      <c r="Y436" s="34"/>
      <c r="Z436" s="34"/>
    </row>
    <row r="437" spans="1:26" ht="15.5" x14ac:dyDescent="0.35">
      <c r="A437" s="34"/>
      <c r="B437" s="34"/>
      <c r="C437" s="34"/>
      <c r="D437" s="34"/>
      <c r="E437" s="34"/>
      <c r="F437" s="34"/>
      <c r="G437" s="34"/>
      <c r="H437" s="35"/>
      <c r="I437" s="35"/>
      <c r="J437" s="35"/>
      <c r="K437" s="34"/>
      <c r="L437" s="34"/>
      <c r="M437" s="34"/>
      <c r="N437" s="34"/>
      <c r="O437" s="34"/>
      <c r="P437" s="34"/>
      <c r="Q437" s="34"/>
      <c r="R437" s="34"/>
      <c r="S437" s="34"/>
      <c r="T437" s="34"/>
      <c r="U437" s="34"/>
      <c r="V437" s="34"/>
      <c r="W437" s="34"/>
      <c r="X437" s="34"/>
      <c r="Y437" s="34"/>
      <c r="Z437" s="34"/>
    </row>
    <row r="438" spans="1:26" ht="15.5" x14ac:dyDescent="0.35">
      <c r="A438" s="34"/>
      <c r="B438" s="34"/>
      <c r="C438" s="34"/>
      <c r="D438" s="34"/>
      <c r="E438" s="34"/>
      <c r="F438" s="34"/>
      <c r="G438" s="34"/>
      <c r="H438" s="35"/>
      <c r="I438" s="35"/>
      <c r="J438" s="35"/>
      <c r="K438" s="34"/>
      <c r="L438" s="34"/>
      <c r="M438" s="34"/>
      <c r="N438" s="34"/>
      <c r="O438" s="34"/>
      <c r="P438" s="34"/>
      <c r="Q438" s="34"/>
      <c r="R438" s="34"/>
      <c r="S438" s="34"/>
      <c r="T438" s="34"/>
      <c r="U438" s="34"/>
      <c r="V438" s="34"/>
      <c r="W438" s="34"/>
      <c r="X438" s="34"/>
      <c r="Y438" s="34"/>
      <c r="Z438" s="34"/>
    </row>
    <row r="439" spans="1:26" ht="15.5" x14ac:dyDescent="0.35">
      <c r="A439" s="34"/>
      <c r="B439" s="34"/>
      <c r="C439" s="34"/>
      <c r="D439" s="34"/>
      <c r="E439" s="34"/>
      <c r="F439" s="34"/>
      <c r="G439" s="34"/>
      <c r="H439" s="35"/>
      <c r="I439" s="35"/>
      <c r="J439" s="35"/>
      <c r="K439" s="34"/>
      <c r="L439" s="34"/>
      <c r="M439" s="34"/>
      <c r="N439" s="34"/>
      <c r="O439" s="34"/>
      <c r="P439" s="34"/>
      <c r="Q439" s="34"/>
      <c r="R439" s="34"/>
      <c r="S439" s="34"/>
      <c r="T439" s="34"/>
      <c r="U439" s="34"/>
      <c r="V439" s="34"/>
      <c r="W439" s="34"/>
      <c r="X439" s="34"/>
      <c r="Y439" s="34"/>
      <c r="Z439" s="34"/>
    </row>
    <row r="440" spans="1:26" ht="15.5" x14ac:dyDescent="0.35">
      <c r="A440" s="34"/>
      <c r="B440" s="34"/>
      <c r="C440" s="34"/>
      <c r="D440" s="34"/>
      <c r="E440" s="34"/>
      <c r="F440" s="34"/>
      <c r="G440" s="34"/>
      <c r="H440" s="35"/>
      <c r="I440" s="35"/>
      <c r="J440" s="35"/>
      <c r="K440" s="34"/>
      <c r="L440" s="34"/>
      <c r="M440" s="34"/>
      <c r="N440" s="34"/>
      <c r="O440" s="34"/>
      <c r="P440" s="34"/>
      <c r="Q440" s="34"/>
      <c r="R440" s="34"/>
      <c r="S440" s="34"/>
      <c r="T440" s="34"/>
      <c r="U440" s="34"/>
      <c r="V440" s="34"/>
      <c r="W440" s="34"/>
      <c r="X440" s="34"/>
      <c r="Y440" s="34"/>
      <c r="Z440" s="34"/>
    </row>
    <row r="441" spans="1:26" ht="15.5" x14ac:dyDescent="0.35">
      <c r="A441" s="34"/>
      <c r="B441" s="34"/>
      <c r="C441" s="34"/>
      <c r="D441" s="34"/>
      <c r="E441" s="34"/>
      <c r="F441" s="34"/>
      <c r="G441" s="34"/>
      <c r="H441" s="35"/>
      <c r="I441" s="35"/>
      <c r="J441" s="35"/>
      <c r="K441" s="34"/>
      <c r="L441" s="34"/>
      <c r="M441" s="34"/>
      <c r="N441" s="34"/>
      <c r="O441" s="34"/>
      <c r="P441" s="34"/>
      <c r="Q441" s="34"/>
      <c r="R441" s="34"/>
      <c r="S441" s="34"/>
      <c r="T441" s="34"/>
      <c r="U441" s="34"/>
      <c r="V441" s="34"/>
      <c r="W441" s="34"/>
      <c r="X441" s="34"/>
      <c r="Y441" s="34"/>
      <c r="Z441" s="34"/>
    </row>
    <row r="442" spans="1:26" ht="15.5" x14ac:dyDescent="0.35">
      <c r="A442" s="34"/>
      <c r="B442" s="34"/>
      <c r="C442" s="34"/>
      <c r="D442" s="34"/>
      <c r="E442" s="34"/>
      <c r="F442" s="34"/>
      <c r="G442" s="34"/>
      <c r="H442" s="35"/>
      <c r="I442" s="35"/>
      <c r="J442" s="35"/>
      <c r="K442" s="34"/>
      <c r="L442" s="34"/>
      <c r="M442" s="34"/>
      <c r="N442" s="34"/>
      <c r="O442" s="34"/>
      <c r="P442" s="34"/>
      <c r="Q442" s="34"/>
      <c r="R442" s="34"/>
      <c r="S442" s="34"/>
      <c r="T442" s="34"/>
      <c r="U442" s="34"/>
      <c r="V442" s="34"/>
      <c r="W442" s="34"/>
      <c r="X442" s="34"/>
      <c r="Y442" s="34"/>
      <c r="Z442" s="34"/>
    </row>
    <row r="443" spans="1:26" ht="15.5" x14ac:dyDescent="0.35">
      <c r="A443" s="34"/>
      <c r="B443" s="34"/>
      <c r="C443" s="34"/>
      <c r="D443" s="34"/>
      <c r="E443" s="34"/>
      <c r="F443" s="34"/>
      <c r="G443" s="34"/>
      <c r="H443" s="35"/>
      <c r="I443" s="35"/>
      <c r="J443" s="35"/>
      <c r="K443" s="34"/>
      <c r="L443" s="34"/>
      <c r="M443" s="34"/>
      <c r="N443" s="34"/>
      <c r="O443" s="34"/>
      <c r="P443" s="34"/>
      <c r="Q443" s="34"/>
      <c r="R443" s="34"/>
      <c r="S443" s="34"/>
      <c r="T443" s="34"/>
      <c r="U443" s="34"/>
      <c r="V443" s="34"/>
      <c r="W443" s="34"/>
      <c r="X443" s="34"/>
      <c r="Y443" s="34"/>
      <c r="Z443" s="34"/>
    </row>
    <row r="444" spans="1:26" ht="15.5" x14ac:dyDescent="0.35">
      <c r="A444" s="34"/>
      <c r="B444" s="34"/>
      <c r="C444" s="34"/>
      <c r="D444" s="34"/>
      <c r="E444" s="34"/>
      <c r="F444" s="34"/>
      <c r="G444" s="34"/>
      <c r="H444" s="35"/>
      <c r="I444" s="35"/>
      <c r="J444" s="35"/>
      <c r="K444" s="34"/>
      <c r="L444" s="34"/>
      <c r="M444" s="34"/>
      <c r="N444" s="34"/>
      <c r="O444" s="34"/>
      <c r="P444" s="34"/>
      <c r="Q444" s="34"/>
      <c r="R444" s="34"/>
      <c r="S444" s="34"/>
      <c r="T444" s="34"/>
      <c r="U444" s="34"/>
      <c r="V444" s="34"/>
      <c r="W444" s="34"/>
      <c r="X444" s="34"/>
      <c r="Y444" s="34"/>
      <c r="Z444" s="34"/>
    </row>
    <row r="445" spans="1:26" ht="15.5" x14ac:dyDescent="0.35">
      <c r="A445" s="34"/>
      <c r="B445" s="34"/>
      <c r="C445" s="34"/>
      <c r="D445" s="34"/>
      <c r="E445" s="34"/>
      <c r="F445" s="34"/>
      <c r="G445" s="34"/>
      <c r="H445" s="35"/>
      <c r="I445" s="35"/>
      <c r="J445" s="35"/>
      <c r="K445" s="34"/>
      <c r="L445" s="34"/>
      <c r="M445" s="34"/>
      <c r="N445" s="34"/>
      <c r="O445" s="34"/>
      <c r="P445" s="34"/>
      <c r="Q445" s="34"/>
      <c r="R445" s="34"/>
      <c r="S445" s="34"/>
      <c r="T445" s="34"/>
      <c r="U445" s="34"/>
      <c r="V445" s="34"/>
      <c r="W445" s="34"/>
      <c r="X445" s="34"/>
      <c r="Y445" s="34"/>
      <c r="Z445" s="34"/>
    </row>
    <row r="446" spans="1:26" ht="15.5" x14ac:dyDescent="0.35">
      <c r="A446" s="34"/>
      <c r="B446" s="34"/>
      <c r="C446" s="34"/>
      <c r="D446" s="34"/>
      <c r="E446" s="34"/>
      <c r="F446" s="34"/>
      <c r="G446" s="34"/>
      <c r="H446" s="35"/>
      <c r="I446" s="35"/>
      <c r="J446" s="35"/>
      <c r="K446" s="34"/>
      <c r="L446" s="34"/>
      <c r="M446" s="34"/>
      <c r="N446" s="34"/>
      <c r="O446" s="34"/>
      <c r="P446" s="34"/>
      <c r="Q446" s="34"/>
      <c r="R446" s="34"/>
      <c r="S446" s="34"/>
      <c r="T446" s="34"/>
      <c r="U446" s="34"/>
      <c r="V446" s="34"/>
      <c r="W446" s="34"/>
      <c r="X446" s="34"/>
      <c r="Y446" s="34"/>
      <c r="Z446" s="34"/>
    </row>
    <row r="447" spans="1:26" ht="15.5" x14ac:dyDescent="0.35">
      <c r="A447" s="34"/>
      <c r="B447" s="34"/>
      <c r="C447" s="34"/>
      <c r="D447" s="34"/>
      <c r="E447" s="34"/>
      <c r="F447" s="34"/>
      <c r="G447" s="34"/>
      <c r="H447" s="35"/>
      <c r="I447" s="35"/>
      <c r="J447" s="35"/>
      <c r="K447" s="34"/>
      <c r="L447" s="34"/>
      <c r="M447" s="34"/>
      <c r="N447" s="34"/>
      <c r="O447" s="34"/>
      <c r="P447" s="34"/>
      <c r="Q447" s="34"/>
      <c r="R447" s="34"/>
      <c r="S447" s="34"/>
      <c r="T447" s="34"/>
      <c r="U447" s="34"/>
      <c r="V447" s="34"/>
      <c r="W447" s="34"/>
      <c r="X447" s="34"/>
      <c r="Y447" s="34"/>
      <c r="Z447" s="34"/>
    </row>
    <row r="448" spans="1:26" ht="15.5" x14ac:dyDescent="0.35">
      <c r="A448" s="34"/>
      <c r="B448" s="34"/>
      <c r="C448" s="34"/>
      <c r="D448" s="34"/>
      <c r="E448" s="34"/>
      <c r="F448" s="34"/>
      <c r="G448" s="34"/>
      <c r="H448" s="35"/>
      <c r="I448" s="35"/>
      <c r="J448" s="35"/>
      <c r="K448" s="34"/>
      <c r="L448" s="34"/>
      <c r="M448" s="34"/>
      <c r="N448" s="34"/>
      <c r="O448" s="34"/>
      <c r="P448" s="34"/>
      <c r="Q448" s="34"/>
      <c r="R448" s="34"/>
      <c r="S448" s="34"/>
      <c r="T448" s="34"/>
      <c r="U448" s="34"/>
      <c r="V448" s="34"/>
      <c r="W448" s="34"/>
      <c r="X448" s="34"/>
      <c r="Y448" s="34"/>
      <c r="Z448" s="34"/>
    </row>
    <row r="449" spans="1:26" ht="15.5" x14ac:dyDescent="0.35">
      <c r="A449" s="34"/>
      <c r="B449" s="34"/>
      <c r="C449" s="34"/>
      <c r="D449" s="34"/>
      <c r="E449" s="34"/>
      <c r="F449" s="34"/>
      <c r="G449" s="34"/>
      <c r="H449" s="35"/>
      <c r="I449" s="35"/>
      <c r="J449" s="35"/>
      <c r="K449" s="34"/>
      <c r="L449" s="34"/>
      <c r="M449" s="34"/>
      <c r="N449" s="34"/>
      <c r="O449" s="34"/>
      <c r="P449" s="34"/>
      <c r="Q449" s="34"/>
      <c r="R449" s="34"/>
      <c r="S449" s="34"/>
      <c r="T449" s="34"/>
      <c r="U449" s="34"/>
      <c r="V449" s="34"/>
      <c r="W449" s="34"/>
      <c r="X449" s="34"/>
      <c r="Y449" s="34"/>
      <c r="Z449" s="34"/>
    </row>
    <row r="450" spans="1:26" ht="15.5" x14ac:dyDescent="0.35">
      <c r="A450" s="34"/>
      <c r="B450" s="34"/>
      <c r="C450" s="34"/>
      <c r="D450" s="34"/>
      <c r="E450" s="34"/>
      <c r="F450" s="34"/>
      <c r="G450" s="34"/>
      <c r="H450" s="35"/>
      <c r="I450" s="35"/>
      <c r="J450" s="35"/>
      <c r="K450" s="34"/>
      <c r="L450" s="34"/>
      <c r="M450" s="34"/>
      <c r="N450" s="34"/>
      <c r="O450" s="34"/>
      <c r="P450" s="34"/>
      <c r="Q450" s="34"/>
      <c r="R450" s="34"/>
      <c r="S450" s="34"/>
      <c r="T450" s="34"/>
      <c r="U450" s="34"/>
      <c r="V450" s="34"/>
      <c r="W450" s="34"/>
      <c r="X450" s="34"/>
      <c r="Y450" s="34"/>
      <c r="Z450" s="34"/>
    </row>
    <row r="451" spans="1:26" ht="15.5" x14ac:dyDescent="0.35">
      <c r="A451" s="34"/>
      <c r="B451" s="34"/>
      <c r="C451" s="34"/>
      <c r="D451" s="34"/>
      <c r="E451" s="34"/>
      <c r="F451" s="34"/>
      <c r="G451" s="34"/>
      <c r="H451" s="35"/>
      <c r="I451" s="35"/>
      <c r="J451" s="35"/>
      <c r="K451" s="34"/>
      <c r="L451" s="34"/>
      <c r="M451" s="34"/>
      <c r="N451" s="34"/>
      <c r="O451" s="34"/>
      <c r="P451" s="34"/>
      <c r="Q451" s="34"/>
      <c r="R451" s="34"/>
      <c r="S451" s="34"/>
      <c r="T451" s="34"/>
      <c r="U451" s="34"/>
      <c r="V451" s="34"/>
      <c r="W451" s="34"/>
      <c r="X451" s="34"/>
      <c r="Y451" s="34"/>
      <c r="Z451" s="34"/>
    </row>
    <row r="452" spans="1:26" ht="15.5" x14ac:dyDescent="0.35">
      <c r="A452" s="34"/>
      <c r="B452" s="34"/>
      <c r="C452" s="34"/>
      <c r="D452" s="34"/>
      <c r="E452" s="34"/>
      <c r="F452" s="34"/>
      <c r="G452" s="34"/>
      <c r="H452" s="35"/>
      <c r="I452" s="35"/>
      <c r="J452" s="35"/>
      <c r="K452" s="34"/>
      <c r="L452" s="34"/>
      <c r="M452" s="34"/>
      <c r="N452" s="34"/>
      <c r="O452" s="34"/>
      <c r="P452" s="34"/>
      <c r="Q452" s="34"/>
      <c r="R452" s="34"/>
      <c r="S452" s="34"/>
      <c r="T452" s="34"/>
      <c r="U452" s="34"/>
      <c r="V452" s="34"/>
      <c r="W452" s="34"/>
      <c r="X452" s="34"/>
      <c r="Y452" s="34"/>
      <c r="Z452" s="34"/>
    </row>
    <row r="453" spans="1:26" ht="15.5" x14ac:dyDescent="0.35">
      <c r="A453" s="34"/>
      <c r="B453" s="34"/>
      <c r="C453" s="34"/>
      <c r="D453" s="34"/>
      <c r="E453" s="34"/>
      <c r="F453" s="34"/>
      <c r="G453" s="34"/>
      <c r="H453" s="35"/>
      <c r="I453" s="35"/>
      <c r="J453" s="35"/>
      <c r="K453" s="34"/>
      <c r="L453" s="34"/>
      <c r="M453" s="34"/>
      <c r="N453" s="34"/>
      <c r="O453" s="34"/>
      <c r="P453" s="34"/>
      <c r="Q453" s="34"/>
      <c r="R453" s="34"/>
      <c r="S453" s="34"/>
      <c r="T453" s="34"/>
      <c r="U453" s="34"/>
      <c r="V453" s="34"/>
      <c r="W453" s="34"/>
      <c r="X453" s="34"/>
      <c r="Y453" s="34"/>
      <c r="Z453" s="34"/>
    </row>
    <row r="454" spans="1:26" ht="15.5" x14ac:dyDescent="0.35">
      <c r="A454" s="34"/>
      <c r="B454" s="34"/>
      <c r="C454" s="34"/>
      <c r="D454" s="34"/>
      <c r="E454" s="34"/>
      <c r="F454" s="34"/>
      <c r="G454" s="34"/>
      <c r="H454" s="35"/>
      <c r="I454" s="35"/>
      <c r="J454" s="35"/>
      <c r="K454" s="34"/>
      <c r="L454" s="34"/>
      <c r="M454" s="34"/>
      <c r="N454" s="34"/>
      <c r="O454" s="34"/>
      <c r="P454" s="34"/>
      <c r="Q454" s="34"/>
      <c r="R454" s="34"/>
      <c r="S454" s="34"/>
      <c r="T454" s="34"/>
      <c r="U454" s="34"/>
      <c r="V454" s="34"/>
      <c r="W454" s="34"/>
      <c r="X454" s="34"/>
      <c r="Y454" s="34"/>
      <c r="Z454" s="34"/>
    </row>
    <row r="455" spans="1:26" ht="15.5" x14ac:dyDescent="0.35">
      <c r="A455" s="34"/>
      <c r="B455" s="34"/>
      <c r="C455" s="34"/>
      <c r="D455" s="34"/>
      <c r="E455" s="34"/>
      <c r="F455" s="34"/>
      <c r="G455" s="34"/>
      <c r="H455" s="35"/>
      <c r="I455" s="35"/>
      <c r="J455" s="35"/>
      <c r="K455" s="34"/>
      <c r="L455" s="34"/>
      <c r="M455" s="34"/>
      <c r="N455" s="34"/>
      <c r="O455" s="34"/>
      <c r="P455" s="34"/>
      <c r="Q455" s="34"/>
      <c r="R455" s="34"/>
      <c r="S455" s="34"/>
      <c r="T455" s="34"/>
      <c r="U455" s="34"/>
      <c r="V455" s="34"/>
      <c r="W455" s="34"/>
      <c r="X455" s="34"/>
      <c r="Y455" s="34"/>
      <c r="Z455" s="34"/>
    </row>
    <row r="456" spans="1:26" ht="15.5" x14ac:dyDescent="0.35">
      <c r="A456" s="34"/>
      <c r="B456" s="34"/>
      <c r="C456" s="34"/>
      <c r="D456" s="34"/>
      <c r="E456" s="34"/>
      <c r="F456" s="34"/>
      <c r="G456" s="34"/>
      <c r="H456" s="35"/>
      <c r="I456" s="35"/>
      <c r="J456" s="35"/>
      <c r="K456" s="34"/>
      <c r="L456" s="34"/>
      <c r="M456" s="34"/>
      <c r="N456" s="34"/>
      <c r="O456" s="34"/>
      <c r="P456" s="34"/>
      <c r="Q456" s="34"/>
      <c r="R456" s="34"/>
      <c r="S456" s="34"/>
      <c r="T456" s="34"/>
      <c r="U456" s="34"/>
      <c r="V456" s="34"/>
      <c r="W456" s="34"/>
      <c r="X456" s="34"/>
      <c r="Y456" s="34"/>
      <c r="Z456" s="34"/>
    </row>
    <row r="457" spans="1:26" ht="15.5" x14ac:dyDescent="0.35">
      <c r="A457" s="34"/>
      <c r="B457" s="34"/>
      <c r="C457" s="34"/>
      <c r="D457" s="34"/>
      <c r="E457" s="34"/>
      <c r="F457" s="34"/>
      <c r="G457" s="34"/>
      <c r="H457" s="35"/>
      <c r="I457" s="35"/>
      <c r="J457" s="35"/>
      <c r="K457" s="34"/>
      <c r="L457" s="34"/>
      <c r="M457" s="34"/>
      <c r="N457" s="34"/>
      <c r="O457" s="34"/>
      <c r="P457" s="34"/>
      <c r="Q457" s="34"/>
      <c r="R457" s="34"/>
      <c r="S457" s="34"/>
      <c r="T457" s="34"/>
      <c r="U457" s="34"/>
      <c r="V457" s="34"/>
      <c r="W457" s="34"/>
      <c r="X457" s="34"/>
      <c r="Y457" s="34"/>
      <c r="Z457" s="34"/>
    </row>
    <row r="458" spans="1:26" ht="15.5" x14ac:dyDescent="0.35">
      <c r="A458" s="34"/>
      <c r="B458" s="34"/>
      <c r="C458" s="34"/>
      <c r="D458" s="34"/>
      <c r="E458" s="34"/>
      <c r="F458" s="34"/>
      <c r="G458" s="34"/>
      <c r="H458" s="35"/>
      <c r="I458" s="35"/>
      <c r="J458" s="35"/>
      <c r="K458" s="34"/>
      <c r="L458" s="34"/>
      <c r="M458" s="34"/>
      <c r="N458" s="34"/>
      <c r="O458" s="34"/>
      <c r="P458" s="34"/>
      <c r="Q458" s="34"/>
      <c r="R458" s="34"/>
      <c r="S458" s="34"/>
      <c r="T458" s="34"/>
      <c r="U458" s="34"/>
      <c r="V458" s="34"/>
      <c r="W458" s="34"/>
      <c r="X458" s="34"/>
      <c r="Y458" s="34"/>
      <c r="Z458" s="34"/>
    </row>
    <row r="459" spans="1:26" ht="15.5" x14ac:dyDescent="0.35">
      <c r="A459" s="34"/>
      <c r="B459" s="34"/>
      <c r="C459" s="34"/>
      <c r="D459" s="34"/>
      <c r="E459" s="34"/>
      <c r="F459" s="34"/>
      <c r="G459" s="34"/>
      <c r="H459" s="35"/>
      <c r="I459" s="35"/>
      <c r="J459" s="35"/>
      <c r="K459" s="34"/>
      <c r="L459" s="34"/>
      <c r="M459" s="34"/>
      <c r="N459" s="34"/>
      <c r="O459" s="34"/>
      <c r="P459" s="34"/>
      <c r="Q459" s="34"/>
      <c r="R459" s="34"/>
      <c r="S459" s="34"/>
      <c r="T459" s="34"/>
      <c r="U459" s="34"/>
      <c r="V459" s="34"/>
      <c r="W459" s="34"/>
      <c r="X459" s="34"/>
      <c r="Y459" s="34"/>
      <c r="Z459" s="34"/>
    </row>
    <row r="460" spans="1:26" ht="15.5" x14ac:dyDescent="0.35">
      <c r="A460" s="34"/>
      <c r="B460" s="34"/>
      <c r="C460" s="34"/>
      <c r="D460" s="34"/>
      <c r="E460" s="34"/>
      <c r="F460" s="34"/>
      <c r="G460" s="34"/>
      <c r="H460" s="35"/>
      <c r="I460" s="35"/>
      <c r="J460" s="35"/>
      <c r="K460" s="34"/>
      <c r="L460" s="34"/>
      <c r="M460" s="34"/>
      <c r="N460" s="34"/>
      <c r="O460" s="34"/>
      <c r="P460" s="34"/>
      <c r="Q460" s="34"/>
      <c r="R460" s="34"/>
      <c r="S460" s="34"/>
      <c r="T460" s="34"/>
      <c r="U460" s="34"/>
      <c r="V460" s="34"/>
      <c r="W460" s="34"/>
      <c r="X460" s="34"/>
      <c r="Y460" s="34"/>
      <c r="Z460" s="34"/>
    </row>
    <row r="461" spans="1:26" ht="15.5" x14ac:dyDescent="0.35">
      <c r="A461" s="34"/>
      <c r="B461" s="34"/>
      <c r="C461" s="34"/>
      <c r="D461" s="34"/>
      <c r="E461" s="34"/>
      <c r="F461" s="34"/>
      <c r="G461" s="34"/>
      <c r="H461" s="35"/>
      <c r="I461" s="35"/>
      <c r="J461" s="35"/>
      <c r="K461" s="34"/>
      <c r="L461" s="34"/>
      <c r="M461" s="34"/>
      <c r="N461" s="34"/>
      <c r="O461" s="34"/>
      <c r="P461" s="34"/>
      <c r="Q461" s="34"/>
      <c r="R461" s="34"/>
      <c r="S461" s="34"/>
      <c r="T461" s="34"/>
      <c r="U461" s="34"/>
      <c r="V461" s="34"/>
      <c r="W461" s="34"/>
      <c r="X461" s="34"/>
      <c r="Y461" s="34"/>
      <c r="Z461" s="34"/>
    </row>
    <row r="462" spans="1:26" ht="15.5" x14ac:dyDescent="0.35">
      <c r="A462" s="34"/>
      <c r="B462" s="34"/>
      <c r="C462" s="34"/>
      <c r="D462" s="34"/>
      <c r="E462" s="34"/>
      <c r="F462" s="34"/>
      <c r="G462" s="34"/>
      <c r="H462" s="35"/>
      <c r="I462" s="35"/>
      <c r="J462" s="35"/>
      <c r="K462" s="34"/>
      <c r="L462" s="34"/>
      <c r="M462" s="34"/>
      <c r="N462" s="34"/>
      <c r="O462" s="34"/>
      <c r="P462" s="34"/>
      <c r="Q462" s="34"/>
      <c r="R462" s="34"/>
      <c r="S462" s="34"/>
      <c r="T462" s="34"/>
      <c r="U462" s="34"/>
      <c r="V462" s="34"/>
      <c r="W462" s="34"/>
      <c r="X462" s="34"/>
      <c r="Y462" s="34"/>
      <c r="Z462" s="34"/>
    </row>
    <row r="463" spans="1:26" ht="15.5" x14ac:dyDescent="0.35">
      <c r="A463" s="34"/>
      <c r="B463" s="34"/>
      <c r="C463" s="34"/>
      <c r="D463" s="34"/>
      <c r="E463" s="34"/>
      <c r="F463" s="34"/>
      <c r="G463" s="34"/>
      <c r="H463" s="35"/>
      <c r="I463" s="35"/>
      <c r="J463" s="35"/>
      <c r="K463" s="34"/>
      <c r="L463" s="34"/>
      <c r="M463" s="34"/>
      <c r="N463" s="34"/>
      <c r="O463" s="34"/>
      <c r="P463" s="34"/>
      <c r="Q463" s="34"/>
      <c r="R463" s="34"/>
      <c r="S463" s="34"/>
      <c r="T463" s="34"/>
      <c r="U463" s="34"/>
      <c r="V463" s="34"/>
      <c r="W463" s="34"/>
      <c r="X463" s="34"/>
      <c r="Y463" s="34"/>
      <c r="Z463" s="34"/>
    </row>
    <row r="464" spans="1:26" ht="15.5" x14ac:dyDescent="0.35">
      <c r="A464" s="34"/>
      <c r="B464" s="34"/>
      <c r="C464" s="34"/>
      <c r="D464" s="34"/>
      <c r="E464" s="34"/>
      <c r="F464" s="34"/>
      <c r="G464" s="34"/>
      <c r="H464" s="35"/>
      <c r="I464" s="35"/>
      <c r="J464" s="35"/>
      <c r="K464" s="34"/>
      <c r="L464" s="34"/>
      <c r="M464" s="34"/>
      <c r="N464" s="34"/>
      <c r="O464" s="34"/>
      <c r="P464" s="34"/>
      <c r="Q464" s="34"/>
      <c r="R464" s="34"/>
      <c r="S464" s="34"/>
      <c r="T464" s="34"/>
      <c r="U464" s="34"/>
      <c r="V464" s="34"/>
      <c r="W464" s="34"/>
      <c r="X464" s="34"/>
      <c r="Y464" s="34"/>
      <c r="Z464" s="34"/>
    </row>
    <row r="465" spans="1:26" ht="15.5" x14ac:dyDescent="0.35">
      <c r="A465" s="34"/>
      <c r="B465" s="34"/>
      <c r="C465" s="34"/>
      <c r="D465" s="34"/>
      <c r="E465" s="34"/>
      <c r="F465" s="34"/>
      <c r="G465" s="34"/>
      <c r="H465" s="35"/>
      <c r="I465" s="35"/>
      <c r="J465" s="35"/>
      <c r="K465" s="34"/>
      <c r="L465" s="34"/>
      <c r="M465" s="34"/>
      <c r="N465" s="34"/>
      <c r="O465" s="34"/>
      <c r="P465" s="34"/>
      <c r="Q465" s="34"/>
      <c r="R465" s="34"/>
      <c r="S465" s="34"/>
      <c r="T465" s="34"/>
      <c r="U465" s="34"/>
      <c r="V465" s="34"/>
      <c r="W465" s="34"/>
      <c r="X465" s="34"/>
      <c r="Y465" s="34"/>
      <c r="Z465" s="34"/>
    </row>
    <row r="466" spans="1:26" ht="15.5" x14ac:dyDescent="0.35">
      <c r="A466" s="34"/>
      <c r="B466" s="34"/>
      <c r="C466" s="34"/>
      <c r="D466" s="34"/>
      <c r="E466" s="34"/>
      <c r="F466" s="34"/>
      <c r="G466" s="34"/>
      <c r="H466" s="35"/>
      <c r="I466" s="35"/>
      <c r="J466" s="35"/>
      <c r="K466" s="34"/>
      <c r="L466" s="34"/>
      <c r="M466" s="34"/>
      <c r="N466" s="34"/>
      <c r="O466" s="34"/>
      <c r="P466" s="34"/>
      <c r="Q466" s="34"/>
      <c r="R466" s="34"/>
      <c r="S466" s="34"/>
      <c r="T466" s="34"/>
      <c r="U466" s="34"/>
      <c r="V466" s="34"/>
      <c r="W466" s="34"/>
      <c r="X466" s="34"/>
      <c r="Y466" s="34"/>
      <c r="Z466" s="34"/>
    </row>
    <row r="467" spans="1:26" ht="15.5" x14ac:dyDescent="0.35">
      <c r="A467" s="34"/>
      <c r="B467" s="34"/>
      <c r="C467" s="34"/>
      <c r="D467" s="34"/>
      <c r="E467" s="34"/>
      <c r="F467" s="34"/>
      <c r="G467" s="34"/>
      <c r="H467" s="35"/>
      <c r="I467" s="35"/>
      <c r="J467" s="35"/>
      <c r="K467" s="34"/>
      <c r="L467" s="34"/>
      <c r="M467" s="34"/>
      <c r="N467" s="34"/>
      <c r="O467" s="34"/>
      <c r="P467" s="34"/>
      <c r="Q467" s="34"/>
      <c r="R467" s="34"/>
      <c r="S467" s="34"/>
      <c r="T467" s="34"/>
      <c r="U467" s="34"/>
      <c r="V467" s="34"/>
      <c r="W467" s="34"/>
      <c r="X467" s="34"/>
      <c r="Y467" s="34"/>
      <c r="Z467" s="34"/>
    </row>
    <row r="468" spans="1:26" ht="15.5" x14ac:dyDescent="0.35">
      <c r="A468" s="34"/>
      <c r="B468" s="34"/>
      <c r="C468" s="34"/>
      <c r="D468" s="34"/>
      <c r="E468" s="34"/>
      <c r="F468" s="34"/>
      <c r="G468" s="34"/>
      <c r="H468" s="35"/>
      <c r="I468" s="35"/>
      <c r="J468" s="35"/>
      <c r="K468" s="34"/>
      <c r="L468" s="34"/>
      <c r="M468" s="34"/>
      <c r="N468" s="34"/>
      <c r="O468" s="34"/>
      <c r="P468" s="34"/>
      <c r="Q468" s="34"/>
      <c r="R468" s="34"/>
      <c r="S468" s="34"/>
      <c r="T468" s="34"/>
      <c r="U468" s="34"/>
      <c r="V468" s="34"/>
      <c r="W468" s="34"/>
      <c r="X468" s="34"/>
      <c r="Y468" s="34"/>
      <c r="Z468" s="34"/>
    </row>
    <row r="469" spans="1:26" ht="15.5" x14ac:dyDescent="0.35">
      <c r="A469" s="34"/>
      <c r="B469" s="34"/>
      <c r="C469" s="34"/>
      <c r="D469" s="34"/>
      <c r="E469" s="34"/>
      <c r="F469" s="34"/>
      <c r="G469" s="34"/>
      <c r="H469" s="35"/>
      <c r="I469" s="35"/>
      <c r="J469" s="35"/>
      <c r="K469" s="34"/>
      <c r="L469" s="34"/>
      <c r="M469" s="34"/>
      <c r="N469" s="34"/>
      <c r="O469" s="34"/>
      <c r="P469" s="34"/>
      <c r="Q469" s="34"/>
      <c r="R469" s="34"/>
      <c r="S469" s="34"/>
      <c r="T469" s="34"/>
      <c r="U469" s="34"/>
      <c r="V469" s="34"/>
      <c r="W469" s="34"/>
      <c r="X469" s="34"/>
      <c r="Y469" s="34"/>
      <c r="Z469" s="34"/>
    </row>
    <row r="470" spans="1:26" ht="15.5" x14ac:dyDescent="0.35">
      <c r="A470" s="34"/>
      <c r="B470" s="34"/>
      <c r="C470" s="34"/>
      <c r="D470" s="34"/>
      <c r="E470" s="34"/>
      <c r="F470" s="34"/>
      <c r="G470" s="34"/>
      <c r="H470" s="35"/>
      <c r="I470" s="35"/>
      <c r="J470" s="35"/>
      <c r="K470" s="34"/>
      <c r="L470" s="34"/>
      <c r="M470" s="34"/>
      <c r="N470" s="34"/>
      <c r="O470" s="34"/>
      <c r="P470" s="34"/>
      <c r="Q470" s="34"/>
      <c r="R470" s="34"/>
      <c r="S470" s="34"/>
      <c r="T470" s="34"/>
      <c r="U470" s="34"/>
      <c r="V470" s="34"/>
      <c r="W470" s="34"/>
      <c r="X470" s="34"/>
      <c r="Y470" s="34"/>
      <c r="Z470" s="34"/>
    </row>
    <row r="471" spans="1:26" ht="15.5" x14ac:dyDescent="0.35">
      <c r="A471" s="34"/>
      <c r="B471" s="34"/>
      <c r="C471" s="34"/>
      <c r="D471" s="34"/>
      <c r="E471" s="34"/>
      <c r="F471" s="34"/>
      <c r="G471" s="34"/>
      <c r="H471" s="35"/>
      <c r="I471" s="35"/>
      <c r="J471" s="35"/>
      <c r="K471" s="34"/>
      <c r="L471" s="34"/>
      <c r="M471" s="34"/>
      <c r="N471" s="34"/>
      <c r="O471" s="34"/>
      <c r="P471" s="34"/>
      <c r="Q471" s="34"/>
      <c r="R471" s="34"/>
      <c r="S471" s="34"/>
      <c r="T471" s="34"/>
      <c r="U471" s="34"/>
      <c r="V471" s="34"/>
      <c r="W471" s="34"/>
      <c r="X471" s="34"/>
      <c r="Y471" s="34"/>
      <c r="Z471" s="34"/>
    </row>
    <row r="472" spans="1:26" ht="15.5" x14ac:dyDescent="0.35">
      <c r="A472" s="34"/>
      <c r="B472" s="34"/>
      <c r="C472" s="34"/>
      <c r="D472" s="34"/>
      <c r="E472" s="34"/>
      <c r="F472" s="34"/>
      <c r="G472" s="34"/>
      <c r="H472" s="35"/>
      <c r="I472" s="35"/>
      <c r="J472" s="35"/>
      <c r="K472" s="34"/>
      <c r="L472" s="34"/>
      <c r="M472" s="34"/>
      <c r="N472" s="34"/>
      <c r="O472" s="34"/>
      <c r="P472" s="34"/>
      <c r="Q472" s="34"/>
      <c r="R472" s="34"/>
      <c r="S472" s="34"/>
      <c r="T472" s="34"/>
      <c r="U472" s="34"/>
      <c r="V472" s="34"/>
      <c r="W472" s="34"/>
      <c r="X472" s="34"/>
      <c r="Y472" s="34"/>
      <c r="Z472" s="34"/>
    </row>
    <row r="473" spans="1:26" ht="15.5" x14ac:dyDescent="0.35">
      <c r="A473" s="34"/>
      <c r="B473" s="34"/>
      <c r="C473" s="34"/>
      <c r="D473" s="34"/>
      <c r="E473" s="34"/>
      <c r="F473" s="34"/>
      <c r="G473" s="34"/>
      <c r="H473" s="35"/>
      <c r="I473" s="35"/>
      <c r="J473" s="35"/>
      <c r="K473" s="34"/>
      <c r="L473" s="34"/>
      <c r="M473" s="34"/>
      <c r="N473" s="34"/>
      <c r="O473" s="34"/>
      <c r="P473" s="34"/>
      <c r="Q473" s="34"/>
      <c r="R473" s="34"/>
      <c r="S473" s="34"/>
      <c r="T473" s="34"/>
      <c r="U473" s="34"/>
      <c r="V473" s="34"/>
      <c r="W473" s="34"/>
      <c r="X473" s="34"/>
      <c r="Y473" s="34"/>
      <c r="Z473" s="34"/>
    </row>
    <row r="474" spans="1:26" ht="15.5" x14ac:dyDescent="0.35">
      <c r="A474" s="34"/>
      <c r="B474" s="34"/>
      <c r="C474" s="34"/>
      <c r="D474" s="34"/>
      <c r="E474" s="34"/>
      <c r="F474" s="34"/>
      <c r="G474" s="34"/>
      <c r="H474" s="35"/>
      <c r="I474" s="35"/>
      <c r="J474" s="35"/>
      <c r="K474" s="34"/>
      <c r="L474" s="34"/>
      <c r="M474" s="34"/>
      <c r="N474" s="34"/>
      <c r="O474" s="34"/>
      <c r="P474" s="34"/>
      <c r="Q474" s="34"/>
      <c r="R474" s="34"/>
      <c r="S474" s="34"/>
      <c r="T474" s="34"/>
      <c r="U474" s="34"/>
      <c r="V474" s="34"/>
      <c r="W474" s="34"/>
      <c r="X474" s="34"/>
      <c r="Y474" s="34"/>
      <c r="Z474" s="34"/>
    </row>
    <row r="475" spans="1:26" ht="15.5" x14ac:dyDescent="0.35">
      <c r="A475" s="34"/>
      <c r="B475" s="34"/>
      <c r="C475" s="34"/>
      <c r="D475" s="34"/>
      <c r="E475" s="34"/>
      <c r="F475" s="34"/>
      <c r="G475" s="34"/>
      <c r="H475" s="35"/>
      <c r="I475" s="35"/>
      <c r="J475" s="35"/>
      <c r="K475" s="34"/>
      <c r="L475" s="34"/>
      <c r="M475" s="34"/>
      <c r="N475" s="34"/>
      <c r="O475" s="34"/>
      <c r="P475" s="34"/>
      <c r="Q475" s="34"/>
      <c r="R475" s="34"/>
      <c r="S475" s="34"/>
      <c r="T475" s="34"/>
      <c r="U475" s="34"/>
      <c r="V475" s="34"/>
      <c r="W475" s="34"/>
      <c r="X475" s="34"/>
      <c r="Y475" s="34"/>
      <c r="Z475" s="34"/>
    </row>
    <row r="476" spans="1:26" ht="15.5" x14ac:dyDescent="0.35">
      <c r="A476" s="34"/>
      <c r="B476" s="34"/>
      <c r="C476" s="34"/>
      <c r="D476" s="34"/>
      <c r="E476" s="34"/>
      <c r="F476" s="34"/>
      <c r="G476" s="34"/>
      <c r="H476" s="35"/>
      <c r="I476" s="35"/>
      <c r="J476" s="35"/>
      <c r="K476" s="34"/>
      <c r="L476" s="34"/>
      <c r="M476" s="34"/>
      <c r="N476" s="34"/>
      <c r="O476" s="34"/>
      <c r="P476" s="34"/>
      <c r="Q476" s="34"/>
      <c r="R476" s="34"/>
      <c r="S476" s="34"/>
      <c r="T476" s="34"/>
      <c r="U476" s="34"/>
      <c r="V476" s="34"/>
      <c r="W476" s="34"/>
      <c r="X476" s="34"/>
      <c r="Y476" s="34"/>
      <c r="Z476" s="34"/>
    </row>
    <row r="477" spans="1:26" ht="15.5" x14ac:dyDescent="0.35">
      <c r="A477" s="34"/>
      <c r="B477" s="34"/>
      <c r="C477" s="34"/>
      <c r="D477" s="34"/>
      <c r="E477" s="34"/>
      <c r="F477" s="34"/>
      <c r="G477" s="34"/>
      <c r="H477" s="35"/>
      <c r="I477" s="35"/>
      <c r="J477" s="35"/>
      <c r="K477" s="34"/>
      <c r="L477" s="34"/>
      <c r="M477" s="34"/>
      <c r="N477" s="34"/>
      <c r="O477" s="34"/>
      <c r="P477" s="34"/>
      <c r="Q477" s="34"/>
      <c r="R477" s="34"/>
      <c r="S477" s="34"/>
      <c r="T477" s="34"/>
      <c r="U477" s="34"/>
      <c r="V477" s="34"/>
      <c r="W477" s="34"/>
      <c r="X477" s="34"/>
      <c r="Y477" s="34"/>
      <c r="Z477" s="34"/>
    </row>
    <row r="478" spans="1:26" ht="15.5" x14ac:dyDescent="0.35">
      <c r="A478" s="34"/>
      <c r="B478" s="34"/>
      <c r="C478" s="34"/>
      <c r="D478" s="34"/>
      <c r="E478" s="34"/>
      <c r="F478" s="34"/>
      <c r="G478" s="34"/>
      <c r="H478" s="35"/>
      <c r="I478" s="35"/>
      <c r="J478" s="35"/>
      <c r="K478" s="34"/>
      <c r="L478" s="34"/>
      <c r="M478" s="34"/>
      <c r="N478" s="34"/>
      <c r="O478" s="34"/>
      <c r="P478" s="34"/>
      <c r="Q478" s="34"/>
      <c r="R478" s="34"/>
      <c r="S478" s="34"/>
      <c r="T478" s="34"/>
      <c r="U478" s="34"/>
      <c r="V478" s="34"/>
      <c r="W478" s="34"/>
      <c r="X478" s="34"/>
      <c r="Y478" s="34"/>
      <c r="Z478" s="34"/>
    </row>
    <row r="479" spans="1:26" ht="15.5" x14ac:dyDescent="0.35">
      <c r="A479" s="34"/>
      <c r="B479" s="34"/>
      <c r="C479" s="34"/>
      <c r="D479" s="34"/>
      <c r="E479" s="34"/>
      <c r="F479" s="34"/>
      <c r="G479" s="34"/>
      <c r="H479" s="35"/>
      <c r="I479" s="35"/>
      <c r="J479" s="35"/>
      <c r="K479" s="34"/>
      <c r="L479" s="34"/>
      <c r="M479" s="34"/>
      <c r="N479" s="34"/>
      <c r="O479" s="34"/>
      <c r="P479" s="34"/>
      <c r="Q479" s="34"/>
      <c r="R479" s="34"/>
      <c r="S479" s="34"/>
      <c r="T479" s="34"/>
      <c r="U479" s="34"/>
      <c r="V479" s="34"/>
      <c r="W479" s="34"/>
      <c r="X479" s="34"/>
      <c r="Y479" s="34"/>
      <c r="Z479" s="34"/>
    </row>
    <row r="480" spans="1:26" ht="15.5" x14ac:dyDescent="0.35">
      <c r="A480" s="34"/>
      <c r="B480" s="34"/>
      <c r="C480" s="34"/>
      <c r="D480" s="34"/>
      <c r="E480" s="34"/>
      <c r="F480" s="34"/>
      <c r="G480" s="34"/>
      <c r="H480" s="35"/>
      <c r="I480" s="35"/>
      <c r="J480" s="35"/>
      <c r="K480" s="34"/>
      <c r="L480" s="34"/>
      <c r="M480" s="34"/>
      <c r="N480" s="34"/>
      <c r="O480" s="34"/>
      <c r="P480" s="34"/>
      <c r="Q480" s="34"/>
      <c r="R480" s="34"/>
      <c r="S480" s="34"/>
      <c r="T480" s="34"/>
      <c r="U480" s="34"/>
      <c r="V480" s="34"/>
      <c r="W480" s="34"/>
      <c r="X480" s="34"/>
      <c r="Y480" s="34"/>
      <c r="Z480" s="34"/>
    </row>
    <row r="481" spans="1:26" ht="15.5" x14ac:dyDescent="0.35">
      <c r="A481" s="34"/>
      <c r="B481" s="34"/>
      <c r="C481" s="34"/>
      <c r="D481" s="34"/>
      <c r="E481" s="34"/>
      <c r="F481" s="34"/>
      <c r="G481" s="34"/>
      <c r="H481" s="35"/>
      <c r="I481" s="35"/>
      <c r="J481" s="35"/>
      <c r="K481" s="34"/>
      <c r="L481" s="34"/>
      <c r="M481" s="34"/>
      <c r="N481" s="34"/>
      <c r="O481" s="34"/>
      <c r="P481" s="34"/>
      <c r="Q481" s="34"/>
      <c r="R481" s="34"/>
      <c r="S481" s="34"/>
      <c r="T481" s="34"/>
      <c r="U481" s="34"/>
      <c r="V481" s="34"/>
      <c r="W481" s="34"/>
      <c r="X481" s="34"/>
      <c r="Y481" s="34"/>
      <c r="Z481" s="34"/>
    </row>
    <row r="482" spans="1:26" ht="15.5" x14ac:dyDescent="0.35">
      <c r="A482" s="34"/>
      <c r="B482" s="34"/>
      <c r="C482" s="34"/>
      <c r="D482" s="34"/>
      <c r="E482" s="34"/>
      <c r="F482" s="34"/>
      <c r="G482" s="34"/>
      <c r="H482" s="35"/>
      <c r="I482" s="35"/>
      <c r="J482" s="35"/>
      <c r="K482" s="34"/>
      <c r="L482" s="34"/>
      <c r="M482" s="34"/>
      <c r="N482" s="34"/>
      <c r="O482" s="34"/>
      <c r="P482" s="34"/>
      <c r="Q482" s="34"/>
      <c r="R482" s="34"/>
      <c r="S482" s="34"/>
      <c r="T482" s="34"/>
      <c r="U482" s="34"/>
      <c r="V482" s="34"/>
      <c r="W482" s="34"/>
      <c r="X482" s="34"/>
      <c r="Y482" s="34"/>
      <c r="Z482" s="34"/>
    </row>
    <row r="483" spans="1:26" ht="15.5" x14ac:dyDescent="0.35">
      <c r="A483" s="34"/>
      <c r="B483" s="34"/>
      <c r="C483" s="34"/>
      <c r="D483" s="34"/>
      <c r="E483" s="34"/>
      <c r="F483" s="34"/>
      <c r="G483" s="34"/>
      <c r="H483" s="35"/>
      <c r="I483" s="35"/>
      <c r="J483" s="35"/>
      <c r="K483" s="34"/>
      <c r="L483" s="34"/>
      <c r="M483" s="34"/>
      <c r="N483" s="34"/>
      <c r="O483" s="34"/>
      <c r="P483" s="34"/>
      <c r="Q483" s="34"/>
      <c r="R483" s="34"/>
      <c r="S483" s="34"/>
      <c r="T483" s="34"/>
      <c r="U483" s="34"/>
      <c r="V483" s="34"/>
      <c r="W483" s="34"/>
      <c r="X483" s="34"/>
      <c r="Y483" s="34"/>
      <c r="Z483" s="34"/>
    </row>
    <row r="484" spans="1:26" ht="15.5" x14ac:dyDescent="0.35">
      <c r="A484" s="34"/>
      <c r="B484" s="34"/>
      <c r="C484" s="34"/>
      <c r="D484" s="34"/>
      <c r="E484" s="34"/>
      <c r="F484" s="34"/>
      <c r="G484" s="34"/>
      <c r="H484" s="35"/>
      <c r="I484" s="35"/>
      <c r="J484" s="35"/>
      <c r="K484" s="34"/>
      <c r="L484" s="34"/>
      <c r="M484" s="34"/>
      <c r="N484" s="34"/>
      <c r="O484" s="34"/>
      <c r="P484" s="34"/>
      <c r="Q484" s="34"/>
      <c r="R484" s="34"/>
      <c r="S484" s="34"/>
      <c r="T484" s="34"/>
      <c r="U484" s="34"/>
      <c r="V484" s="34"/>
      <c r="W484" s="34"/>
      <c r="X484" s="34"/>
      <c r="Y484" s="34"/>
      <c r="Z484" s="34"/>
    </row>
    <row r="485" spans="1:26" ht="15.5" x14ac:dyDescent="0.35">
      <c r="A485" s="34"/>
      <c r="B485" s="34"/>
      <c r="C485" s="34"/>
      <c r="D485" s="34"/>
      <c r="E485" s="34"/>
      <c r="F485" s="34"/>
      <c r="G485" s="34"/>
      <c r="H485" s="35"/>
      <c r="I485" s="35"/>
      <c r="J485" s="35"/>
      <c r="K485" s="34"/>
      <c r="L485" s="34"/>
      <c r="M485" s="34"/>
      <c r="N485" s="34"/>
      <c r="O485" s="34"/>
      <c r="P485" s="34"/>
      <c r="Q485" s="34"/>
      <c r="R485" s="34"/>
      <c r="S485" s="34"/>
      <c r="T485" s="34"/>
      <c r="U485" s="34"/>
      <c r="V485" s="34"/>
      <c r="W485" s="34"/>
      <c r="X485" s="34"/>
      <c r="Y485" s="34"/>
      <c r="Z485" s="34"/>
    </row>
    <row r="486" spans="1:26" ht="15.5" x14ac:dyDescent="0.35">
      <c r="A486" s="34"/>
      <c r="B486" s="34"/>
      <c r="C486" s="34"/>
      <c r="D486" s="34"/>
      <c r="E486" s="34"/>
      <c r="F486" s="34"/>
      <c r="G486" s="34"/>
      <c r="H486" s="35"/>
      <c r="I486" s="35"/>
      <c r="J486" s="35"/>
      <c r="K486" s="34"/>
      <c r="L486" s="34"/>
      <c r="M486" s="34"/>
      <c r="N486" s="34"/>
      <c r="O486" s="34"/>
      <c r="P486" s="34"/>
      <c r="Q486" s="34"/>
      <c r="R486" s="34"/>
      <c r="S486" s="34"/>
      <c r="T486" s="34"/>
      <c r="U486" s="34"/>
      <c r="V486" s="34"/>
      <c r="W486" s="34"/>
      <c r="X486" s="34"/>
      <c r="Y486" s="34"/>
      <c r="Z486" s="34"/>
    </row>
    <row r="487" spans="1:26" ht="15.5" x14ac:dyDescent="0.35">
      <c r="A487" s="34"/>
      <c r="B487" s="34"/>
      <c r="C487" s="34"/>
      <c r="D487" s="34"/>
      <c r="E487" s="34"/>
      <c r="F487" s="34"/>
      <c r="G487" s="34"/>
      <c r="H487" s="35"/>
      <c r="I487" s="35"/>
      <c r="J487" s="35"/>
      <c r="K487" s="34"/>
      <c r="L487" s="34"/>
      <c r="M487" s="34"/>
      <c r="N487" s="34"/>
      <c r="O487" s="34"/>
      <c r="P487" s="34"/>
      <c r="Q487" s="34"/>
      <c r="R487" s="34"/>
      <c r="S487" s="34"/>
      <c r="T487" s="34"/>
      <c r="U487" s="34"/>
      <c r="V487" s="34"/>
      <c r="W487" s="34"/>
      <c r="X487" s="34"/>
      <c r="Y487" s="34"/>
      <c r="Z487" s="34"/>
    </row>
    <row r="488" spans="1:26" ht="15.5" x14ac:dyDescent="0.35">
      <c r="A488" s="34"/>
      <c r="B488" s="34"/>
      <c r="C488" s="34"/>
      <c r="D488" s="34"/>
      <c r="E488" s="34"/>
      <c r="F488" s="34"/>
      <c r="G488" s="34"/>
      <c r="H488" s="35"/>
      <c r="I488" s="35"/>
      <c r="J488" s="35"/>
      <c r="K488" s="34"/>
      <c r="L488" s="34"/>
      <c r="M488" s="34"/>
      <c r="N488" s="34"/>
      <c r="O488" s="34"/>
      <c r="P488" s="34"/>
      <c r="Q488" s="34"/>
      <c r="R488" s="34"/>
      <c r="S488" s="34"/>
      <c r="T488" s="34"/>
      <c r="U488" s="34"/>
      <c r="V488" s="34"/>
      <c r="W488" s="34"/>
      <c r="X488" s="34"/>
      <c r="Y488" s="34"/>
      <c r="Z488" s="34"/>
    </row>
    <row r="489" spans="1:26" ht="15.5" x14ac:dyDescent="0.35">
      <c r="A489" s="34"/>
      <c r="B489" s="34"/>
      <c r="C489" s="34"/>
      <c r="D489" s="34"/>
      <c r="E489" s="34"/>
      <c r="F489" s="34"/>
      <c r="G489" s="34"/>
      <c r="H489" s="35"/>
      <c r="I489" s="35"/>
      <c r="J489" s="35"/>
      <c r="K489" s="34"/>
      <c r="L489" s="34"/>
      <c r="M489" s="34"/>
      <c r="N489" s="34"/>
      <c r="O489" s="34"/>
      <c r="P489" s="34"/>
      <c r="Q489" s="34"/>
      <c r="R489" s="34"/>
      <c r="S489" s="34"/>
      <c r="T489" s="34"/>
      <c r="U489" s="34"/>
      <c r="V489" s="34"/>
      <c r="W489" s="34"/>
      <c r="X489" s="34"/>
      <c r="Y489" s="34"/>
      <c r="Z489" s="34"/>
    </row>
    <row r="490" spans="1:26" ht="15.5" x14ac:dyDescent="0.35">
      <c r="A490" s="34"/>
      <c r="B490" s="34"/>
      <c r="C490" s="34"/>
      <c r="D490" s="34"/>
      <c r="E490" s="34"/>
      <c r="F490" s="34"/>
      <c r="G490" s="34"/>
      <c r="H490" s="35"/>
      <c r="I490" s="35"/>
      <c r="J490" s="35"/>
      <c r="K490" s="34"/>
      <c r="L490" s="34"/>
      <c r="M490" s="34"/>
      <c r="N490" s="34"/>
      <c r="O490" s="34"/>
      <c r="P490" s="34"/>
      <c r="Q490" s="34"/>
      <c r="R490" s="34"/>
      <c r="S490" s="34"/>
      <c r="T490" s="34"/>
      <c r="U490" s="34"/>
      <c r="V490" s="34"/>
      <c r="W490" s="34"/>
      <c r="X490" s="34"/>
      <c r="Y490" s="34"/>
      <c r="Z490" s="34"/>
    </row>
    <row r="491" spans="1:26" ht="15.5" x14ac:dyDescent="0.35">
      <c r="A491" s="34"/>
      <c r="B491" s="34"/>
      <c r="C491" s="34"/>
      <c r="D491" s="34"/>
      <c r="E491" s="34"/>
      <c r="F491" s="34"/>
      <c r="G491" s="34"/>
      <c r="H491" s="35"/>
      <c r="I491" s="35"/>
      <c r="J491" s="35"/>
      <c r="K491" s="34"/>
      <c r="L491" s="34"/>
      <c r="M491" s="34"/>
      <c r="N491" s="34"/>
      <c r="O491" s="34"/>
      <c r="P491" s="34"/>
      <c r="Q491" s="34"/>
      <c r="R491" s="34"/>
      <c r="S491" s="34"/>
      <c r="T491" s="34"/>
      <c r="U491" s="34"/>
      <c r="V491" s="34"/>
      <c r="W491" s="34"/>
      <c r="X491" s="34"/>
      <c r="Y491" s="34"/>
      <c r="Z491" s="34"/>
    </row>
    <row r="492" spans="1:26" ht="15.5" x14ac:dyDescent="0.35">
      <c r="A492" s="34"/>
      <c r="B492" s="34"/>
      <c r="C492" s="34"/>
      <c r="D492" s="34"/>
      <c r="E492" s="34"/>
      <c r="F492" s="34"/>
      <c r="G492" s="34"/>
      <c r="H492" s="35"/>
      <c r="I492" s="35"/>
      <c r="J492" s="35"/>
      <c r="K492" s="34"/>
      <c r="L492" s="34"/>
      <c r="M492" s="34"/>
      <c r="N492" s="34"/>
      <c r="O492" s="34"/>
      <c r="P492" s="34"/>
      <c r="Q492" s="34"/>
      <c r="R492" s="34"/>
      <c r="S492" s="34"/>
      <c r="T492" s="34"/>
      <c r="U492" s="34"/>
      <c r="V492" s="34"/>
      <c r="W492" s="34"/>
      <c r="X492" s="34"/>
      <c r="Y492" s="34"/>
      <c r="Z492" s="34"/>
    </row>
    <row r="493" spans="1:26" ht="15.5" x14ac:dyDescent="0.35">
      <c r="A493" s="34"/>
      <c r="B493" s="34"/>
      <c r="C493" s="34"/>
      <c r="D493" s="34"/>
      <c r="E493" s="34"/>
      <c r="F493" s="34"/>
      <c r="G493" s="34"/>
      <c r="H493" s="35"/>
      <c r="I493" s="35"/>
      <c r="J493" s="35"/>
      <c r="K493" s="34"/>
      <c r="L493" s="34"/>
      <c r="M493" s="34"/>
      <c r="N493" s="34"/>
      <c r="O493" s="34"/>
      <c r="P493" s="34"/>
      <c r="Q493" s="34"/>
      <c r="R493" s="34"/>
      <c r="S493" s="34"/>
      <c r="T493" s="34"/>
      <c r="U493" s="34"/>
      <c r="V493" s="34"/>
      <c r="W493" s="34"/>
      <c r="X493" s="34"/>
      <c r="Y493" s="34"/>
      <c r="Z493" s="34"/>
    </row>
    <row r="494" spans="1:26" ht="15.5" x14ac:dyDescent="0.35">
      <c r="A494" s="34"/>
      <c r="B494" s="34"/>
      <c r="C494" s="34"/>
      <c r="D494" s="34"/>
      <c r="E494" s="34"/>
      <c r="F494" s="34"/>
      <c r="G494" s="34"/>
      <c r="H494" s="35"/>
      <c r="I494" s="35"/>
      <c r="J494" s="35"/>
      <c r="K494" s="34"/>
      <c r="L494" s="34"/>
      <c r="M494" s="34"/>
      <c r="N494" s="34"/>
      <c r="O494" s="34"/>
      <c r="P494" s="34"/>
      <c r="Q494" s="34"/>
      <c r="R494" s="34"/>
      <c r="S494" s="34"/>
      <c r="T494" s="34"/>
      <c r="U494" s="34"/>
      <c r="V494" s="34"/>
      <c r="W494" s="34"/>
      <c r="X494" s="34"/>
      <c r="Y494" s="34"/>
      <c r="Z494" s="34"/>
    </row>
    <row r="495" spans="1:26" ht="15.5" x14ac:dyDescent="0.35">
      <c r="A495" s="34"/>
      <c r="B495" s="34"/>
      <c r="C495" s="34"/>
      <c r="D495" s="34"/>
      <c r="E495" s="34"/>
      <c r="F495" s="34"/>
      <c r="G495" s="34"/>
      <c r="H495" s="35"/>
      <c r="I495" s="35"/>
      <c r="J495" s="35"/>
      <c r="K495" s="34"/>
      <c r="L495" s="34"/>
      <c r="M495" s="34"/>
      <c r="N495" s="34"/>
      <c r="O495" s="34"/>
      <c r="P495" s="34"/>
      <c r="Q495" s="34"/>
      <c r="R495" s="34"/>
      <c r="S495" s="34"/>
      <c r="T495" s="34"/>
      <c r="U495" s="34"/>
      <c r="V495" s="34"/>
      <c r="W495" s="34"/>
      <c r="X495" s="34"/>
      <c r="Y495" s="34"/>
      <c r="Z495" s="34"/>
    </row>
    <row r="496" spans="1:26" ht="15.5" x14ac:dyDescent="0.35">
      <c r="A496" s="34"/>
      <c r="B496" s="34"/>
      <c r="C496" s="34"/>
      <c r="D496" s="34"/>
      <c r="E496" s="34"/>
      <c r="F496" s="34"/>
      <c r="G496" s="34"/>
      <c r="H496" s="35"/>
      <c r="I496" s="35"/>
      <c r="J496" s="35"/>
      <c r="K496" s="34"/>
      <c r="L496" s="34"/>
      <c r="M496" s="34"/>
      <c r="N496" s="34"/>
      <c r="O496" s="34"/>
      <c r="P496" s="34"/>
      <c r="Q496" s="34"/>
      <c r="R496" s="34"/>
      <c r="S496" s="34"/>
      <c r="T496" s="34"/>
      <c r="U496" s="34"/>
      <c r="V496" s="34"/>
      <c r="W496" s="34"/>
      <c r="X496" s="34"/>
      <c r="Y496" s="34"/>
      <c r="Z496" s="34"/>
    </row>
    <row r="497" spans="1:26" ht="15.5" x14ac:dyDescent="0.35">
      <c r="A497" s="34"/>
      <c r="B497" s="34"/>
      <c r="C497" s="34"/>
      <c r="D497" s="34"/>
      <c r="E497" s="34"/>
      <c r="F497" s="34"/>
      <c r="G497" s="34"/>
      <c r="H497" s="35"/>
      <c r="I497" s="35"/>
      <c r="J497" s="35"/>
      <c r="K497" s="34"/>
      <c r="L497" s="34"/>
      <c r="M497" s="34"/>
      <c r="N497" s="34"/>
      <c r="O497" s="34"/>
      <c r="P497" s="34"/>
      <c r="Q497" s="34"/>
      <c r="R497" s="34"/>
      <c r="S497" s="34"/>
      <c r="T497" s="34"/>
      <c r="U497" s="34"/>
      <c r="V497" s="34"/>
      <c r="W497" s="34"/>
      <c r="X497" s="34"/>
      <c r="Y497" s="34"/>
      <c r="Z497" s="34"/>
    </row>
    <row r="498" spans="1:26" ht="15.5" x14ac:dyDescent="0.35">
      <c r="A498" s="34"/>
      <c r="B498" s="34"/>
      <c r="C498" s="34"/>
      <c r="D498" s="34"/>
      <c r="E498" s="34"/>
      <c r="F498" s="34"/>
      <c r="G498" s="34"/>
      <c r="H498" s="35"/>
      <c r="I498" s="35"/>
      <c r="J498" s="35"/>
      <c r="K498" s="34"/>
      <c r="L498" s="34"/>
      <c r="M498" s="34"/>
      <c r="N498" s="34"/>
      <c r="O498" s="34"/>
      <c r="P498" s="34"/>
      <c r="Q498" s="34"/>
      <c r="R498" s="34"/>
      <c r="S498" s="34"/>
      <c r="T498" s="34"/>
      <c r="U498" s="34"/>
      <c r="V498" s="34"/>
      <c r="W498" s="34"/>
      <c r="X498" s="34"/>
      <c r="Y498" s="34"/>
      <c r="Z498" s="34"/>
    </row>
    <row r="499" spans="1:26" ht="15.5" x14ac:dyDescent="0.35">
      <c r="A499" s="34"/>
      <c r="B499" s="34"/>
      <c r="C499" s="34"/>
      <c r="D499" s="34"/>
      <c r="E499" s="34"/>
      <c r="F499" s="34"/>
      <c r="G499" s="34"/>
      <c r="H499" s="35"/>
      <c r="I499" s="35"/>
      <c r="J499" s="35"/>
      <c r="K499" s="34"/>
      <c r="L499" s="34"/>
      <c r="M499" s="34"/>
      <c r="N499" s="34"/>
      <c r="O499" s="34"/>
      <c r="P499" s="34"/>
      <c r="Q499" s="34"/>
      <c r="R499" s="34"/>
      <c r="S499" s="34"/>
      <c r="T499" s="34"/>
      <c r="U499" s="34"/>
      <c r="V499" s="34"/>
      <c r="W499" s="34"/>
      <c r="X499" s="34"/>
      <c r="Y499" s="34"/>
      <c r="Z499" s="34"/>
    </row>
    <row r="500" spans="1:26" ht="15.5" x14ac:dyDescent="0.35">
      <c r="A500" s="34"/>
      <c r="B500" s="34"/>
      <c r="C500" s="34"/>
      <c r="D500" s="34"/>
      <c r="E500" s="34"/>
      <c r="F500" s="34"/>
      <c r="G500" s="34"/>
      <c r="H500" s="35"/>
      <c r="I500" s="35"/>
      <c r="J500" s="35"/>
      <c r="K500" s="34"/>
      <c r="L500" s="34"/>
      <c r="M500" s="34"/>
      <c r="N500" s="34"/>
      <c r="O500" s="34"/>
      <c r="P500" s="34"/>
      <c r="Q500" s="34"/>
      <c r="R500" s="34"/>
      <c r="S500" s="34"/>
      <c r="T500" s="34"/>
      <c r="U500" s="34"/>
      <c r="V500" s="34"/>
      <c r="W500" s="34"/>
      <c r="X500" s="34"/>
      <c r="Y500" s="34"/>
      <c r="Z500" s="34"/>
    </row>
    <row r="501" spans="1:26" ht="15.5" x14ac:dyDescent="0.35">
      <c r="A501" s="34"/>
      <c r="B501" s="34"/>
      <c r="C501" s="34"/>
      <c r="D501" s="34"/>
      <c r="E501" s="34"/>
      <c r="F501" s="34"/>
      <c r="G501" s="34"/>
      <c r="H501" s="35"/>
      <c r="I501" s="35"/>
      <c r="J501" s="35"/>
      <c r="K501" s="34"/>
      <c r="L501" s="34"/>
      <c r="M501" s="34"/>
      <c r="N501" s="34"/>
      <c r="O501" s="34"/>
      <c r="P501" s="34"/>
      <c r="Q501" s="34"/>
      <c r="R501" s="34"/>
      <c r="S501" s="34"/>
      <c r="T501" s="34"/>
      <c r="U501" s="34"/>
      <c r="V501" s="34"/>
      <c r="W501" s="34"/>
      <c r="X501" s="34"/>
      <c r="Y501" s="34"/>
      <c r="Z501" s="34"/>
    </row>
    <row r="502" spans="1:26" ht="15.5" x14ac:dyDescent="0.35">
      <c r="A502" s="34"/>
      <c r="B502" s="34"/>
      <c r="C502" s="34"/>
      <c r="D502" s="34"/>
      <c r="E502" s="34"/>
      <c r="F502" s="34"/>
      <c r="G502" s="34"/>
      <c r="H502" s="35"/>
      <c r="I502" s="35"/>
      <c r="J502" s="35"/>
      <c r="K502" s="34"/>
      <c r="L502" s="34"/>
      <c r="M502" s="34"/>
      <c r="N502" s="34"/>
      <c r="O502" s="34"/>
      <c r="P502" s="34"/>
      <c r="Q502" s="34"/>
      <c r="R502" s="34"/>
      <c r="S502" s="34"/>
      <c r="T502" s="34"/>
      <c r="U502" s="34"/>
      <c r="V502" s="34"/>
      <c r="W502" s="34"/>
      <c r="X502" s="34"/>
      <c r="Y502" s="34"/>
      <c r="Z502" s="34"/>
    </row>
    <row r="503" spans="1:26" ht="15.5" x14ac:dyDescent="0.35">
      <c r="A503" s="34"/>
      <c r="B503" s="34"/>
      <c r="C503" s="34"/>
      <c r="D503" s="34"/>
      <c r="E503" s="34"/>
      <c r="F503" s="34"/>
      <c r="G503" s="34"/>
      <c r="H503" s="35"/>
      <c r="I503" s="35"/>
      <c r="J503" s="35"/>
      <c r="K503" s="34"/>
      <c r="L503" s="34"/>
      <c r="M503" s="34"/>
      <c r="N503" s="34"/>
      <c r="O503" s="34"/>
      <c r="P503" s="34"/>
      <c r="Q503" s="34"/>
      <c r="R503" s="34"/>
      <c r="S503" s="34"/>
      <c r="T503" s="34"/>
      <c r="U503" s="34"/>
      <c r="V503" s="34"/>
      <c r="W503" s="34"/>
      <c r="X503" s="34"/>
      <c r="Y503" s="34"/>
      <c r="Z503" s="34"/>
    </row>
    <row r="504" spans="1:26" ht="15.5" x14ac:dyDescent="0.35">
      <c r="A504" s="34"/>
      <c r="B504" s="34"/>
      <c r="C504" s="34"/>
      <c r="D504" s="34"/>
      <c r="E504" s="34"/>
      <c r="F504" s="34"/>
      <c r="G504" s="34"/>
      <c r="H504" s="35"/>
      <c r="I504" s="35"/>
      <c r="J504" s="35"/>
      <c r="K504" s="34"/>
      <c r="L504" s="34"/>
      <c r="M504" s="34"/>
      <c r="N504" s="34"/>
      <c r="O504" s="34"/>
      <c r="P504" s="34"/>
      <c r="Q504" s="34"/>
      <c r="R504" s="34"/>
      <c r="S504" s="34"/>
      <c r="T504" s="34"/>
      <c r="U504" s="34"/>
      <c r="V504" s="34"/>
      <c r="W504" s="34"/>
      <c r="X504" s="34"/>
      <c r="Y504" s="34"/>
      <c r="Z504" s="34"/>
    </row>
    <row r="505" spans="1:26" ht="15.5" x14ac:dyDescent="0.35">
      <c r="A505" s="34"/>
      <c r="B505" s="34"/>
      <c r="C505" s="34"/>
      <c r="D505" s="34"/>
      <c r="E505" s="34"/>
      <c r="F505" s="34"/>
      <c r="G505" s="34"/>
      <c r="H505" s="35"/>
      <c r="I505" s="35"/>
      <c r="J505" s="35"/>
      <c r="K505" s="34"/>
      <c r="L505" s="34"/>
      <c r="M505" s="34"/>
      <c r="N505" s="34"/>
      <c r="O505" s="34"/>
      <c r="P505" s="34"/>
      <c r="Q505" s="34"/>
      <c r="R505" s="34"/>
      <c r="S505" s="34"/>
      <c r="T505" s="34"/>
      <c r="U505" s="34"/>
      <c r="V505" s="34"/>
      <c r="W505" s="34"/>
      <c r="X505" s="34"/>
      <c r="Y505" s="34"/>
      <c r="Z505" s="34"/>
    </row>
    <row r="506" spans="1:26" ht="15.5" x14ac:dyDescent="0.35">
      <c r="A506" s="34"/>
      <c r="B506" s="34"/>
      <c r="C506" s="34"/>
      <c r="D506" s="34"/>
      <c r="E506" s="34"/>
      <c r="F506" s="34"/>
      <c r="G506" s="34"/>
      <c r="H506" s="35"/>
      <c r="I506" s="35"/>
      <c r="J506" s="35"/>
      <c r="K506" s="34"/>
      <c r="L506" s="34"/>
      <c r="M506" s="34"/>
      <c r="N506" s="34"/>
      <c r="O506" s="34"/>
      <c r="P506" s="34"/>
      <c r="Q506" s="34"/>
      <c r="R506" s="34"/>
      <c r="S506" s="34"/>
      <c r="T506" s="34"/>
      <c r="U506" s="34"/>
      <c r="V506" s="34"/>
      <c r="W506" s="34"/>
      <c r="X506" s="34"/>
      <c r="Y506" s="34"/>
      <c r="Z506" s="34"/>
    </row>
    <row r="507" spans="1:26" ht="15.5" x14ac:dyDescent="0.35">
      <c r="A507" s="34"/>
      <c r="B507" s="34"/>
      <c r="C507" s="34"/>
      <c r="D507" s="34"/>
      <c r="E507" s="34"/>
      <c r="F507" s="34"/>
      <c r="G507" s="34"/>
      <c r="H507" s="35"/>
      <c r="I507" s="35"/>
      <c r="J507" s="35"/>
      <c r="K507" s="34"/>
      <c r="L507" s="34"/>
      <c r="M507" s="34"/>
      <c r="N507" s="34"/>
      <c r="O507" s="34"/>
      <c r="P507" s="34"/>
      <c r="Q507" s="34"/>
      <c r="R507" s="34"/>
      <c r="S507" s="34"/>
      <c r="T507" s="34"/>
      <c r="U507" s="34"/>
      <c r="V507" s="34"/>
      <c r="W507" s="34"/>
      <c r="X507" s="34"/>
      <c r="Y507" s="34"/>
      <c r="Z507" s="34"/>
    </row>
    <row r="508" spans="1:26" ht="15.5" x14ac:dyDescent="0.35">
      <c r="A508" s="34"/>
      <c r="B508" s="34"/>
      <c r="C508" s="34"/>
      <c r="D508" s="34"/>
      <c r="E508" s="34"/>
      <c r="F508" s="34"/>
      <c r="G508" s="34"/>
      <c r="H508" s="35"/>
      <c r="I508" s="35"/>
      <c r="J508" s="35"/>
      <c r="K508" s="34"/>
      <c r="L508" s="34"/>
      <c r="M508" s="34"/>
      <c r="N508" s="34"/>
      <c r="O508" s="34"/>
      <c r="P508" s="34"/>
      <c r="Q508" s="34"/>
      <c r="R508" s="34"/>
      <c r="S508" s="34"/>
      <c r="T508" s="34"/>
      <c r="U508" s="34"/>
      <c r="V508" s="34"/>
      <c r="W508" s="34"/>
      <c r="X508" s="34"/>
      <c r="Y508" s="34"/>
      <c r="Z508" s="34"/>
    </row>
    <row r="509" spans="1:26" ht="15.5" x14ac:dyDescent="0.35">
      <c r="A509" s="34"/>
      <c r="B509" s="34"/>
      <c r="C509" s="34"/>
      <c r="D509" s="34"/>
      <c r="E509" s="34"/>
      <c r="F509" s="34"/>
      <c r="G509" s="34"/>
      <c r="H509" s="35"/>
      <c r="I509" s="35"/>
      <c r="J509" s="35"/>
      <c r="K509" s="34"/>
      <c r="L509" s="34"/>
      <c r="M509" s="34"/>
      <c r="N509" s="34"/>
      <c r="O509" s="34"/>
      <c r="P509" s="34"/>
      <c r="Q509" s="34"/>
      <c r="R509" s="34"/>
      <c r="S509" s="34"/>
      <c r="T509" s="34"/>
      <c r="U509" s="34"/>
      <c r="V509" s="34"/>
      <c r="W509" s="34"/>
      <c r="X509" s="34"/>
      <c r="Y509" s="34"/>
      <c r="Z509" s="34"/>
    </row>
    <row r="510" spans="1:26" ht="15.5" x14ac:dyDescent="0.35">
      <c r="A510" s="34"/>
      <c r="B510" s="34"/>
      <c r="C510" s="34"/>
      <c r="D510" s="34"/>
      <c r="E510" s="34"/>
      <c r="F510" s="34"/>
      <c r="G510" s="34"/>
      <c r="H510" s="35"/>
      <c r="I510" s="35"/>
      <c r="J510" s="35"/>
      <c r="K510" s="34"/>
      <c r="L510" s="34"/>
      <c r="M510" s="34"/>
      <c r="N510" s="34"/>
      <c r="O510" s="34"/>
      <c r="P510" s="34"/>
      <c r="Q510" s="34"/>
      <c r="R510" s="34"/>
      <c r="S510" s="34"/>
      <c r="T510" s="34"/>
      <c r="U510" s="34"/>
      <c r="V510" s="34"/>
      <c r="W510" s="34"/>
      <c r="X510" s="34"/>
      <c r="Y510" s="34"/>
      <c r="Z510" s="34"/>
    </row>
    <row r="511" spans="1:26" ht="15.5" x14ac:dyDescent="0.35">
      <c r="A511" s="34"/>
      <c r="B511" s="34"/>
      <c r="C511" s="34"/>
      <c r="D511" s="34"/>
      <c r="E511" s="34"/>
      <c r="F511" s="34"/>
      <c r="G511" s="34"/>
      <c r="H511" s="35"/>
      <c r="I511" s="35"/>
      <c r="J511" s="35"/>
      <c r="K511" s="34"/>
      <c r="L511" s="34"/>
      <c r="M511" s="34"/>
      <c r="N511" s="34"/>
      <c r="O511" s="34"/>
      <c r="P511" s="34"/>
      <c r="Q511" s="34"/>
      <c r="R511" s="34"/>
      <c r="S511" s="34"/>
      <c r="T511" s="34"/>
      <c r="U511" s="34"/>
      <c r="V511" s="34"/>
      <c r="W511" s="34"/>
      <c r="X511" s="34"/>
      <c r="Y511" s="34"/>
      <c r="Z511" s="34"/>
    </row>
    <row r="512" spans="1:26" ht="15.5" x14ac:dyDescent="0.35">
      <c r="A512" s="34"/>
      <c r="B512" s="34"/>
      <c r="C512" s="34"/>
      <c r="D512" s="34"/>
      <c r="E512" s="34"/>
      <c r="F512" s="34"/>
      <c r="G512" s="34"/>
      <c r="H512" s="35"/>
      <c r="I512" s="35"/>
      <c r="J512" s="35"/>
      <c r="K512" s="34"/>
      <c r="L512" s="34"/>
      <c r="M512" s="34"/>
      <c r="N512" s="34"/>
      <c r="O512" s="34"/>
      <c r="P512" s="34"/>
      <c r="Q512" s="34"/>
      <c r="R512" s="34"/>
      <c r="S512" s="34"/>
      <c r="T512" s="34"/>
      <c r="U512" s="34"/>
      <c r="V512" s="34"/>
      <c r="W512" s="34"/>
      <c r="X512" s="34"/>
      <c r="Y512" s="34"/>
      <c r="Z512" s="34"/>
    </row>
    <row r="513" spans="1:26" ht="15.5" x14ac:dyDescent="0.35">
      <c r="A513" s="34"/>
      <c r="B513" s="34"/>
      <c r="C513" s="34"/>
      <c r="D513" s="34"/>
      <c r="E513" s="34"/>
      <c r="F513" s="34"/>
      <c r="G513" s="34"/>
      <c r="H513" s="35"/>
      <c r="I513" s="35"/>
      <c r="J513" s="35"/>
      <c r="K513" s="34"/>
      <c r="L513" s="34"/>
      <c r="M513" s="34"/>
      <c r="N513" s="34"/>
      <c r="O513" s="34"/>
      <c r="P513" s="34"/>
      <c r="Q513" s="34"/>
      <c r="R513" s="34"/>
      <c r="S513" s="34"/>
      <c r="T513" s="34"/>
      <c r="U513" s="34"/>
      <c r="V513" s="34"/>
      <c r="W513" s="34"/>
      <c r="X513" s="34"/>
      <c r="Y513" s="34"/>
      <c r="Z513" s="34"/>
    </row>
    <row r="514" spans="1:26" ht="15.5" x14ac:dyDescent="0.35">
      <c r="A514" s="34"/>
      <c r="B514" s="34"/>
      <c r="C514" s="34"/>
      <c r="D514" s="34"/>
      <c r="E514" s="34"/>
      <c r="F514" s="34"/>
      <c r="G514" s="34"/>
      <c r="H514" s="35"/>
      <c r="I514" s="35"/>
      <c r="J514" s="35"/>
      <c r="K514" s="34"/>
      <c r="L514" s="34"/>
      <c r="M514" s="34"/>
      <c r="N514" s="34"/>
      <c r="O514" s="34"/>
      <c r="P514" s="34"/>
      <c r="Q514" s="34"/>
      <c r="R514" s="34"/>
      <c r="S514" s="34"/>
      <c r="T514" s="34"/>
      <c r="U514" s="34"/>
      <c r="V514" s="34"/>
      <c r="W514" s="34"/>
      <c r="X514" s="34"/>
      <c r="Y514" s="34"/>
      <c r="Z514" s="34"/>
    </row>
    <row r="515" spans="1:26" ht="15.5" x14ac:dyDescent="0.35">
      <c r="A515" s="34"/>
      <c r="B515" s="34"/>
      <c r="C515" s="34"/>
      <c r="D515" s="34"/>
      <c r="E515" s="34"/>
      <c r="F515" s="34"/>
      <c r="G515" s="34"/>
      <c r="H515" s="35"/>
      <c r="I515" s="35"/>
      <c r="J515" s="35"/>
      <c r="K515" s="34"/>
      <c r="L515" s="34"/>
      <c r="M515" s="34"/>
      <c r="N515" s="34"/>
      <c r="O515" s="34"/>
      <c r="P515" s="34"/>
      <c r="Q515" s="34"/>
      <c r="R515" s="34"/>
      <c r="S515" s="34"/>
      <c r="T515" s="34"/>
      <c r="U515" s="34"/>
      <c r="V515" s="34"/>
      <c r="W515" s="34"/>
      <c r="X515" s="34"/>
      <c r="Y515" s="34"/>
      <c r="Z515" s="34"/>
    </row>
    <row r="516" spans="1:26" ht="15.5" x14ac:dyDescent="0.35">
      <c r="A516" s="34"/>
      <c r="B516" s="34"/>
      <c r="C516" s="34"/>
      <c r="D516" s="34"/>
      <c r="E516" s="34"/>
      <c r="F516" s="34"/>
      <c r="G516" s="34"/>
      <c r="H516" s="35"/>
      <c r="I516" s="35"/>
      <c r="J516" s="35"/>
      <c r="K516" s="34"/>
      <c r="L516" s="34"/>
      <c r="M516" s="34"/>
      <c r="N516" s="34"/>
      <c r="O516" s="34"/>
      <c r="P516" s="34"/>
      <c r="Q516" s="34"/>
      <c r="R516" s="34"/>
      <c r="S516" s="34"/>
      <c r="T516" s="34"/>
      <c r="U516" s="34"/>
      <c r="V516" s="34"/>
      <c r="W516" s="34"/>
      <c r="X516" s="34"/>
      <c r="Y516" s="34"/>
      <c r="Z516" s="34"/>
    </row>
    <row r="517" spans="1:26" ht="15.5" x14ac:dyDescent="0.35">
      <c r="A517" s="34"/>
      <c r="B517" s="34"/>
      <c r="C517" s="34"/>
      <c r="D517" s="34"/>
      <c r="E517" s="34"/>
      <c r="F517" s="34"/>
      <c r="G517" s="34"/>
      <c r="H517" s="35"/>
      <c r="I517" s="35"/>
      <c r="J517" s="35"/>
      <c r="K517" s="34"/>
      <c r="L517" s="34"/>
      <c r="M517" s="34"/>
      <c r="N517" s="34"/>
      <c r="O517" s="34"/>
      <c r="P517" s="34"/>
      <c r="Q517" s="34"/>
      <c r="R517" s="34"/>
      <c r="S517" s="34"/>
      <c r="T517" s="34"/>
      <c r="U517" s="34"/>
      <c r="V517" s="34"/>
      <c r="W517" s="34"/>
      <c r="X517" s="34"/>
      <c r="Y517" s="34"/>
      <c r="Z517" s="34"/>
    </row>
    <row r="518" spans="1:26" ht="15.5" x14ac:dyDescent="0.35">
      <c r="A518" s="34"/>
      <c r="B518" s="34"/>
      <c r="C518" s="34"/>
      <c r="D518" s="34"/>
      <c r="E518" s="34"/>
      <c r="F518" s="34"/>
      <c r="G518" s="34"/>
      <c r="H518" s="35"/>
      <c r="I518" s="35"/>
      <c r="J518" s="35"/>
      <c r="K518" s="34"/>
      <c r="L518" s="34"/>
      <c r="M518" s="34"/>
      <c r="N518" s="34"/>
      <c r="O518" s="34"/>
      <c r="P518" s="34"/>
      <c r="Q518" s="34"/>
      <c r="R518" s="34"/>
      <c r="S518" s="34"/>
      <c r="T518" s="34"/>
      <c r="U518" s="34"/>
      <c r="V518" s="34"/>
      <c r="W518" s="34"/>
      <c r="X518" s="34"/>
      <c r="Y518" s="34"/>
      <c r="Z518" s="34"/>
    </row>
    <row r="519" spans="1:26" ht="15.5" x14ac:dyDescent="0.35">
      <c r="A519" s="34"/>
      <c r="B519" s="34"/>
      <c r="C519" s="34"/>
      <c r="D519" s="34"/>
      <c r="E519" s="34"/>
      <c r="F519" s="34"/>
      <c r="G519" s="34"/>
      <c r="H519" s="35"/>
      <c r="I519" s="35"/>
      <c r="J519" s="35"/>
      <c r="K519" s="34"/>
      <c r="L519" s="34"/>
      <c r="M519" s="34"/>
      <c r="N519" s="34"/>
      <c r="O519" s="34"/>
      <c r="P519" s="34"/>
      <c r="Q519" s="34"/>
      <c r="R519" s="34"/>
      <c r="S519" s="34"/>
      <c r="T519" s="34"/>
      <c r="U519" s="34"/>
      <c r="V519" s="34"/>
      <c r="W519" s="34"/>
      <c r="X519" s="34"/>
      <c r="Y519" s="34"/>
      <c r="Z519" s="34"/>
    </row>
    <row r="520" spans="1:26" ht="15.5" x14ac:dyDescent="0.35">
      <c r="A520" s="34"/>
      <c r="B520" s="34"/>
      <c r="C520" s="34"/>
      <c r="D520" s="34"/>
      <c r="E520" s="34"/>
      <c r="F520" s="34"/>
      <c r="G520" s="34"/>
      <c r="H520" s="35"/>
      <c r="I520" s="35"/>
      <c r="J520" s="35"/>
      <c r="K520" s="34"/>
      <c r="L520" s="34"/>
      <c r="M520" s="34"/>
      <c r="N520" s="34"/>
      <c r="O520" s="34"/>
      <c r="P520" s="34"/>
      <c r="Q520" s="34"/>
      <c r="R520" s="34"/>
      <c r="S520" s="34"/>
      <c r="T520" s="34"/>
      <c r="U520" s="34"/>
      <c r="V520" s="34"/>
      <c r="W520" s="34"/>
      <c r="X520" s="34"/>
      <c r="Y520" s="34"/>
      <c r="Z520" s="34"/>
    </row>
    <row r="521" spans="1:26" ht="15.5" x14ac:dyDescent="0.35">
      <c r="A521" s="34"/>
      <c r="B521" s="34"/>
      <c r="C521" s="34"/>
      <c r="D521" s="34"/>
      <c r="E521" s="34"/>
      <c r="F521" s="34"/>
      <c r="G521" s="34"/>
      <c r="H521" s="35"/>
      <c r="I521" s="35"/>
      <c r="J521" s="35"/>
      <c r="K521" s="34"/>
      <c r="L521" s="34"/>
      <c r="M521" s="34"/>
      <c r="N521" s="34"/>
      <c r="O521" s="34"/>
      <c r="P521" s="34"/>
      <c r="Q521" s="34"/>
      <c r="R521" s="34"/>
      <c r="S521" s="34"/>
      <c r="T521" s="34"/>
      <c r="U521" s="34"/>
      <c r="V521" s="34"/>
      <c r="W521" s="34"/>
      <c r="X521" s="34"/>
      <c r="Y521" s="34"/>
      <c r="Z521" s="34"/>
    </row>
    <row r="522" spans="1:26" ht="15.5" x14ac:dyDescent="0.35">
      <c r="A522" s="34"/>
      <c r="B522" s="34"/>
      <c r="C522" s="34"/>
      <c r="D522" s="34"/>
      <c r="E522" s="34"/>
      <c r="F522" s="34"/>
      <c r="G522" s="34"/>
      <c r="H522" s="35"/>
      <c r="I522" s="35"/>
      <c r="J522" s="35"/>
      <c r="K522" s="34"/>
      <c r="L522" s="34"/>
      <c r="M522" s="34"/>
      <c r="N522" s="34"/>
      <c r="O522" s="34"/>
      <c r="P522" s="34"/>
      <c r="Q522" s="34"/>
      <c r="R522" s="34"/>
      <c r="S522" s="34"/>
      <c r="T522" s="34"/>
      <c r="U522" s="34"/>
      <c r="V522" s="34"/>
      <c r="W522" s="34"/>
      <c r="X522" s="34"/>
      <c r="Y522" s="34"/>
      <c r="Z522" s="34"/>
    </row>
    <row r="523" spans="1:26" ht="15.5" x14ac:dyDescent="0.35">
      <c r="A523" s="34"/>
      <c r="B523" s="34"/>
      <c r="C523" s="34"/>
      <c r="D523" s="34"/>
      <c r="E523" s="34"/>
      <c r="F523" s="34"/>
      <c r="G523" s="34"/>
      <c r="H523" s="35"/>
      <c r="I523" s="35"/>
      <c r="J523" s="35"/>
      <c r="K523" s="34"/>
      <c r="L523" s="34"/>
      <c r="M523" s="34"/>
      <c r="N523" s="34"/>
      <c r="O523" s="34"/>
      <c r="P523" s="34"/>
      <c r="Q523" s="34"/>
      <c r="R523" s="34"/>
      <c r="S523" s="34"/>
      <c r="T523" s="34"/>
      <c r="U523" s="34"/>
      <c r="V523" s="34"/>
      <c r="W523" s="34"/>
      <c r="X523" s="34"/>
      <c r="Y523" s="34"/>
      <c r="Z523" s="34"/>
    </row>
    <row r="524" spans="1:26" ht="15.5" x14ac:dyDescent="0.35">
      <c r="A524" s="34"/>
      <c r="B524" s="34"/>
      <c r="C524" s="34"/>
      <c r="D524" s="34"/>
      <c r="E524" s="34"/>
      <c r="F524" s="34"/>
      <c r="G524" s="34"/>
      <c r="H524" s="35"/>
      <c r="I524" s="35"/>
      <c r="J524" s="35"/>
      <c r="K524" s="34"/>
      <c r="L524" s="34"/>
      <c r="M524" s="34"/>
      <c r="N524" s="34"/>
      <c r="O524" s="34"/>
      <c r="P524" s="34"/>
      <c r="Q524" s="34"/>
      <c r="R524" s="34"/>
      <c r="S524" s="34"/>
      <c r="T524" s="34"/>
      <c r="U524" s="34"/>
      <c r="V524" s="34"/>
      <c r="W524" s="34"/>
      <c r="X524" s="34"/>
      <c r="Y524" s="34"/>
      <c r="Z524" s="34"/>
    </row>
    <row r="525" spans="1:26" ht="15.5" x14ac:dyDescent="0.35">
      <c r="A525" s="34"/>
      <c r="B525" s="34"/>
      <c r="C525" s="34"/>
      <c r="D525" s="34"/>
      <c r="E525" s="34"/>
      <c r="F525" s="34"/>
      <c r="G525" s="34"/>
      <c r="H525" s="35"/>
      <c r="I525" s="35"/>
      <c r="J525" s="35"/>
      <c r="K525" s="34"/>
      <c r="L525" s="34"/>
      <c r="M525" s="34"/>
      <c r="N525" s="34"/>
      <c r="O525" s="34"/>
      <c r="P525" s="34"/>
      <c r="Q525" s="34"/>
      <c r="R525" s="34"/>
      <c r="S525" s="34"/>
      <c r="T525" s="34"/>
      <c r="U525" s="34"/>
      <c r="V525" s="34"/>
      <c r="W525" s="34"/>
      <c r="X525" s="34"/>
      <c r="Y525" s="34"/>
      <c r="Z525" s="34"/>
    </row>
    <row r="526" spans="1:26" ht="15.5" x14ac:dyDescent="0.35">
      <c r="A526" s="34"/>
      <c r="B526" s="34"/>
      <c r="C526" s="34"/>
      <c r="D526" s="34"/>
      <c r="E526" s="34"/>
      <c r="F526" s="34"/>
      <c r="G526" s="34"/>
      <c r="H526" s="35"/>
      <c r="I526" s="35"/>
      <c r="J526" s="35"/>
      <c r="K526" s="34"/>
      <c r="L526" s="34"/>
      <c r="M526" s="34"/>
      <c r="N526" s="34"/>
      <c r="O526" s="34"/>
      <c r="P526" s="34"/>
      <c r="Q526" s="34"/>
      <c r="R526" s="34"/>
      <c r="S526" s="34"/>
      <c r="T526" s="34"/>
      <c r="U526" s="34"/>
      <c r="V526" s="34"/>
      <c r="W526" s="34"/>
      <c r="X526" s="34"/>
      <c r="Y526" s="34"/>
      <c r="Z526" s="34"/>
    </row>
    <row r="527" spans="1:26" ht="15.5" x14ac:dyDescent="0.35">
      <c r="A527" s="34"/>
      <c r="B527" s="34"/>
      <c r="C527" s="34"/>
      <c r="D527" s="34"/>
      <c r="E527" s="34"/>
      <c r="F527" s="34"/>
      <c r="G527" s="34"/>
      <c r="H527" s="35"/>
      <c r="I527" s="35"/>
      <c r="J527" s="35"/>
      <c r="K527" s="34"/>
      <c r="L527" s="34"/>
      <c r="M527" s="34"/>
      <c r="N527" s="34"/>
      <c r="O527" s="34"/>
      <c r="P527" s="34"/>
      <c r="Q527" s="34"/>
      <c r="R527" s="34"/>
      <c r="S527" s="34"/>
      <c r="T527" s="34"/>
      <c r="U527" s="34"/>
      <c r="V527" s="34"/>
      <c r="W527" s="34"/>
      <c r="X527" s="34"/>
      <c r="Y527" s="34"/>
      <c r="Z527" s="34"/>
    </row>
    <row r="528" spans="1:26" ht="15.5" x14ac:dyDescent="0.35">
      <c r="A528" s="34"/>
      <c r="B528" s="34"/>
      <c r="C528" s="34"/>
      <c r="D528" s="34"/>
      <c r="E528" s="34"/>
      <c r="F528" s="34"/>
      <c r="G528" s="34"/>
      <c r="H528" s="35"/>
      <c r="I528" s="35"/>
      <c r="J528" s="35"/>
      <c r="K528" s="34"/>
      <c r="L528" s="34"/>
      <c r="M528" s="34"/>
      <c r="N528" s="34"/>
      <c r="O528" s="34"/>
      <c r="P528" s="34"/>
      <c r="Q528" s="34"/>
      <c r="R528" s="34"/>
      <c r="S528" s="34"/>
      <c r="T528" s="34"/>
      <c r="U528" s="34"/>
      <c r="V528" s="34"/>
      <c r="W528" s="34"/>
      <c r="X528" s="34"/>
      <c r="Y528" s="34"/>
      <c r="Z528" s="34"/>
    </row>
    <row r="529" spans="1:26" ht="15.5" x14ac:dyDescent="0.35">
      <c r="A529" s="34"/>
      <c r="B529" s="34"/>
      <c r="C529" s="34"/>
      <c r="D529" s="34"/>
      <c r="E529" s="34"/>
      <c r="F529" s="34"/>
      <c r="G529" s="34"/>
      <c r="H529" s="35"/>
      <c r="I529" s="35"/>
      <c r="J529" s="35"/>
      <c r="K529" s="34"/>
      <c r="L529" s="34"/>
      <c r="M529" s="34"/>
      <c r="N529" s="34"/>
      <c r="O529" s="34"/>
      <c r="P529" s="34"/>
      <c r="Q529" s="34"/>
      <c r="R529" s="34"/>
      <c r="S529" s="34"/>
      <c r="T529" s="34"/>
      <c r="U529" s="34"/>
      <c r="V529" s="34"/>
      <c r="W529" s="34"/>
      <c r="X529" s="34"/>
      <c r="Y529" s="34"/>
      <c r="Z529" s="34"/>
    </row>
    <row r="530" spans="1:26" ht="15.5" x14ac:dyDescent="0.35">
      <c r="A530" s="34"/>
      <c r="B530" s="34"/>
      <c r="C530" s="34"/>
      <c r="D530" s="34"/>
      <c r="E530" s="34"/>
      <c r="F530" s="34"/>
      <c r="G530" s="34"/>
      <c r="H530" s="35"/>
      <c r="I530" s="35"/>
      <c r="J530" s="35"/>
      <c r="K530" s="34"/>
      <c r="L530" s="34"/>
      <c r="M530" s="34"/>
      <c r="N530" s="34"/>
      <c r="O530" s="34"/>
      <c r="P530" s="34"/>
      <c r="Q530" s="34"/>
      <c r="R530" s="34"/>
      <c r="S530" s="34"/>
      <c r="T530" s="34"/>
      <c r="U530" s="34"/>
      <c r="V530" s="34"/>
      <c r="W530" s="34"/>
      <c r="X530" s="34"/>
      <c r="Y530" s="34"/>
      <c r="Z530" s="34"/>
    </row>
    <row r="531" spans="1:26" ht="15.5" x14ac:dyDescent="0.35">
      <c r="A531" s="34"/>
      <c r="B531" s="34"/>
      <c r="C531" s="34"/>
      <c r="D531" s="34"/>
      <c r="E531" s="34"/>
      <c r="F531" s="34"/>
      <c r="G531" s="34"/>
      <c r="H531" s="35"/>
      <c r="I531" s="35"/>
      <c r="J531" s="35"/>
      <c r="K531" s="34"/>
      <c r="L531" s="34"/>
      <c r="M531" s="34"/>
      <c r="N531" s="34"/>
      <c r="O531" s="34"/>
      <c r="P531" s="34"/>
      <c r="Q531" s="34"/>
      <c r="R531" s="34"/>
      <c r="S531" s="34"/>
      <c r="T531" s="34"/>
      <c r="U531" s="34"/>
      <c r="V531" s="34"/>
      <c r="W531" s="34"/>
      <c r="X531" s="34"/>
      <c r="Y531" s="34"/>
      <c r="Z531" s="34"/>
    </row>
    <row r="532" spans="1:26" ht="15.5" x14ac:dyDescent="0.35">
      <c r="A532" s="34"/>
      <c r="B532" s="34"/>
      <c r="C532" s="34"/>
      <c r="D532" s="34"/>
      <c r="E532" s="34"/>
      <c r="F532" s="34"/>
      <c r="G532" s="34"/>
      <c r="H532" s="35"/>
      <c r="I532" s="35"/>
      <c r="J532" s="35"/>
      <c r="K532" s="34"/>
      <c r="L532" s="34"/>
      <c r="M532" s="34"/>
      <c r="N532" s="34"/>
      <c r="O532" s="34"/>
      <c r="P532" s="34"/>
      <c r="Q532" s="34"/>
      <c r="R532" s="34"/>
      <c r="S532" s="34"/>
      <c r="T532" s="34"/>
      <c r="U532" s="34"/>
      <c r="V532" s="34"/>
      <c r="W532" s="34"/>
      <c r="X532" s="34"/>
      <c r="Y532" s="34"/>
      <c r="Z532" s="34"/>
    </row>
    <row r="533" spans="1:26" ht="15.5" x14ac:dyDescent="0.35">
      <c r="A533" s="34"/>
      <c r="B533" s="34"/>
      <c r="C533" s="34"/>
      <c r="D533" s="34"/>
      <c r="E533" s="34"/>
      <c r="F533" s="34"/>
      <c r="G533" s="34"/>
      <c r="H533" s="35"/>
      <c r="I533" s="35"/>
      <c r="J533" s="35"/>
      <c r="K533" s="34"/>
      <c r="L533" s="34"/>
      <c r="M533" s="34"/>
      <c r="N533" s="34"/>
      <c r="O533" s="34"/>
      <c r="P533" s="34"/>
      <c r="Q533" s="34"/>
      <c r="R533" s="34"/>
      <c r="S533" s="34"/>
      <c r="T533" s="34"/>
      <c r="U533" s="34"/>
      <c r="V533" s="34"/>
      <c r="W533" s="34"/>
      <c r="X533" s="34"/>
      <c r="Y533" s="34"/>
      <c r="Z533" s="34"/>
    </row>
    <row r="534" spans="1:26" ht="15.5" x14ac:dyDescent="0.35">
      <c r="A534" s="34"/>
      <c r="B534" s="34"/>
      <c r="C534" s="34"/>
      <c r="D534" s="34"/>
      <c r="E534" s="34"/>
      <c r="F534" s="34"/>
      <c r="G534" s="34"/>
      <c r="H534" s="35"/>
      <c r="I534" s="35"/>
      <c r="J534" s="35"/>
      <c r="K534" s="34"/>
      <c r="L534" s="34"/>
      <c r="M534" s="34"/>
      <c r="N534" s="34"/>
      <c r="O534" s="34"/>
      <c r="P534" s="34"/>
      <c r="Q534" s="34"/>
      <c r="R534" s="34"/>
      <c r="S534" s="34"/>
      <c r="T534" s="34"/>
      <c r="U534" s="34"/>
      <c r="V534" s="34"/>
      <c r="W534" s="34"/>
      <c r="X534" s="34"/>
      <c r="Y534" s="34"/>
      <c r="Z534" s="34"/>
    </row>
    <row r="535" spans="1:26" ht="15.5" x14ac:dyDescent="0.35">
      <c r="A535" s="34"/>
      <c r="B535" s="34"/>
      <c r="C535" s="34"/>
      <c r="D535" s="34"/>
      <c r="E535" s="34"/>
      <c r="F535" s="34"/>
      <c r="G535" s="34"/>
      <c r="H535" s="35"/>
      <c r="I535" s="35"/>
      <c r="J535" s="35"/>
      <c r="K535" s="34"/>
      <c r="L535" s="34"/>
      <c r="M535" s="34"/>
      <c r="N535" s="34"/>
      <c r="O535" s="34"/>
      <c r="P535" s="34"/>
      <c r="Q535" s="34"/>
      <c r="R535" s="34"/>
      <c r="S535" s="34"/>
      <c r="T535" s="34"/>
      <c r="U535" s="34"/>
      <c r="V535" s="34"/>
      <c r="W535" s="34"/>
      <c r="X535" s="34"/>
      <c r="Y535" s="34"/>
      <c r="Z535" s="34"/>
    </row>
    <row r="536" spans="1:26" ht="15.5" x14ac:dyDescent="0.35">
      <c r="A536" s="34"/>
      <c r="B536" s="34"/>
      <c r="C536" s="34"/>
      <c r="D536" s="34"/>
      <c r="E536" s="34"/>
      <c r="F536" s="34"/>
      <c r="G536" s="34"/>
      <c r="H536" s="35"/>
      <c r="I536" s="35"/>
      <c r="J536" s="35"/>
      <c r="K536" s="34"/>
      <c r="L536" s="34"/>
      <c r="M536" s="34"/>
      <c r="N536" s="34"/>
      <c r="O536" s="34"/>
      <c r="P536" s="34"/>
      <c r="Q536" s="34"/>
      <c r="R536" s="34"/>
      <c r="S536" s="34"/>
      <c r="T536" s="34"/>
      <c r="U536" s="34"/>
      <c r="V536" s="34"/>
      <c r="W536" s="34"/>
      <c r="X536" s="34"/>
      <c r="Y536" s="34"/>
      <c r="Z536" s="34"/>
    </row>
    <row r="537" spans="1:26" ht="15.5" x14ac:dyDescent="0.35">
      <c r="A537" s="34"/>
      <c r="B537" s="34"/>
      <c r="C537" s="34"/>
      <c r="D537" s="34"/>
      <c r="E537" s="34"/>
      <c r="F537" s="34"/>
      <c r="G537" s="34"/>
      <c r="H537" s="35"/>
      <c r="I537" s="35"/>
      <c r="J537" s="35"/>
      <c r="K537" s="34"/>
      <c r="L537" s="34"/>
      <c r="M537" s="34"/>
      <c r="N537" s="34"/>
      <c r="O537" s="34"/>
      <c r="P537" s="34"/>
      <c r="Q537" s="34"/>
      <c r="R537" s="34"/>
      <c r="S537" s="34"/>
      <c r="T537" s="34"/>
      <c r="U537" s="34"/>
      <c r="V537" s="34"/>
      <c r="W537" s="34"/>
      <c r="X537" s="34"/>
      <c r="Y537" s="34"/>
      <c r="Z537" s="34"/>
    </row>
    <row r="538" spans="1:26" ht="15.5" x14ac:dyDescent="0.35">
      <c r="A538" s="34"/>
      <c r="B538" s="34"/>
      <c r="C538" s="34"/>
      <c r="D538" s="34"/>
      <c r="E538" s="34"/>
      <c r="F538" s="34"/>
      <c r="G538" s="34"/>
      <c r="H538" s="35"/>
      <c r="I538" s="35"/>
      <c r="J538" s="35"/>
      <c r="K538" s="34"/>
      <c r="L538" s="34"/>
      <c r="M538" s="34"/>
      <c r="N538" s="34"/>
      <c r="O538" s="34"/>
      <c r="P538" s="34"/>
      <c r="Q538" s="34"/>
      <c r="R538" s="34"/>
      <c r="S538" s="34"/>
      <c r="T538" s="34"/>
      <c r="U538" s="34"/>
      <c r="V538" s="34"/>
      <c r="W538" s="34"/>
      <c r="X538" s="34"/>
      <c r="Y538" s="34"/>
      <c r="Z538" s="34"/>
    </row>
    <row r="539" spans="1:26" ht="15.5" x14ac:dyDescent="0.35">
      <c r="A539" s="34"/>
      <c r="B539" s="34"/>
      <c r="C539" s="34"/>
      <c r="D539" s="34"/>
      <c r="E539" s="34"/>
      <c r="F539" s="34"/>
      <c r="G539" s="34"/>
      <c r="H539" s="35"/>
      <c r="I539" s="35"/>
      <c r="J539" s="35"/>
      <c r="K539" s="34"/>
      <c r="L539" s="34"/>
      <c r="M539" s="34"/>
      <c r="N539" s="34"/>
      <c r="O539" s="34"/>
      <c r="P539" s="34"/>
      <c r="Q539" s="34"/>
      <c r="R539" s="34"/>
      <c r="S539" s="34"/>
      <c r="T539" s="34"/>
      <c r="U539" s="34"/>
      <c r="V539" s="34"/>
      <c r="W539" s="34"/>
      <c r="X539" s="34"/>
      <c r="Y539" s="34"/>
      <c r="Z539" s="34"/>
    </row>
    <row r="540" spans="1:26" ht="15.5" x14ac:dyDescent="0.35">
      <c r="A540" s="34"/>
      <c r="B540" s="34"/>
      <c r="C540" s="34"/>
      <c r="D540" s="34"/>
      <c r="E540" s="34"/>
      <c r="F540" s="34"/>
      <c r="G540" s="34"/>
      <c r="H540" s="35"/>
      <c r="I540" s="35"/>
      <c r="J540" s="35"/>
      <c r="K540" s="34"/>
      <c r="L540" s="34"/>
      <c r="M540" s="34"/>
      <c r="N540" s="34"/>
      <c r="O540" s="34"/>
      <c r="P540" s="34"/>
      <c r="Q540" s="34"/>
      <c r="R540" s="34"/>
      <c r="S540" s="34"/>
      <c r="T540" s="34"/>
      <c r="U540" s="34"/>
      <c r="V540" s="34"/>
      <c r="W540" s="34"/>
      <c r="X540" s="34"/>
      <c r="Y540" s="34"/>
      <c r="Z540" s="34"/>
    </row>
    <row r="541" spans="1:26" ht="15.5" x14ac:dyDescent="0.35">
      <c r="A541" s="34"/>
      <c r="B541" s="34"/>
      <c r="C541" s="34"/>
      <c r="D541" s="34"/>
      <c r="E541" s="34"/>
      <c r="F541" s="34"/>
      <c r="G541" s="34"/>
      <c r="H541" s="35"/>
      <c r="I541" s="35"/>
      <c r="J541" s="35"/>
      <c r="K541" s="34"/>
      <c r="L541" s="34"/>
      <c r="M541" s="34"/>
      <c r="N541" s="34"/>
      <c r="O541" s="34"/>
      <c r="P541" s="34"/>
      <c r="Q541" s="34"/>
      <c r="R541" s="34"/>
      <c r="S541" s="34"/>
      <c r="T541" s="34"/>
      <c r="U541" s="34"/>
      <c r="V541" s="34"/>
      <c r="W541" s="34"/>
      <c r="X541" s="34"/>
      <c r="Y541" s="34"/>
      <c r="Z541" s="34"/>
    </row>
    <row r="542" spans="1:26" ht="15.5" x14ac:dyDescent="0.35">
      <c r="A542" s="34"/>
      <c r="B542" s="34"/>
      <c r="C542" s="34"/>
      <c r="D542" s="34"/>
      <c r="E542" s="34"/>
      <c r="F542" s="34"/>
      <c r="G542" s="34"/>
      <c r="H542" s="35"/>
      <c r="I542" s="35"/>
      <c r="J542" s="35"/>
      <c r="K542" s="34"/>
      <c r="L542" s="34"/>
      <c r="M542" s="34"/>
      <c r="N542" s="34"/>
      <c r="O542" s="34"/>
      <c r="P542" s="34"/>
      <c r="Q542" s="34"/>
      <c r="R542" s="34"/>
      <c r="S542" s="34"/>
      <c r="T542" s="34"/>
      <c r="U542" s="34"/>
      <c r="V542" s="34"/>
      <c r="W542" s="34"/>
      <c r="X542" s="34"/>
      <c r="Y542" s="34"/>
      <c r="Z542" s="34"/>
    </row>
    <row r="543" spans="1:26" ht="15.5" x14ac:dyDescent="0.35">
      <c r="A543" s="34"/>
      <c r="B543" s="34"/>
      <c r="C543" s="34"/>
      <c r="D543" s="34"/>
      <c r="E543" s="34"/>
      <c r="F543" s="34"/>
      <c r="G543" s="34"/>
      <c r="H543" s="35"/>
      <c r="I543" s="35"/>
      <c r="J543" s="35"/>
      <c r="K543" s="34"/>
      <c r="L543" s="34"/>
      <c r="M543" s="34"/>
      <c r="N543" s="34"/>
      <c r="O543" s="34"/>
      <c r="P543" s="34"/>
      <c r="Q543" s="34"/>
      <c r="R543" s="34"/>
      <c r="S543" s="34"/>
      <c r="T543" s="34"/>
      <c r="U543" s="34"/>
      <c r="V543" s="34"/>
      <c r="W543" s="34"/>
      <c r="X543" s="34"/>
      <c r="Y543" s="34"/>
      <c r="Z543" s="34"/>
    </row>
    <row r="544" spans="1:26" ht="15.5" x14ac:dyDescent="0.35">
      <c r="A544" s="34"/>
      <c r="B544" s="34"/>
      <c r="C544" s="34"/>
      <c r="D544" s="34"/>
      <c r="E544" s="34"/>
      <c r="F544" s="34"/>
      <c r="G544" s="34"/>
      <c r="H544" s="35"/>
      <c r="I544" s="35"/>
      <c r="J544" s="35"/>
      <c r="K544" s="34"/>
      <c r="L544" s="34"/>
      <c r="M544" s="34"/>
      <c r="N544" s="34"/>
      <c r="O544" s="34"/>
      <c r="P544" s="34"/>
      <c r="Q544" s="34"/>
      <c r="R544" s="34"/>
      <c r="S544" s="34"/>
      <c r="T544" s="34"/>
      <c r="U544" s="34"/>
      <c r="V544" s="34"/>
      <c r="W544" s="34"/>
      <c r="X544" s="34"/>
      <c r="Y544" s="34"/>
      <c r="Z544" s="34"/>
    </row>
    <row r="545" spans="1:26" ht="15.5" x14ac:dyDescent="0.35">
      <c r="A545" s="34"/>
      <c r="B545" s="34"/>
      <c r="C545" s="34"/>
      <c r="D545" s="34"/>
      <c r="E545" s="34"/>
      <c r="F545" s="34"/>
      <c r="G545" s="34"/>
      <c r="H545" s="35"/>
      <c r="I545" s="35"/>
      <c r="J545" s="35"/>
      <c r="K545" s="34"/>
      <c r="L545" s="34"/>
      <c r="M545" s="34"/>
      <c r="N545" s="34"/>
      <c r="O545" s="34"/>
      <c r="P545" s="34"/>
      <c r="Q545" s="34"/>
      <c r="R545" s="34"/>
      <c r="S545" s="34"/>
      <c r="T545" s="34"/>
      <c r="U545" s="34"/>
      <c r="V545" s="34"/>
      <c r="W545" s="34"/>
      <c r="X545" s="34"/>
      <c r="Y545" s="34"/>
      <c r="Z545" s="34"/>
    </row>
    <row r="546" spans="1:26" ht="15.5" x14ac:dyDescent="0.35">
      <c r="A546" s="34"/>
      <c r="B546" s="34"/>
      <c r="C546" s="34"/>
      <c r="D546" s="34"/>
      <c r="E546" s="34"/>
      <c r="F546" s="34"/>
      <c r="G546" s="34"/>
      <c r="H546" s="35"/>
      <c r="I546" s="35"/>
      <c r="J546" s="35"/>
      <c r="K546" s="34"/>
      <c r="L546" s="34"/>
      <c r="M546" s="34"/>
      <c r="N546" s="34"/>
      <c r="O546" s="34"/>
      <c r="P546" s="34"/>
      <c r="Q546" s="34"/>
      <c r="R546" s="34"/>
      <c r="S546" s="34"/>
      <c r="T546" s="34"/>
      <c r="U546" s="34"/>
      <c r="V546" s="34"/>
      <c r="W546" s="34"/>
      <c r="X546" s="34"/>
      <c r="Y546" s="34"/>
      <c r="Z546" s="34"/>
    </row>
    <row r="547" spans="1:26" ht="15.5" x14ac:dyDescent="0.35">
      <c r="A547" s="34"/>
      <c r="B547" s="34"/>
      <c r="C547" s="34"/>
      <c r="D547" s="34"/>
      <c r="E547" s="34"/>
      <c r="F547" s="34"/>
      <c r="G547" s="34"/>
      <c r="H547" s="35"/>
      <c r="I547" s="35"/>
      <c r="J547" s="35"/>
      <c r="K547" s="34"/>
      <c r="L547" s="34"/>
      <c r="M547" s="34"/>
      <c r="N547" s="34"/>
      <c r="O547" s="34"/>
      <c r="P547" s="34"/>
      <c r="Q547" s="34"/>
      <c r="R547" s="34"/>
      <c r="S547" s="34"/>
      <c r="T547" s="34"/>
      <c r="U547" s="34"/>
      <c r="V547" s="34"/>
      <c r="W547" s="34"/>
      <c r="X547" s="34"/>
      <c r="Y547" s="34"/>
      <c r="Z547" s="34"/>
    </row>
    <row r="548" spans="1:26" ht="15.5" x14ac:dyDescent="0.35">
      <c r="A548" s="34"/>
      <c r="B548" s="34"/>
      <c r="C548" s="34"/>
      <c r="D548" s="34"/>
      <c r="E548" s="34"/>
      <c r="F548" s="34"/>
      <c r="G548" s="34"/>
      <c r="H548" s="35"/>
      <c r="I548" s="35"/>
      <c r="J548" s="35"/>
      <c r="K548" s="34"/>
      <c r="L548" s="34"/>
      <c r="M548" s="34"/>
      <c r="N548" s="34"/>
      <c r="O548" s="34"/>
      <c r="P548" s="34"/>
      <c r="Q548" s="34"/>
      <c r="R548" s="34"/>
      <c r="S548" s="34"/>
      <c r="T548" s="34"/>
      <c r="U548" s="34"/>
      <c r="V548" s="34"/>
      <c r="W548" s="34"/>
      <c r="X548" s="34"/>
      <c r="Y548" s="34"/>
      <c r="Z548" s="34"/>
    </row>
    <row r="549" spans="1:26" ht="15.5" x14ac:dyDescent="0.35">
      <c r="A549" s="34"/>
      <c r="B549" s="34"/>
      <c r="C549" s="34"/>
      <c r="D549" s="34"/>
      <c r="E549" s="34"/>
      <c r="F549" s="34"/>
      <c r="G549" s="34"/>
      <c r="H549" s="35"/>
      <c r="I549" s="35"/>
      <c r="J549" s="35"/>
      <c r="K549" s="34"/>
      <c r="L549" s="34"/>
      <c r="M549" s="34"/>
      <c r="N549" s="34"/>
      <c r="O549" s="34"/>
      <c r="P549" s="34"/>
      <c r="Q549" s="34"/>
      <c r="R549" s="34"/>
      <c r="S549" s="34"/>
      <c r="T549" s="34"/>
      <c r="U549" s="34"/>
      <c r="V549" s="34"/>
      <c r="W549" s="34"/>
      <c r="X549" s="34"/>
      <c r="Y549" s="34"/>
      <c r="Z549" s="34"/>
    </row>
    <row r="550" spans="1:26" ht="15.5" x14ac:dyDescent="0.35">
      <c r="A550" s="34"/>
      <c r="B550" s="34"/>
      <c r="C550" s="34"/>
      <c r="D550" s="34"/>
      <c r="E550" s="34"/>
      <c r="F550" s="34"/>
      <c r="G550" s="34"/>
      <c r="H550" s="35"/>
      <c r="I550" s="35"/>
      <c r="J550" s="35"/>
      <c r="K550" s="34"/>
      <c r="L550" s="34"/>
      <c r="M550" s="34"/>
      <c r="N550" s="34"/>
      <c r="O550" s="34"/>
      <c r="P550" s="34"/>
      <c r="Q550" s="34"/>
      <c r="R550" s="34"/>
      <c r="S550" s="34"/>
      <c r="T550" s="34"/>
      <c r="U550" s="34"/>
      <c r="V550" s="34"/>
      <c r="W550" s="34"/>
      <c r="X550" s="34"/>
      <c r="Y550" s="34"/>
      <c r="Z550" s="34"/>
    </row>
    <row r="551" spans="1:26" ht="15.5" x14ac:dyDescent="0.35">
      <c r="A551" s="34"/>
      <c r="B551" s="34"/>
      <c r="C551" s="34"/>
      <c r="D551" s="34"/>
      <c r="E551" s="34"/>
      <c r="F551" s="34"/>
      <c r="G551" s="34"/>
      <c r="H551" s="35"/>
      <c r="I551" s="35"/>
      <c r="J551" s="35"/>
      <c r="K551" s="34"/>
      <c r="L551" s="34"/>
      <c r="M551" s="34"/>
      <c r="N551" s="34"/>
      <c r="O551" s="34"/>
      <c r="P551" s="34"/>
      <c r="Q551" s="34"/>
      <c r="R551" s="34"/>
      <c r="S551" s="34"/>
      <c r="T551" s="34"/>
      <c r="U551" s="34"/>
      <c r="V551" s="34"/>
      <c r="W551" s="34"/>
      <c r="X551" s="34"/>
      <c r="Y551" s="34"/>
      <c r="Z551" s="34"/>
    </row>
    <row r="552" spans="1:26" ht="15.5" x14ac:dyDescent="0.35">
      <c r="A552" s="34"/>
      <c r="B552" s="34"/>
      <c r="C552" s="34"/>
      <c r="D552" s="34"/>
      <c r="E552" s="34"/>
      <c r="F552" s="34"/>
      <c r="G552" s="34"/>
      <c r="H552" s="35"/>
      <c r="I552" s="35"/>
      <c r="J552" s="35"/>
      <c r="K552" s="34"/>
      <c r="L552" s="34"/>
      <c r="M552" s="34"/>
      <c r="N552" s="34"/>
      <c r="O552" s="34"/>
      <c r="P552" s="34"/>
      <c r="Q552" s="34"/>
      <c r="R552" s="34"/>
      <c r="S552" s="34"/>
      <c r="T552" s="34"/>
      <c r="U552" s="34"/>
      <c r="V552" s="34"/>
      <c r="W552" s="34"/>
      <c r="X552" s="34"/>
      <c r="Y552" s="34"/>
      <c r="Z552" s="34"/>
    </row>
    <row r="553" spans="1:26" ht="15.5" x14ac:dyDescent="0.35">
      <c r="A553" s="34"/>
      <c r="B553" s="34"/>
      <c r="C553" s="34"/>
      <c r="D553" s="34"/>
      <c r="E553" s="34"/>
      <c r="F553" s="34"/>
      <c r="G553" s="34"/>
      <c r="H553" s="35"/>
      <c r="I553" s="35"/>
      <c r="J553" s="35"/>
      <c r="K553" s="34"/>
      <c r="L553" s="34"/>
      <c r="M553" s="34"/>
      <c r="N553" s="34"/>
      <c r="O553" s="34"/>
      <c r="P553" s="34"/>
      <c r="Q553" s="34"/>
      <c r="R553" s="34"/>
      <c r="S553" s="34"/>
      <c r="T553" s="34"/>
      <c r="U553" s="34"/>
      <c r="V553" s="34"/>
      <c r="W553" s="34"/>
      <c r="X553" s="34"/>
      <c r="Y553" s="34"/>
      <c r="Z553" s="34"/>
    </row>
    <row r="554" spans="1:26" ht="15.5" x14ac:dyDescent="0.35">
      <c r="A554" s="34"/>
      <c r="B554" s="34"/>
      <c r="C554" s="34"/>
      <c r="D554" s="34"/>
      <c r="E554" s="34"/>
      <c r="F554" s="34"/>
      <c r="G554" s="34"/>
      <c r="H554" s="35"/>
      <c r="I554" s="35"/>
      <c r="J554" s="35"/>
      <c r="K554" s="34"/>
      <c r="L554" s="34"/>
      <c r="M554" s="34"/>
      <c r="N554" s="34"/>
      <c r="O554" s="34"/>
      <c r="P554" s="34"/>
      <c r="Q554" s="34"/>
      <c r="R554" s="34"/>
      <c r="S554" s="34"/>
      <c r="T554" s="34"/>
      <c r="U554" s="34"/>
      <c r="V554" s="34"/>
      <c r="W554" s="34"/>
      <c r="X554" s="34"/>
      <c r="Y554" s="34"/>
      <c r="Z554" s="34"/>
    </row>
    <row r="555" spans="1:26" ht="15.5" x14ac:dyDescent="0.35">
      <c r="A555" s="34"/>
      <c r="B555" s="34"/>
      <c r="C555" s="34"/>
      <c r="D555" s="34"/>
      <c r="E555" s="34"/>
      <c r="F555" s="34"/>
      <c r="G555" s="34"/>
      <c r="H555" s="35"/>
      <c r="I555" s="35"/>
      <c r="J555" s="35"/>
      <c r="K555" s="34"/>
      <c r="L555" s="34"/>
      <c r="M555" s="34"/>
      <c r="N555" s="34"/>
      <c r="O555" s="34"/>
      <c r="P555" s="34"/>
      <c r="Q555" s="34"/>
      <c r="R555" s="34"/>
      <c r="S555" s="34"/>
      <c r="T555" s="34"/>
      <c r="U555" s="34"/>
      <c r="V555" s="34"/>
      <c r="W555" s="34"/>
      <c r="X555" s="34"/>
      <c r="Y555" s="34"/>
      <c r="Z555" s="34"/>
    </row>
    <row r="556" spans="1:26" ht="15.5" x14ac:dyDescent="0.35">
      <c r="A556" s="34"/>
      <c r="B556" s="34"/>
      <c r="C556" s="34"/>
      <c r="D556" s="34"/>
      <c r="E556" s="34"/>
      <c r="F556" s="34"/>
      <c r="G556" s="34"/>
      <c r="H556" s="35"/>
      <c r="I556" s="35"/>
      <c r="J556" s="35"/>
      <c r="K556" s="34"/>
      <c r="L556" s="34"/>
      <c r="M556" s="34"/>
      <c r="N556" s="34"/>
      <c r="O556" s="34"/>
      <c r="P556" s="34"/>
      <c r="Q556" s="34"/>
      <c r="R556" s="34"/>
      <c r="S556" s="34"/>
      <c r="T556" s="34"/>
      <c r="U556" s="34"/>
      <c r="V556" s="34"/>
      <c r="W556" s="34"/>
      <c r="X556" s="34"/>
      <c r="Y556" s="34"/>
      <c r="Z556" s="34"/>
    </row>
    <row r="557" spans="1:26" ht="15.5" x14ac:dyDescent="0.35">
      <c r="A557" s="34"/>
      <c r="B557" s="34"/>
      <c r="C557" s="34"/>
      <c r="D557" s="34"/>
      <c r="E557" s="34"/>
      <c r="F557" s="34"/>
      <c r="G557" s="34"/>
      <c r="H557" s="35"/>
      <c r="I557" s="35"/>
      <c r="J557" s="35"/>
      <c r="K557" s="34"/>
      <c r="L557" s="34"/>
      <c r="M557" s="34"/>
      <c r="N557" s="34"/>
      <c r="O557" s="34"/>
      <c r="P557" s="34"/>
      <c r="Q557" s="34"/>
      <c r="R557" s="34"/>
      <c r="S557" s="34"/>
      <c r="T557" s="34"/>
      <c r="U557" s="34"/>
      <c r="V557" s="34"/>
      <c r="W557" s="34"/>
      <c r="X557" s="34"/>
      <c r="Y557" s="34"/>
      <c r="Z557" s="34"/>
    </row>
    <row r="558" spans="1:26" ht="15.5" x14ac:dyDescent="0.35">
      <c r="A558" s="34"/>
      <c r="B558" s="34"/>
      <c r="C558" s="34"/>
      <c r="D558" s="34"/>
      <c r="E558" s="34"/>
      <c r="F558" s="34"/>
      <c r="G558" s="34"/>
      <c r="H558" s="35"/>
      <c r="I558" s="35"/>
      <c r="J558" s="35"/>
      <c r="K558" s="34"/>
      <c r="L558" s="34"/>
      <c r="M558" s="34"/>
      <c r="N558" s="34"/>
      <c r="O558" s="34"/>
      <c r="P558" s="34"/>
      <c r="Q558" s="34"/>
      <c r="R558" s="34"/>
      <c r="S558" s="34"/>
      <c r="T558" s="34"/>
      <c r="U558" s="34"/>
      <c r="V558" s="34"/>
      <c r="W558" s="34"/>
      <c r="X558" s="34"/>
      <c r="Y558" s="34"/>
      <c r="Z558" s="34"/>
    </row>
    <row r="559" spans="1:26" ht="15.5" x14ac:dyDescent="0.35">
      <c r="A559" s="34"/>
      <c r="B559" s="34"/>
      <c r="C559" s="34"/>
      <c r="D559" s="34"/>
      <c r="E559" s="34"/>
      <c r="F559" s="34"/>
      <c r="G559" s="34"/>
      <c r="H559" s="35"/>
      <c r="I559" s="35"/>
      <c r="J559" s="35"/>
      <c r="K559" s="34"/>
      <c r="L559" s="34"/>
      <c r="M559" s="34"/>
      <c r="N559" s="34"/>
      <c r="O559" s="34"/>
      <c r="P559" s="34"/>
      <c r="Q559" s="34"/>
      <c r="R559" s="34"/>
      <c r="S559" s="34"/>
      <c r="T559" s="34"/>
      <c r="U559" s="34"/>
      <c r="V559" s="34"/>
      <c r="W559" s="34"/>
      <c r="X559" s="34"/>
      <c r="Y559" s="34"/>
      <c r="Z559" s="34"/>
    </row>
    <row r="560" spans="1:26" ht="15.5" x14ac:dyDescent="0.35">
      <c r="A560" s="34"/>
      <c r="B560" s="34"/>
      <c r="C560" s="34"/>
      <c r="D560" s="34"/>
      <c r="E560" s="34"/>
      <c r="F560" s="34"/>
      <c r="G560" s="34"/>
      <c r="H560" s="35"/>
      <c r="I560" s="35"/>
      <c r="J560" s="35"/>
      <c r="K560" s="34"/>
      <c r="L560" s="34"/>
      <c r="M560" s="34"/>
      <c r="N560" s="34"/>
      <c r="O560" s="34"/>
      <c r="P560" s="34"/>
      <c r="Q560" s="34"/>
      <c r="R560" s="34"/>
      <c r="S560" s="34"/>
      <c r="T560" s="34"/>
      <c r="U560" s="34"/>
      <c r="V560" s="34"/>
      <c r="W560" s="34"/>
      <c r="X560" s="34"/>
      <c r="Y560" s="34"/>
      <c r="Z560" s="34"/>
    </row>
    <row r="561" spans="1:26" ht="15.5" x14ac:dyDescent="0.35">
      <c r="A561" s="34"/>
      <c r="B561" s="34"/>
      <c r="C561" s="34"/>
      <c r="D561" s="34"/>
      <c r="E561" s="34"/>
      <c r="F561" s="34"/>
      <c r="G561" s="34"/>
      <c r="H561" s="35"/>
      <c r="I561" s="35"/>
      <c r="J561" s="35"/>
      <c r="K561" s="34"/>
      <c r="L561" s="34"/>
      <c r="M561" s="34"/>
      <c r="N561" s="34"/>
      <c r="O561" s="34"/>
      <c r="P561" s="34"/>
      <c r="Q561" s="34"/>
      <c r="R561" s="34"/>
      <c r="S561" s="34"/>
      <c r="T561" s="34"/>
      <c r="U561" s="34"/>
      <c r="V561" s="34"/>
      <c r="W561" s="34"/>
      <c r="X561" s="34"/>
      <c r="Y561" s="34"/>
      <c r="Z561" s="34"/>
    </row>
    <row r="562" spans="1:26" ht="15.5" x14ac:dyDescent="0.35">
      <c r="A562" s="34"/>
      <c r="B562" s="34"/>
      <c r="C562" s="34"/>
      <c r="D562" s="34"/>
      <c r="E562" s="34"/>
      <c r="F562" s="34"/>
      <c r="G562" s="34"/>
      <c r="H562" s="35"/>
      <c r="I562" s="35"/>
      <c r="J562" s="35"/>
      <c r="K562" s="34"/>
      <c r="L562" s="34"/>
      <c r="M562" s="34"/>
      <c r="N562" s="34"/>
      <c r="O562" s="34"/>
      <c r="P562" s="34"/>
      <c r="Q562" s="34"/>
      <c r="R562" s="34"/>
      <c r="S562" s="34"/>
      <c r="T562" s="34"/>
      <c r="U562" s="34"/>
      <c r="V562" s="34"/>
      <c r="W562" s="34"/>
      <c r="X562" s="34"/>
      <c r="Y562" s="34"/>
      <c r="Z562" s="34"/>
    </row>
    <row r="563" spans="1:26" ht="15.5" x14ac:dyDescent="0.35">
      <c r="A563" s="34"/>
      <c r="B563" s="34"/>
      <c r="C563" s="34"/>
      <c r="D563" s="34"/>
      <c r="E563" s="34"/>
      <c r="F563" s="34"/>
      <c r="G563" s="34"/>
      <c r="H563" s="35"/>
      <c r="I563" s="35"/>
      <c r="J563" s="35"/>
      <c r="K563" s="34"/>
      <c r="L563" s="34"/>
      <c r="M563" s="34"/>
      <c r="N563" s="34"/>
      <c r="O563" s="34"/>
      <c r="P563" s="34"/>
      <c r="Q563" s="34"/>
      <c r="R563" s="34"/>
      <c r="S563" s="34"/>
      <c r="T563" s="34"/>
      <c r="U563" s="34"/>
      <c r="V563" s="34"/>
      <c r="W563" s="34"/>
      <c r="X563" s="34"/>
      <c r="Y563" s="34"/>
      <c r="Z563" s="34"/>
    </row>
    <row r="564" spans="1:26" ht="15.5" x14ac:dyDescent="0.35">
      <c r="A564" s="34"/>
      <c r="B564" s="34"/>
      <c r="C564" s="34"/>
      <c r="D564" s="34"/>
      <c r="E564" s="34"/>
      <c r="F564" s="34"/>
      <c r="G564" s="34"/>
      <c r="H564" s="35"/>
      <c r="I564" s="35"/>
      <c r="J564" s="35"/>
      <c r="K564" s="34"/>
      <c r="L564" s="34"/>
      <c r="M564" s="34"/>
      <c r="N564" s="34"/>
      <c r="O564" s="34"/>
      <c r="P564" s="34"/>
      <c r="Q564" s="34"/>
      <c r="R564" s="34"/>
      <c r="S564" s="34"/>
      <c r="T564" s="34"/>
      <c r="U564" s="34"/>
      <c r="V564" s="34"/>
      <c r="W564" s="34"/>
      <c r="X564" s="34"/>
      <c r="Y564" s="34"/>
      <c r="Z564" s="34"/>
    </row>
    <row r="565" spans="1:26" ht="15.5" x14ac:dyDescent="0.35">
      <c r="A565" s="34"/>
      <c r="B565" s="34"/>
      <c r="C565" s="34"/>
      <c r="D565" s="34"/>
      <c r="E565" s="34"/>
      <c r="F565" s="34"/>
      <c r="G565" s="34"/>
      <c r="H565" s="35"/>
      <c r="I565" s="35"/>
      <c r="J565" s="35"/>
      <c r="K565" s="34"/>
      <c r="L565" s="34"/>
      <c r="M565" s="34"/>
      <c r="N565" s="34"/>
      <c r="O565" s="34"/>
      <c r="P565" s="34"/>
      <c r="Q565" s="34"/>
      <c r="R565" s="34"/>
      <c r="S565" s="34"/>
      <c r="T565" s="34"/>
      <c r="U565" s="34"/>
      <c r="V565" s="34"/>
      <c r="W565" s="34"/>
      <c r="X565" s="34"/>
      <c r="Y565" s="34"/>
      <c r="Z565" s="34"/>
    </row>
    <row r="566" spans="1:26" ht="15.5" x14ac:dyDescent="0.35">
      <c r="A566" s="34"/>
      <c r="B566" s="34"/>
      <c r="C566" s="34"/>
      <c r="D566" s="34"/>
      <c r="E566" s="34"/>
      <c r="F566" s="34"/>
      <c r="G566" s="34"/>
      <c r="H566" s="35"/>
      <c r="I566" s="35"/>
      <c r="J566" s="35"/>
      <c r="K566" s="34"/>
      <c r="L566" s="34"/>
      <c r="M566" s="34"/>
      <c r="N566" s="34"/>
      <c r="O566" s="34"/>
      <c r="P566" s="34"/>
      <c r="Q566" s="34"/>
      <c r="R566" s="34"/>
      <c r="S566" s="34"/>
      <c r="T566" s="34"/>
      <c r="U566" s="34"/>
      <c r="V566" s="34"/>
      <c r="W566" s="34"/>
      <c r="X566" s="34"/>
      <c r="Y566" s="34"/>
      <c r="Z566" s="34"/>
    </row>
    <row r="567" spans="1:26" ht="15.5" x14ac:dyDescent="0.35">
      <c r="A567" s="34"/>
      <c r="B567" s="34"/>
      <c r="C567" s="34"/>
      <c r="D567" s="34"/>
      <c r="E567" s="34"/>
      <c r="F567" s="34"/>
      <c r="G567" s="34"/>
      <c r="H567" s="35"/>
      <c r="I567" s="35"/>
      <c r="J567" s="35"/>
      <c r="K567" s="34"/>
      <c r="L567" s="34"/>
      <c r="M567" s="34"/>
      <c r="N567" s="34"/>
      <c r="O567" s="34"/>
      <c r="P567" s="34"/>
      <c r="Q567" s="34"/>
      <c r="R567" s="34"/>
      <c r="S567" s="34"/>
      <c r="T567" s="34"/>
      <c r="U567" s="34"/>
      <c r="V567" s="34"/>
      <c r="W567" s="34"/>
      <c r="X567" s="34"/>
      <c r="Y567" s="34"/>
      <c r="Z567" s="34"/>
    </row>
    <row r="568" spans="1:26" ht="15.5" x14ac:dyDescent="0.35">
      <c r="A568" s="34"/>
      <c r="B568" s="34"/>
      <c r="C568" s="34"/>
      <c r="D568" s="34"/>
      <c r="E568" s="34"/>
      <c r="F568" s="34"/>
      <c r="G568" s="34"/>
      <c r="H568" s="35"/>
      <c r="I568" s="35"/>
      <c r="J568" s="35"/>
      <c r="K568" s="34"/>
      <c r="L568" s="34"/>
      <c r="M568" s="34"/>
      <c r="N568" s="34"/>
      <c r="O568" s="34"/>
      <c r="P568" s="34"/>
      <c r="Q568" s="34"/>
      <c r="R568" s="34"/>
      <c r="S568" s="34"/>
      <c r="T568" s="34"/>
      <c r="U568" s="34"/>
      <c r="V568" s="34"/>
      <c r="W568" s="34"/>
      <c r="X568" s="34"/>
      <c r="Y568" s="34"/>
      <c r="Z568" s="34"/>
    </row>
    <row r="569" spans="1:26" ht="15.5" x14ac:dyDescent="0.35">
      <c r="A569" s="34"/>
      <c r="B569" s="34"/>
      <c r="C569" s="34"/>
      <c r="D569" s="34"/>
      <c r="E569" s="34"/>
      <c r="F569" s="34"/>
      <c r="G569" s="34"/>
      <c r="H569" s="35"/>
      <c r="I569" s="35"/>
      <c r="J569" s="35"/>
      <c r="K569" s="34"/>
      <c r="L569" s="34"/>
      <c r="M569" s="34"/>
      <c r="N569" s="34"/>
      <c r="O569" s="34"/>
      <c r="P569" s="34"/>
      <c r="Q569" s="34"/>
      <c r="R569" s="34"/>
      <c r="S569" s="34"/>
      <c r="T569" s="34"/>
      <c r="U569" s="34"/>
      <c r="V569" s="34"/>
      <c r="W569" s="34"/>
      <c r="X569" s="34"/>
      <c r="Y569" s="34"/>
      <c r="Z569" s="34"/>
    </row>
    <row r="570" spans="1:26" ht="15.5" x14ac:dyDescent="0.35">
      <c r="A570" s="34"/>
      <c r="B570" s="34"/>
      <c r="C570" s="34"/>
      <c r="D570" s="34"/>
      <c r="E570" s="34"/>
      <c r="F570" s="34"/>
      <c r="G570" s="34"/>
      <c r="H570" s="35"/>
      <c r="I570" s="35"/>
      <c r="J570" s="35"/>
      <c r="K570" s="34"/>
      <c r="L570" s="34"/>
      <c r="M570" s="34"/>
      <c r="N570" s="34"/>
      <c r="O570" s="34"/>
      <c r="P570" s="34"/>
      <c r="Q570" s="34"/>
      <c r="R570" s="34"/>
      <c r="S570" s="34"/>
      <c r="T570" s="34"/>
      <c r="U570" s="34"/>
      <c r="V570" s="34"/>
      <c r="W570" s="34"/>
      <c r="X570" s="34"/>
      <c r="Y570" s="34"/>
      <c r="Z570" s="34"/>
    </row>
    <row r="571" spans="1:26" ht="15.5" x14ac:dyDescent="0.35">
      <c r="A571" s="34"/>
      <c r="B571" s="34"/>
      <c r="C571" s="34"/>
      <c r="D571" s="34"/>
      <c r="E571" s="34"/>
      <c r="F571" s="34"/>
      <c r="G571" s="34"/>
      <c r="H571" s="35"/>
      <c r="I571" s="35"/>
      <c r="J571" s="35"/>
      <c r="K571" s="34"/>
      <c r="L571" s="34"/>
      <c r="M571" s="34"/>
      <c r="N571" s="34"/>
      <c r="O571" s="34"/>
      <c r="P571" s="34"/>
      <c r="Q571" s="34"/>
      <c r="R571" s="34"/>
      <c r="S571" s="34"/>
      <c r="T571" s="34"/>
      <c r="U571" s="34"/>
      <c r="V571" s="34"/>
      <c r="W571" s="34"/>
      <c r="X571" s="34"/>
      <c r="Y571" s="34"/>
      <c r="Z571" s="34"/>
    </row>
    <row r="572" spans="1:26" ht="15.5" x14ac:dyDescent="0.35">
      <c r="A572" s="34"/>
      <c r="B572" s="34"/>
      <c r="C572" s="34"/>
      <c r="D572" s="34"/>
      <c r="E572" s="34"/>
      <c r="F572" s="34"/>
      <c r="G572" s="34"/>
      <c r="H572" s="35"/>
      <c r="I572" s="35"/>
      <c r="J572" s="35"/>
      <c r="K572" s="34"/>
      <c r="L572" s="34"/>
      <c r="M572" s="34"/>
      <c r="N572" s="34"/>
      <c r="O572" s="34"/>
      <c r="P572" s="34"/>
      <c r="Q572" s="34"/>
      <c r="R572" s="34"/>
      <c r="S572" s="34"/>
      <c r="T572" s="34"/>
      <c r="U572" s="34"/>
      <c r="V572" s="34"/>
      <c r="W572" s="34"/>
      <c r="X572" s="34"/>
      <c r="Y572" s="34"/>
      <c r="Z572" s="34"/>
    </row>
    <row r="573" spans="1:26" ht="15.5" x14ac:dyDescent="0.35">
      <c r="A573" s="34"/>
      <c r="B573" s="34"/>
      <c r="C573" s="34"/>
      <c r="D573" s="34"/>
      <c r="E573" s="34"/>
      <c r="F573" s="34"/>
      <c r="G573" s="34"/>
      <c r="H573" s="35"/>
      <c r="I573" s="35"/>
      <c r="J573" s="35"/>
      <c r="K573" s="34"/>
      <c r="L573" s="34"/>
      <c r="M573" s="34"/>
      <c r="N573" s="34"/>
      <c r="O573" s="34"/>
      <c r="P573" s="34"/>
      <c r="Q573" s="34"/>
      <c r="R573" s="34"/>
      <c r="S573" s="34"/>
      <c r="T573" s="34"/>
      <c r="U573" s="34"/>
      <c r="V573" s="34"/>
      <c r="W573" s="34"/>
      <c r="X573" s="34"/>
      <c r="Y573" s="34"/>
      <c r="Z573" s="34"/>
    </row>
    <row r="574" spans="1:26" ht="15.5" x14ac:dyDescent="0.35">
      <c r="A574" s="34"/>
      <c r="B574" s="34"/>
      <c r="C574" s="34"/>
      <c r="D574" s="34"/>
      <c r="E574" s="34"/>
      <c r="F574" s="34"/>
      <c r="G574" s="34"/>
      <c r="H574" s="35"/>
      <c r="I574" s="35"/>
      <c r="J574" s="35"/>
      <c r="K574" s="34"/>
      <c r="L574" s="34"/>
      <c r="M574" s="34"/>
      <c r="N574" s="34"/>
      <c r="O574" s="34"/>
      <c r="P574" s="34"/>
      <c r="Q574" s="34"/>
      <c r="R574" s="34"/>
      <c r="S574" s="34"/>
      <c r="T574" s="34"/>
      <c r="U574" s="34"/>
      <c r="V574" s="34"/>
      <c r="W574" s="34"/>
      <c r="X574" s="34"/>
      <c r="Y574" s="34"/>
      <c r="Z574" s="34"/>
    </row>
    <row r="575" spans="1:26" ht="15.5" x14ac:dyDescent="0.35">
      <c r="A575" s="34"/>
      <c r="B575" s="34"/>
      <c r="C575" s="34"/>
      <c r="D575" s="34"/>
      <c r="E575" s="34"/>
      <c r="F575" s="34"/>
      <c r="G575" s="34"/>
      <c r="H575" s="35"/>
      <c r="I575" s="35"/>
      <c r="J575" s="35"/>
      <c r="K575" s="34"/>
      <c r="L575" s="34"/>
      <c r="M575" s="34"/>
      <c r="N575" s="34"/>
      <c r="O575" s="34"/>
      <c r="P575" s="34"/>
      <c r="Q575" s="34"/>
      <c r="R575" s="34"/>
      <c r="S575" s="34"/>
      <c r="T575" s="34"/>
      <c r="U575" s="34"/>
      <c r="V575" s="34"/>
      <c r="W575" s="34"/>
      <c r="X575" s="34"/>
      <c r="Y575" s="34"/>
      <c r="Z575" s="34"/>
    </row>
    <row r="576" spans="1:26" ht="15.5" x14ac:dyDescent="0.35">
      <c r="A576" s="34"/>
      <c r="B576" s="34"/>
      <c r="C576" s="34"/>
      <c r="D576" s="34"/>
      <c r="E576" s="34"/>
      <c r="F576" s="34"/>
      <c r="G576" s="34"/>
      <c r="H576" s="35"/>
      <c r="I576" s="35"/>
      <c r="J576" s="35"/>
      <c r="K576" s="34"/>
      <c r="L576" s="34"/>
      <c r="M576" s="34"/>
      <c r="N576" s="34"/>
      <c r="O576" s="34"/>
      <c r="P576" s="34"/>
      <c r="Q576" s="34"/>
      <c r="R576" s="34"/>
      <c r="S576" s="34"/>
      <c r="T576" s="34"/>
      <c r="U576" s="34"/>
      <c r="V576" s="34"/>
      <c r="W576" s="34"/>
      <c r="X576" s="34"/>
      <c r="Y576" s="34"/>
      <c r="Z576" s="34"/>
    </row>
    <row r="577" spans="1:26" ht="15.5" x14ac:dyDescent="0.35">
      <c r="A577" s="34"/>
      <c r="B577" s="34"/>
      <c r="C577" s="34"/>
      <c r="D577" s="34"/>
      <c r="E577" s="34"/>
      <c r="F577" s="34"/>
      <c r="G577" s="34"/>
      <c r="H577" s="35"/>
      <c r="I577" s="35"/>
      <c r="J577" s="35"/>
      <c r="K577" s="34"/>
      <c r="L577" s="34"/>
      <c r="M577" s="34"/>
      <c r="N577" s="34"/>
      <c r="O577" s="34"/>
      <c r="P577" s="34"/>
      <c r="Q577" s="34"/>
      <c r="R577" s="34"/>
      <c r="S577" s="34"/>
      <c r="T577" s="34"/>
      <c r="U577" s="34"/>
      <c r="V577" s="34"/>
      <c r="W577" s="34"/>
      <c r="X577" s="34"/>
      <c r="Y577" s="34"/>
      <c r="Z577" s="34"/>
    </row>
    <row r="578" spans="1:26" ht="15.5" x14ac:dyDescent="0.35">
      <c r="A578" s="34"/>
      <c r="B578" s="34"/>
      <c r="C578" s="34"/>
      <c r="D578" s="34"/>
      <c r="E578" s="34"/>
      <c r="F578" s="34"/>
      <c r="G578" s="34"/>
      <c r="H578" s="35"/>
      <c r="I578" s="35"/>
      <c r="J578" s="35"/>
      <c r="K578" s="34"/>
      <c r="L578" s="34"/>
      <c r="M578" s="34"/>
      <c r="N578" s="34"/>
      <c r="O578" s="34"/>
      <c r="P578" s="34"/>
      <c r="Q578" s="34"/>
      <c r="R578" s="34"/>
      <c r="S578" s="34"/>
      <c r="T578" s="34"/>
      <c r="U578" s="34"/>
      <c r="V578" s="34"/>
      <c r="W578" s="34"/>
      <c r="X578" s="34"/>
      <c r="Y578" s="34"/>
      <c r="Z578" s="34"/>
    </row>
    <row r="579" spans="1:26" ht="15.5" x14ac:dyDescent="0.35">
      <c r="A579" s="34"/>
      <c r="B579" s="34"/>
      <c r="C579" s="34"/>
      <c r="D579" s="34"/>
      <c r="E579" s="34"/>
      <c r="F579" s="34"/>
      <c r="G579" s="34"/>
      <c r="H579" s="35"/>
      <c r="I579" s="35"/>
      <c r="J579" s="35"/>
      <c r="K579" s="34"/>
      <c r="L579" s="34"/>
      <c r="M579" s="34"/>
      <c r="N579" s="34"/>
      <c r="O579" s="34"/>
      <c r="P579" s="34"/>
      <c r="Q579" s="34"/>
      <c r="R579" s="34"/>
      <c r="S579" s="34"/>
      <c r="T579" s="34"/>
      <c r="U579" s="34"/>
      <c r="V579" s="34"/>
      <c r="W579" s="34"/>
      <c r="X579" s="34"/>
      <c r="Y579" s="34"/>
      <c r="Z579" s="34"/>
    </row>
    <row r="580" spans="1:26" ht="15.5" x14ac:dyDescent="0.35">
      <c r="A580" s="34"/>
      <c r="B580" s="34"/>
      <c r="C580" s="34"/>
      <c r="D580" s="34"/>
      <c r="E580" s="34"/>
      <c r="F580" s="34"/>
      <c r="G580" s="34"/>
      <c r="H580" s="35"/>
      <c r="I580" s="35"/>
      <c r="J580" s="35"/>
      <c r="K580" s="34"/>
      <c r="L580" s="34"/>
      <c r="M580" s="34"/>
      <c r="N580" s="34"/>
      <c r="O580" s="34"/>
      <c r="P580" s="34"/>
      <c r="Q580" s="34"/>
      <c r="R580" s="34"/>
      <c r="S580" s="34"/>
      <c r="T580" s="34"/>
      <c r="U580" s="34"/>
      <c r="V580" s="34"/>
      <c r="W580" s="34"/>
      <c r="X580" s="34"/>
      <c r="Y580" s="34"/>
      <c r="Z580" s="34"/>
    </row>
    <row r="581" spans="1:26" ht="15.5" x14ac:dyDescent="0.35">
      <c r="A581" s="34"/>
      <c r="B581" s="34"/>
      <c r="C581" s="34"/>
      <c r="D581" s="34"/>
      <c r="E581" s="34"/>
      <c r="F581" s="34"/>
      <c r="G581" s="34"/>
      <c r="H581" s="35"/>
      <c r="I581" s="35"/>
      <c r="J581" s="35"/>
      <c r="K581" s="34"/>
      <c r="L581" s="34"/>
      <c r="M581" s="34"/>
      <c r="N581" s="34"/>
      <c r="O581" s="34"/>
      <c r="P581" s="34"/>
      <c r="Q581" s="34"/>
      <c r="R581" s="34"/>
      <c r="S581" s="34"/>
      <c r="T581" s="34"/>
      <c r="U581" s="34"/>
      <c r="V581" s="34"/>
      <c r="W581" s="34"/>
      <c r="X581" s="34"/>
      <c r="Y581" s="34"/>
      <c r="Z581" s="34"/>
    </row>
    <row r="582" spans="1:26" ht="15.5" x14ac:dyDescent="0.35">
      <c r="A582" s="34"/>
      <c r="B582" s="34"/>
      <c r="C582" s="34"/>
      <c r="D582" s="34"/>
      <c r="E582" s="34"/>
      <c r="F582" s="34"/>
      <c r="G582" s="34"/>
      <c r="H582" s="35"/>
      <c r="I582" s="35"/>
      <c r="J582" s="35"/>
      <c r="K582" s="34"/>
      <c r="L582" s="34"/>
      <c r="M582" s="34"/>
      <c r="N582" s="34"/>
      <c r="O582" s="34"/>
      <c r="P582" s="34"/>
      <c r="Q582" s="34"/>
      <c r="R582" s="34"/>
      <c r="S582" s="34"/>
      <c r="T582" s="34"/>
      <c r="U582" s="34"/>
      <c r="V582" s="34"/>
      <c r="W582" s="34"/>
      <c r="X582" s="34"/>
      <c r="Y582" s="34"/>
      <c r="Z582" s="34"/>
    </row>
    <row r="583" spans="1:26" ht="15.5" x14ac:dyDescent="0.35">
      <c r="A583" s="34"/>
      <c r="B583" s="34"/>
      <c r="C583" s="34"/>
      <c r="D583" s="34"/>
      <c r="E583" s="34"/>
      <c r="F583" s="34"/>
      <c r="G583" s="34"/>
      <c r="H583" s="35"/>
      <c r="I583" s="35"/>
      <c r="J583" s="35"/>
      <c r="K583" s="34"/>
      <c r="L583" s="34"/>
      <c r="M583" s="34"/>
      <c r="N583" s="34"/>
      <c r="O583" s="34"/>
      <c r="P583" s="34"/>
      <c r="Q583" s="34"/>
      <c r="R583" s="34"/>
      <c r="S583" s="34"/>
      <c r="T583" s="34"/>
      <c r="U583" s="34"/>
      <c r="V583" s="34"/>
      <c r="W583" s="34"/>
      <c r="X583" s="34"/>
      <c r="Y583" s="34"/>
      <c r="Z583" s="34"/>
    </row>
    <row r="584" spans="1:26" ht="15.5" x14ac:dyDescent="0.35">
      <c r="A584" s="34"/>
      <c r="B584" s="34"/>
      <c r="C584" s="34"/>
      <c r="D584" s="34"/>
      <c r="E584" s="34"/>
      <c r="F584" s="34"/>
      <c r="G584" s="34"/>
      <c r="H584" s="35"/>
      <c r="I584" s="35"/>
      <c r="J584" s="35"/>
      <c r="K584" s="34"/>
      <c r="L584" s="34"/>
      <c r="M584" s="34"/>
      <c r="N584" s="34"/>
      <c r="O584" s="34"/>
      <c r="P584" s="34"/>
      <c r="Q584" s="34"/>
      <c r="R584" s="34"/>
      <c r="S584" s="34"/>
      <c r="T584" s="34"/>
      <c r="U584" s="34"/>
      <c r="V584" s="34"/>
      <c r="W584" s="34"/>
      <c r="X584" s="34"/>
      <c r="Y584" s="34"/>
      <c r="Z584" s="34"/>
    </row>
    <row r="585" spans="1:26" ht="15.5" x14ac:dyDescent="0.35">
      <c r="A585" s="34"/>
      <c r="B585" s="34"/>
      <c r="C585" s="34"/>
      <c r="D585" s="34"/>
      <c r="E585" s="34"/>
      <c r="F585" s="34"/>
      <c r="G585" s="34"/>
      <c r="H585" s="35"/>
      <c r="I585" s="35"/>
      <c r="J585" s="35"/>
      <c r="K585" s="34"/>
      <c r="L585" s="34"/>
      <c r="M585" s="34"/>
      <c r="N585" s="34"/>
      <c r="O585" s="34"/>
      <c r="P585" s="34"/>
      <c r="Q585" s="34"/>
      <c r="R585" s="34"/>
      <c r="S585" s="34"/>
      <c r="T585" s="34"/>
      <c r="U585" s="34"/>
      <c r="V585" s="34"/>
      <c r="W585" s="34"/>
      <c r="X585" s="34"/>
      <c r="Y585" s="34"/>
      <c r="Z585" s="34"/>
    </row>
    <row r="586" spans="1:26" ht="15.5" x14ac:dyDescent="0.35">
      <c r="A586" s="34"/>
      <c r="B586" s="34"/>
      <c r="C586" s="34"/>
      <c r="D586" s="34"/>
      <c r="E586" s="34"/>
      <c r="F586" s="34"/>
      <c r="G586" s="34"/>
      <c r="H586" s="35"/>
      <c r="I586" s="35"/>
      <c r="J586" s="35"/>
      <c r="K586" s="34"/>
      <c r="L586" s="34"/>
      <c r="M586" s="34"/>
      <c r="N586" s="34"/>
      <c r="O586" s="34"/>
      <c r="P586" s="34"/>
      <c r="Q586" s="34"/>
      <c r="R586" s="34"/>
      <c r="S586" s="34"/>
      <c r="T586" s="34"/>
      <c r="U586" s="34"/>
      <c r="V586" s="34"/>
      <c r="W586" s="34"/>
      <c r="X586" s="34"/>
      <c r="Y586" s="34"/>
      <c r="Z586" s="34"/>
    </row>
    <row r="587" spans="1:26" ht="15.5" x14ac:dyDescent="0.35">
      <c r="A587" s="34"/>
      <c r="B587" s="34"/>
      <c r="C587" s="34"/>
      <c r="D587" s="34"/>
      <c r="E587" s="34"/>
      <c r="F587" s="34"/>
      <c r="G587" s="34"/>
      <c r="H587" s="35"/>
      <c r="I587" s="35"/>
      <c r="J587" s="35"/>
      <c r="K587" s="34"/>
      <c r="L587" s="34"/>
      <c r="M587" s="34"/>
      <c r="N587" s="34"/>
      <c r="O587" s="34"/>
      <c r="P587" s="34"/>
      <c r="Q587" s="34"/>
      <c r="R587" s="34"/>
      <c r="S587" s="34"/>
      <c r="T587" s="34"/>
      <c r="U587" s="34"/>
      <c r="V587" s="34"/>
      <c r="W587" s="34"/>
      <c r="X587" s="34"/>
      <c r="Y587" s="34"/>
      <c r="Z587" s="34"/>
    </row>
    <row r="588" spans="1:26" ht="15.5" x14ac:dyDescent="0.35">
      <c r="A588" s="34"/>
      <c r="B588" s="34"/>
      <c r="C588" s="34"/>
      <c r="D588" s="34"/>
      <c r="E588" s="34"/>
      <c r="F588" s="34"/>
      <c r="G588" s="34"/>
      <c r="H588" s="35"/>
      <c r="I588" s="35"/>
      <c r="J588" s="35"/>
      <c r="K588" s="34"/>
      <c r="L588" s="34"/>
      <c r="M588" s="34"/>
      <c r="N588" s="34"/>
      <c r="O588" s="34"/>
      <c r="P588" s="34"/>
      <c r="Q588" s="34"/>
      <c r="R588" s="34"/>
      <c r="S588" s="34"/>
      <c r="T588" s="34"/>
      <c r="U588" s="34"/>
      <c r="V588" s="34"/>
      <c r="W588" s="34"/>
      <c r="X588" s="34"/>
      <c r="Y588" s="34"/>
      <c r="Z588" s="34"/>
    </row>
    <row r="589" spans="1:26" ht="15.5" x14ac:dyDescent="0.35">
      <c r="A589" s="34"/>
      <c r="B589" s="34"/>
      <c r="C589" s="34"/>
      <c r="D589" s="34"/>
      <c r="E589" s="34"/>
      <c r="F589" s="34"/>
      <c r="G589" s="34"/>
      <c r="H589" s="35"/>
      <c r="I589" s="35"/>
      <c r="J589" s="35"/>
      <c r="K589" s="34"/>
      <c r="L589" s="34"/>
      <c r="M589" s="34"/>
      <c r="N589" s="34"/>
      <c r="O589" s="34"/>
      <c r="P589" s="34"/>
      <c r="Q589" s="34"/>
      <c r="R589" s="34"/>
      <c r="S589" s="34"/>
      <c r="T589" s="34"/>
      <c r="U589" s="34"/>
      <c r="V589" s="34"/>
      <c r="W589" s="34"/>
      <c r="X589" s="34"/>
      <c r="Y589" s="34"/>
      <c r="Z589" s="34"/>
    </row>
    <row r="590" spans="1:26" ht="15.5" x14ac:dyDescent="0.35">
      <c r="A590" s="34"/>
      <c r="B590" s="34"/>
      <c r="C590" s="34"/>
      <c r="D590" s="34"/>
      <c r="E590" s="34"/>
      <c r="F590" s="34"/>
      <c r="G590" s="34"/>
      <c r="H590" s="35"/>
      <c r="I590" s="35"/>
      <c r="J590" s="35"/>
      <c r="K590" s="34"/>
      <c r="L590" s="34"/>
      <c r="M590" s="34"/>
      <c r="N590" s="34"/>
      <c r="O590" s="34"/>
      <c r="P590" s="34"/>
      <c r="Q590" s="34"/>
      <c r="R590" s="34"/>
      <c r="S590" s="34"/>
      <c r="T590" s="34"/>
      <c r="U590" s="34"/>
      <c r="V590" s="34"/>
      <c r="W590" s="34"/>
      <c r="X590" s="34"/>
      <c r="Y590" s="34"/>
      <c r="Z590" s="34"/>
    </row>
    <row r="591" spans="1:26" ht="15.5" x14ac:dyDescent="0.35">
      <c r="A591" s="34"/>
      <c r="B591" s="34"/>
      <c r="C591" s="34"/>
      <c r="D591" s="34"/>
      <c r="E591" s="34"/>
      <c r="F591" s="34"/>
      <c r="G591" s="34"/>
      <c r="H591" s="35"/>
      <c r="I591" s="35"/>
      <c r="J591" s="35"/>
      <c r="K591" s="34"/>
      <c r="L591" s="34"/>
      <c r="M591" s="34"/>
      <c r="N591" s="34"/>
      <c r="O591" s="34"/>
      <c r="P591" s="34"/>
      <c r="Q591" s="34"/>
      <c r="R591" s="34"/>
      <c r="S591" s="34"/>
      <c r="T591" s="34"/>
      <c r="U591" s="34"/>
      <c r="V591" s="34"/>
      <c r="W591" s="34"/>
      <c r="X591" s="34"/>
      <c r="Y591" s="34"/>
      <c r="Z591" s="34"/>
    </row>
    <row r="592" spans="1:26" ht="15.5" x14ac:dyDescent="0.35">
      <c r="A592" s="34"/>
      <c r="B592" s="34"/>
      <c r="C592" s="34"/>
      <c r="D592" s="34"/>
      <c r="E592" s="34"/>
      <c r="F592" s="34"/>
      <c r="G592" s="34"/>
      <c r="H592" s="35"/>
      <c r="I592" s="35"/>
      <c r="J592" s="35"/>
      <c r="K592" s="34"/>
      <c r="L592" s="34"/>
      <c r="M592" s="34"/>
      <c r="N592" s="34"/>
      <c r="O592" s="34"/>
      <c r="P592" s="34"/>
      <c r="Q592" s="34"/>
      <c r="R592" s="34"/>
      <c r="S592" s="34"/>
      <c r="T592" s="34"/>
      <c r="U592" s="34"/>
      <c r="V592" s="34"/>
      <c r="W592" s="34"/>
      <c r="X592" s="34"/>
      <c r="Y592" s="34"/>
      <c r="Z592" s="34"/>
    </row>
    <row r="593" spans="1:26" ht="15.5" x14ac:dyDescent="0.35">
      <c r="A593" s="34"/>
      <c r="B593" s="34"/>
      <c r="C593" s="34"/>
      <c r="D593" s="34"/>
      <c r="E593" s="34"/>
      <c r="F593" s="34"/>
      <c r="G593" s="34"/>
      <c r="H593" s="35"/>
      <c r="I593" s="35"/>
      <c r="J593" s="35"/>
      <c r="K593" s="34"/>
      <c r="L593" s="34"/>
      <c r="M593" s="34"/>
      <c r="N593" s="34"/>
      <c r="O593" s="34"/>
      <c r="P593" s="34"/>
      <c r="Q593" s="34"/>
      <c r="R593" s="34"/>
      <c r="S593" s="34"/>
      <c r="T593" s="34"/>
      <c r="U593" s="34"/>
      <c r="V593" s="34"/>
      <c r="W593" s="34"/>
      <c r="X593" s="34"/>
      <c r="Y593" s="34"/>
      <c r="Z593" s="34"/>
    </row>
    <row r="594" spans="1:26" ht="15.5" x14ac:dyDescent="0.35">
      <c r="A594" s="34"/>
      <c r="B594" s="34"/>
      <c r="C594" s="34"/>
      <c r="D594" s="34"/>
      <c r="E594" s="34"/>
      <c r="F594" s="34"/>
      <c r="G594" s="34"/>
      <c r="H594" s="35"/>
      <c r="I594" s="35"/>
      <c r="J594" s="35"/>
      <c r="K594" s="34"/>
      <c r="L594" s="34"/>
      <c r="M594" s="34"/>
      <c r="N594" s="34"/>
      <c r="O594" s="34"/>
      <c r="P594" s="34"/>
      <c r="Q594" s="34"/>
      <c r="R594" s="34"/>
      <c r="S594" s="34"/>
      <c r="T594" s="34"/>
      <c r="U594" s="34"/>
      <c r="V594" s="34"/>
      <c r="W594" s="34"/>
      <c r="X594" s="34"/>
      <c r="Y594" s="34"/>
      <c r="Z594" s="34"/>
    </row>
    <row r="595" spans="1:26" ht="15.5" x14ac:dyDescent="0.35">
      <c r="A595" s="34"/>
      <c r="B595" s="34"/>
      <c r="C595" s="34"/>
      <c r="D595" s="34"/>
      <c r="E595" s="34"/>
      <c r="F595" s="34"/>
      <c r="G595" s="34"/>
      <c r="H595" s="35"/>
      <c r="I595" s="35"/>
      <c r="J595" s="35"/>
      <c r="K595" s="34"/>
      <c r="L595" s="34"/>
      <c r="M595" s="34"/>
      <c r="N595" s="34"/>
      <c r="O595" s="34"/>
      <c r="P595" s="34"/>
      <c r="Q595" s="34"/>
      <c r="R595" s="34"/>
      <c r="S595" s="34"/>
      <c r="T595" s="34"/>
      <c r="U595" s="34"/>
      <c r="V595" s="34"/>
      <c r="W595" s="34"/>
      <c r="X595" s="34"/>
      <c r="Y595" s="34"/>
      <c r="Z595" s="34"/>
    </row>
    <row r="596" spans="1:26" ht="15.5" x14ac:dyDescent="0.35">
      <c r="A596" s="34"/>
      <c r="B596" s="34"/>
      <c r="C596" s="34"/>
      <c r="D596" s="34"/>
      <c r="E596" s="34"/>
      <c r="F596" s="34"/>
      <c r="G596" s="34"/>
      <c r="H596" s="35"/>
      <c r="I596" s="35"/>
      <c r="J596" s="35"/>
      <c r="K596" s="34"/>
      <c r="L596" s="34"/>
      <c r="M596" s="34"/>
      <c r="N596" s="34"/>
      <c r="O596" s="34"/>
      <c r="P596" s="34"/>
      <c r="Q596" s="34"/>
      <c r="R596" s="34"/>
      <c r="S596" s="34"/>
      <c r="T596" s="34"/>
      <c r="U596" s="34"/>
      <c r="V596" s="34"/>
      <c r="W596" s="34"/>
      <c r="X596" s="34"/>
      <c r="Y596" s="34"/>
      <c r="Z596" s="34"/>
    </row>
    <row r="597" spans="1:26" ht="15.5" x14ac:dyDescent="0.35">
      <c r="A597" s="34"/>
      <c r="B597" s="34"/>
      <c r="C597" s="34"/>
      <c r="D597" s="34"/>
      <c r="E597" s="34"/>
      <c r="F597" s="34"/>
      <c r="G597" s="34"/>
      <c r="H597" s="35"/>
      <c r="I597" s="35"/>
      <c r="J597" s="35"/>
      <c r="K597" s="34"/>
      <c r="L597" s="34"/>
      <c r="M597" s="34"/>
      <c r="N597" s="34"/>
      <c r="O597" s="34"/>
      <c r="P597" s="34"/>
      <c r="Q597" s="34"/>
      <c r="R597" s="34"/>
      <c r="S597" s="34"/>
      <c r="T597" s="34"/>
      <c r="U597" s="34"/>
      <c r="V597" s="34"/>
      <c r="W597" s="34"/>
      <c r="X597" s="34"/>
      <c r="Y597" s="34"/>
      <c r="Z597" s="34"/>
    </row>
    <row r="598" spans="1:26" ht="15.5" x14ac:dyDescent="0.35">
      <c r="A598" s="34"/>
      <c r="B598" s="34"/>
      <c r="C598" s="34"/>
      <c r="D598" s="34"/>
      <c r="E598" s="34"/>
      <c r="F598" s="34"/>
      <c r="G598" s="34"/>
      <c r="H598" s="35"/>
      <c r="I598" s="35"/>
      <c r="J598" s="35"/>
      <c r="K598" s="34"/>
      <c r="L598" s="34"/>
      <c r="M598" s="34"/>
      <c r="N598" s="34"/>
      <c r="O598" s="34"/>
      <c r="P598" s="34"/>
      <c r="Q598" s="34"/>
      <c r="R598" s="34"/>
      <c r="S598" s="34"/>
      <c r="T598" s="34"/>
      <c r="U598" s="34"/>
      <c r="V598" s="34"/>
      <c r="W598" s="34"/>
      <c r="X598" s="34"/>
      <c r="Y598" s="34"/>
      <c r="Z598" s="34"/>
    </row>
    <row r="599" spans="1:26" ht="15.5" x14ac:dyDescent="0.35">
      <c r="A599" s="34"/>
      <c r="B599" s="34"/>
      <c r="C599" s="34"/>
      <c r="D599" s="34"/>
      <c r="E599" s="34"/>
      <c r="F599" s="34"/>
      <c r="G599" s="34"/>
      <c r="H599" s="35"/>
      <c r="I599" s="35"/>
      <c r="J599" s="35"/>
      <c r="K599" s="34"/>
      <c r="L599" s="34"/>
      <c r="M599" s="34"/>
      <c r="N599" s="34"/>
      <c r="O599" s="34"/>
      <c r="P599" s="34"/>
      <c r="Q599" s="34"/>
      <c r="R599" s="34"/>
      <c r="S599" s="34"/>
      <c r="T599" s="34"/>
      <c r="U599" s="34"/>
      <c r="V599" s="34"/>
      <c r="W599" s="34"/>
      <c r="X599" s="34"/>
      <c r="Y599" s="34"/>
      <c r="Z599" s="34"/>
    </row>
    <row r="600" spans="1:26" ht="15.5" x14ac:dyDescent="0.35">
      <c r="A600" s="34"/>
      <c r="B600" s="34"/>
      <c r="C600" s="34"/>
      <c r="D600" s="34"/>
      <c r="E600" s="34"/>
      <c r="F600" s="34"/>
      <c r="G600" s="34"/>
      <c r="H600" s="35"/>
      <c r="I600" s="35"/>
      <c r="J600" s="35"/>
      <c r="K600" s="34"/>
      <c r="L600" s="34"/>
      <c r="M600" s="34"/>
      <c r="N600" s="34"/>
      <c r="O600" s="34"/>
      <c r="P600" s="34"/>
      <c r="Q600" s="34"/>
      <c r="R600" s="34"/>
      <c r="S600" s="34"/>
      <c r="T600" s="34"/>
      <c r="U600" s="34"/>
      <c r="V600" s="34"/>
      <c r="W600" s="34"/>
      <c r="X600" s="34"/>
      <c r="Y600" s="34"/>
      <c r="Z600" s="34"/>
    </row>
    <row r="601" spans="1:26" ht="15.5" x14ac:dyDescent="0.35">
      <c r="A601" s="34"/>
      <c r="B601" s="34"/>
      <c r="C601" s="34"/>
      <c r="D601" s="34"/>
      <c r="E601" s="34"/>
      <c r="F601" s="34"/>
      <c r="G601" s="34"/>
      <c r="H601" s="35"/>
      <c r="I601" s="35"/>
      <c r="J601" s="35"/>
      <c r="K601" s="34"/>
      <c r="L601" s="34"/>
      <c r="M601" s="34"/>
      <c r="N601" s="34"/>
      <c r="O601" s="34"/>
      <c r="P601" s="34"/>
      <c r="Q601" s="34"/>
      <c r="R601" s="34"/>
      <c r="S601" s="34"/>
      <c r="T601" s="34"/>
      <c r="U601" s="34"/>
      <c r="V601" s="34"/>
      <c r="W601" s="34"/>
      <c r="X601" s="34"/>
      <c r="Y601" s="34"/>
      <c r="Z601" s="34"/>
    </row>
    <row r="602" spans="1:26" ht="15.5" x14ac:dyDescent="0.35">
      <c r="A602" s="34"/>
      <c r="B602" s="34"/>
      <c r="C602" s="34"/>
      <c r="D602" s="34"/>
      <c r="E602" s="34"/>
      <c r="F602" s="34"/>
      <c r="G602" s="34"/>
      <c r="H602" s="35"/>
      <c r="I602" s="35"/>
      <c r="J602" s="35"/>
      <c r="K602" s="34"/>
      <c r="L602" s="34"/>
      <c r="M602" s="34"/>
      <c r="N602" s="34"/>
      <c r="O602" s="34"/>
      <c r="P602" s="34"/>
      <c r="Q602" s="34"/>
      <c r="R602" s="34"/>
      <c r="S602" s="34"/>
      <c r="T602" s="34"/>
      <c r="U602" s="34"/>
      <c r="V602" s="34"/>
      <c r="W602" s="34"/>
      <c r="X602" s="34"/>
      <c r="Y602" s="34"/>
      <c r="Z602" s="34"/>
    </row>
    <row r="603" spans="1:26" ht="15.5" x14ac:dyDescent="0.35">
      <c r="A603" s="34"/>
      <c r="B603" s="34"/>
      <c r="C603" s="34"/>
      <c r="D603" s="34"/>
      <c r="E603" s="34"/>
      <c r="F603" s="34"/>
      <c r="G603" s="34"/>
      <c r="H603" s="35"/>
      <c r="I603" s="35"/>
      <c r="J603" s="35"/>
      <c r="K603" s="34"/>
      <c r="L603" s="34"/>
      <c r="M603" s="34"/>
      <c r="N603" s="34"/>
      <c r="O603" s="34"/>
      <c r="P603" s="34"/>
      <c r="Q603" s="34"/>
      <c r="R603" s="34"/>
      <c r="S603" s="34"/>
      <c r="T603" s="34"/>
      <c r="U603" s="34"/>
      <c r="V603" s="34"/>
      <c r="W603" s="34"/>
      <c r="X603" s="34"/>
      <c r="Y603" s="34"/>
      <c r="Z603" s="34"/>
    </row>
    <row r="604" spans="1:26" ht="15.5" x14ac:dyDescent="0.35">
      <c r="A604" s="34"/>
      <c r="B604" s="34"/>
      <c r="C604" s="34"/>
      <c r="D604" s="34"/>
      <c r="E604" s="34"/>
      <c r="F604" s="34"/>
      <c r="G604" s="34"/>
      <c r="H604" s="35"/>
      <c r="I604" s="35"/>
      <c r="J604" s="35"/>
      <c r="K604" s="34"/>
      <c r="L604" s="34"/>
      <c r="M604" s="34"/>
      <c r="N604" s="34"/>
      <c r="O604" s="34"/>
      <c r="P604" s="34"/>
      <c r="Q604" s="34"/>
      <c r="R604" s="34"/>
      <c r="S604" s="34"/>
      <c r="T604" s="34"/>
      <c r="U604" s="34"/>
      <c r="V604" s="34"/>
      <c r="W604" s="34"/>
      <c r="X604" s="34"/>
      <c r="Y604" s="34"/>
      <c r="Z604" s="34"/>
    </row>
    <row r="605" spans="1:26" ht="15.5" x14ac:dyDescent="0.35">
      <c r="A605" s="34"/>
      <c r="B605" s="34"/>
      <c r="C605" s="34"/>
      <c r="D605" s="34"/>
      <c r="E605" s="34"/>
      <c r="F605" s="34"/>
      <c r="G605" s="34"/>
      <c r="H605" s="35"/>
      <c r="I605" s="35"/>
      <c r="J605" s="35"/>
      <c r="K605" s="34"/>
      <c r="L605" s="34"/>
      <c r="M605" s="34"/>
      <c r="N605" s="34"/>
      <c r="O605" s="34"/>
      <c r="P605" s="34"/>
      <c r="Q605" s="34"/>
      <c r="R605" s="34"/>
      <c r="S605" s="34"/>
      <c r="T605" s="34"/>
      <c r="U605" s="34"/>
      <c r="V605" s="34"/>
      <c r="W605" s="34"/>
      <c r="X605" s="34"/>
      <c r="Y605" s="34"/>
      <c r="Z605" s="34"/>
    </row>
    <row r="606" spans="1:26" ht="15.5" x14ac:dyDescent="0.35">
      <c r="A606" s="34"/>
      <c r="B606" s="34"/>
      <c r="C606" s="34"/>
      <c r="D606" s="34"/>
      <c r="E606" s="34"/>
      <c r="F606" s="34"/>
      <c r="G606" s="34"/>
      <c r="H606" s="35"/>
      <c r="I606" s="35"/>
      <c r="J606" s="35"/>
      <c r="K606" s="34"/>
      <c r="L606" s="34"/>
      <c r="M606" s="34"/>
      <c r="N606" s="34"/>
      <c r="O606" s="34"/>
      <c r="P606" s="34"/>
      <c r="Q606" s="34"/>
      <c r="R606" s="34"/>
      <c r="S606" s="34"/>
      <c r="T606" s="34"/>
      <c r="U606" s="34"/>
      <c r="V606" s="34"/>
      <c r="W606" s="34"/>
      <c r="X606" s="34"/>
      <c r="Y606" s="34"/>
      <c r="Z606" s="34"/>
    </row>
    <row r="607" spans="1:26" ht="15.5" x14ac:dyDescent="0.35">
      <c r="A607" s="34"/>
      <c r="B607" s="34"/>
      <c r="C607" s="34"/>
      <c r="D607" s="34"/>
      <c r="E607" s="34"/>
      <c r="F607" s="34"/>
      <c r="G607" s="34"/>
      <c r="H607" s="35"/>
      <c r="I607" s="35"/>
      <c r="J607" s="35"/>
      <c r="K607" s="34"/>
      <c r="L607" s="34"/>
      <c r="M607" s="34"/>
      <c r="N607" s="34"/>
      <c r="O607" s="34"/>
      <c r="P607" s="34"/>
      <c r="Q607" s="34"/>
      <c r="R607" s="34"/>
      <c r="S607" s="34"/>
      <c r="T607" s="34"/>
      <c r="U607" s="34"/>
      <c r="V607" s="34"/>
      <c r="W607" s="34"/>
      <c r="X607" s="34"/>
      <c r="Y607" s="34"/>
      <c r="Z607" s="34"/>
    </row>
    <row r="608" spans="1:26" ht="15.5" x14ac:dyDescent="0.35">
      <c r="A608" s="34"/>
      <c r="B608" s="34"/>
      <c r="C608" s="34"/>
      <c r="D608" s="34"/>
      <c r="E608" s="34"/>
      <c r="F608" s="34"/>
      <c r="G608" s="34"/>
      <c r="H608" s="35"/>
      <c r="I608" s="35"/>
      <c r="J608" s="35"/>
      <c r="K608" s="34"/>
      <c r="L608" s="34"/>
      <c r="M608" s="34"/>
      <c r="N608" s="34"/>
      <c r="O608" s="34"/>
      <c r="P608" s="34"/>
      <c r="Q608" s="34"/>
      <c r="R608" s="34"/>
      <c r="S608" s="34"/>
      <c r="T608" s="34"/>
      <c r="U608" s="34"/>
      <c r="V608" s="34"/>
      <c r="W608" s="34"/>
      <c r="X608" s="34"/>
      <c r="Y608" s="34"/>
      <c r="Z608" s="34"/>
    </row>
    <row r="609" spans="1:26" ht="15.5" x14ac:dyDescent="0.35">
      <c r="A609" s="34"/>
      <c r="B609" s="34"/>
      <c r="C609" s="34"/>
      <c r="D609" s="34"/>
      <c r="E609" s="34"/>
      <c r="F609" s="34"/>
      <c r="G609" s="34"/>
      <c r="H609" s="35"/>
      <c r="I609" s="35"/>
      <c r="J609" s="35"/>
      <c r="K609" s="34"/>
      <c r="L609" s="34"/>
      <c r="M609" s="34"/>
      <c r="N609" s="34"/>
      <c r="O609" s="34"/>
      <c r="P609" s="34"/>
      <c r="Q609" s="34"/>
      <c r="R609" s="34"/>
      <c r="S609" s="34"/>
      <c r="T609" s="34"/>
      <c r="U609" s="34"/>
      <c r="V609" s="34"/>
      <c r="W609" s="34"/>
      <c r="X609" s="34"/>
      <c r="Y609" s="34"/>
      <c r="Z609" s="34"/>
    </row>
    <row r="610" spans="1:26" ht="15.5" x14ac:dyDescent="0.35">
      <c r="A610" s="34"/>
      <c r="B610" s="34"/>
      <c r="C610" s="34"/>
      <c r="D610" s="34"/>
      <c r="E610" s="34"/>
      <c r="F610" s="34"/>
      <c r="G610" s="34"/>
      <c r="H610" s="35"/>
      <c r="I610" s="35"/>
      <c r="J610" s="35"/>
      <c r="K610" s="34"/>
      <c r="L610" s="34"/>
      <c r="M610" s="34"/>
      <c r="N610" s="34"/>
      <c r="O610" s="34"/>
      <c r="P610" s="34"/>
      <c r="Q610" s="34"/>
      <c r="R610" s="34"/>
      <c r="S610" s="34"/>
      <c r="T610" s="34"/>
      <c r="U610" s="34"/>
      <c r="V610" s="34"/>
      <c r="W610" s="34"/>
      <c r="X610" s="34"/>
      <c r="Y610" s="34"/>
      <c r="Z610" s="34"/>
    </row>
    <row r="611" spans="1:26" ht="15.5" x14ac:dyDescent="0.35">
      <c r="A611" s="34"/>
      <c r="B611" s="34"/>
      <c r="C611" s="34"/>
      <c r="D611" s="34"/>
      <c r="E611" s="34"/>
      <c r="F611" s="34"/>
      <c r="G611" s="34"/>
      <c r="H611" s="35"/>
      <c r="I611" s="35"/>
      <c r="J611" s="35"/>
      <c r="K611" s="34"/>
      <c r="L611" s="34"/>
      <c r="M611" s="34"/>
      <c r="N611" s="34"/>
      <c r="O611" s="34"/>
      <c r="P611" s="34"/>
      <c r="Q611" s="34"/>
      <c r="R611" s="34"/>
      <c r="S611" s="34"/>
      <c r="T611" s="34"/>
      <c r="U611" s="34"/>
      <c r="V611" s="34"/>
      <c r="W611" s="34"/>
      <c r="X611" s="34"/>
      <c r="Y611" s="34"/>
      <c r="Z611" s="34"/>
    </row>
    <row r="612" spans="1:26" ht="15.5" x14ac:dyDescent="0.35">
      <c r="A612" s="34"/>
      <c r="B612" s="34"/>
      <c r="C612" s="34"/>
      <c r="D612" s="34"/>
      <c r="E612" s="34"/>
      <c r="F612" s="34"/>
      <c r="G612" s="34"/>
      <c r="H612" s="35"/>
      <c r="I612" s="35"/>
      <c r="J612" s="35"/>
      <c r="K612" s="34"/>
      <c r="L612" s="34"/>
      <c r="M612" s="34"/>
      <c r="N612" s="34"/>
      <c r="O612" s="34"/>
      <c r="P612" s="34"/>
      <c r="Q612" s="34"/>
      <c r="R612" s="34"/>
      <c r="S612" s="34"/>
      <c r="T612" s="34"/>
      <c r="U612" s="34"/>
      <c r="V612" s="34"/>
      <c r="W612" s="34"/>
      <c r="X612" s="34"/>
      <c r="Y612" s="34"/>
      <c r="Z612" s="34"/>
    </row>
    <row r="613" spans="1:26" ht="15.5" x14ac:dyDescent="0.35">
      <c r="A613" s="34"/>
      <c r="B613" s="34"/>
      <c r="C613" s="34"/>
      <c r="D613" s="34"/>
      <c r="E613" s="34"/>
      <c r="F613" s="34"/>
      <c r="G613" s="34"/>
      <c r="H613" s="35"/>
      <c r="I613" s="35"/>
      <c r="J613" s="35"/>
      <c r="K613" s="34"/>
      <c r="L613" s="34"/>
      <c r="M613" s="34"/>
      <c r="N613" s="34"/>
      <c r="O613" s="34"/>
      <c r="P613" s="34"/>
      <c r="Q613" s="34"/>
      <c r="R613" s="34"/>
      <c r="S613" s="34"/>
      <c r="T613" s="34"/>
      <c r="U613" s="34"/>
      <c r="V613" s="34"/>
      <c r="W613" s="34"/>
      <c r="X613" s="34"/>
      <c r="Y613" s="34"/>
      <c r="Z613" s="34"/>
    </row>
    <row r="614" spans="1:26" ht="15.5" x14ac:dyDescent="0.35">
      <c r="A614" s="34"/>
      <c r="B614" s="34"/>
      <c r="C614" s="34"/>
      <c r="D614" s="34"/>
      <c r="E614" s="34"/>
      <c r="F614" s="34"/>
      <c r="G614" s="34"/>
      <c r="H614" s="35"/>
      <c r="I614" s="35"/>
      <c r="J614" s="35"/>
      <c r="K614" s="34"/>
      <c r="L614" s="34"/>
      <c r="M614" s="34"/>
      <c r="N614" s="34"/>
      <c r="O614" s="34"/>
      <c r="P614" s="34"/>
      <c r="Q614" s="34"/>
      <c r="R614" s="34"/>
      <c r="S614" s="34"/>
      <c r="T614" s="34"/>
      <c r="U614" s="34"/>
      <c r="V614" s="34"/>
      <c r="W614" s="34"/>
      <c r="X614" s="34"/>
      <c r="Y614" s="34"/>
      <c r="Z614" s="34"/>
    </row>
    <row r="615" spans="1:26" ht="15.5" x14ac:dyDescent="0.35">
      <c r="A615" s="34"/>
      <c r="B615" s="34"/>
      <c r="C615" s="34"/>
      <c r="D615" s="34"/>
      <c r="E615" s="34"/>
      <c r="F615" s="34"/>
      <c r="G615" s="34"/>
      <c r="H615" s="35"/>
      <c r="I615" s="35"/>
      <c r="J615" s="35"/>
      <c r="K615" s="34"/>
      <c r="L615" s="34"/>
      <c r="M615" s="34"/>
      <c r="N615" s="34"/>
      <c r="O615" s="34"/>
      <c r="P615" s="34"/>
      <c r="Q615" s="34"/>
      <c r="R615" s="34"/>
      <c r="S615" s="34"/>
      <c r="T615" s="34"/>
      <c r="U615" s="34"/>
      <c r="V615" s="34"/>
      <c r="W615" s="34"/>
      <c r="X615" s="34"/>
      <c r="Y615" s="34"/>
      <c r="Z615" s="34"/>
    </row>
    <row r="616" spans="1:26" ht="15.5" x14ac:dyDescent="0.35">
      <c r="A616" s="34"/>
      <c r="B616" s="34"/>
      <c r="C616" s="34"/>
      <c r="D616" s="34"/>
      <c r="E616" s="34"/>
      <c r="F616" s="34"/>
      <c r="G616" s="34"/>
      <c r="H616" s="35"/>
      <c r="I616" s="35"/>
      <c r="J616" s="35"/>
      <c r="K616" s="34"/>
      <c r="L616" s="34"/>
      <c r="M616" s="34"/>
      <c r="N616" s="34"/>
      <c r="O616" s="34"/>
      <c r="P616" s="34"/>
      <c r="Q616" s="34"/>
      <c r="R616" s="34"/>
      <c r="S616" s="34"/>
      <c r="T616" s="34"/>
      <c r="U616" s="34"/>
      <c r="V616" s="34"/>
      <c r="W616" s="34"/>
      <c r="X616" s="34"/>
      <c r="Y616" s="34"/>
      <c r="Z616" s="34"/>
    </row>
    <row r="617" spans="1:26" ht="15.5" x14ac:dyDescent="0.35">
      <c r="A617" s="34"/>
      <c r="B617" s="34"/>
      <c r="C617" s="34"/>
      <c r="D617" s="34"/>
      <c r="E617" s="34"/>
      <c r="F617" s="34"/>
      <c r="G617" s="34"/>
      <c r="H617" s="35"/>
      <c r="I617" s="35"/>
      <c r="J617" s="35"/>
      <c r="K617" s="34"/>
      <c r="L617" s="34"/>
      <c r="M617" s="34"/>
      <c r="N617" s="34"/>
      <c r="O617" s="34"/>
      <c r="P617" s="34"/>
      <c r="Q617" s="34"/>
      <c r="R617" s="34"/>
      <c r="S617" s="34"/>
      <c r="T617" s="34"/>
      <c r="U617" s="34"/>
      <c r="V617" s="34"/>
      <c r="W617" s="34"/>
      <c r="X617" s="34"/>
      <c r="Y617" s="34"/>
      <c r="Z617" s="34"/>
    </row>
    <row r="618" spans="1:26" ht="15.5" x14ac:dyDescent="0.35">
      <c r="A618" s="34"/>
      <c r="B618" s="34"/>
      <c r="C618" s="34"/>
      <c r="D618" s="34"/>
      <c r="E618" s="34"/>
      <c r="F618" s="34"/>
      <c r="G618" s="34"/>
      <c r="H618" s="35"/>
      <c r="I618" s="35"/>
      <c r="J618" s="35"/>
      <c r="K618" s="34"/>
      <c r="L618" s="34"/>
      <c r="M618" s="34"/>
      <c r="N618" s="34"/>
      <c r="O618" s="34"/>
      <c r="P618" s="34"/>
      <c r="Q618" s="34"/>
      <c r="R618" s="34"/>
      <c r="S618" s="34"/>
      <c r="T618" s="34"/>
      <c r="U618" s="34"/>
      <c r="V618" s="34"/>
      <c r="W618" s="34"/>
      <c r="X618" s="34"/>
      <c r="Y618" s="34"/>
      <c r="Z618" s="34"/>
    </row>
    <row r="619" spans="1:26" ht="15.5" x14ac:dyDescent="0.35">
      <c r="A619" s="34"/>
      <c r="B619" s="34"/>
      <c r="C619" s="34"/>
      <c r="D619" s="34"/>
      <c r="E619" s="34"/>
      <c r="F619" s="34"/>
      <c r="G619" s="34"/>
      <c r="H619" s="35"/>
      <c r="I619" s="35"/>
      <c r="J619" s="35"/>
      <c r="K619" s="34"/>
      <c r="L619" s="34"/>
      <c r="M619" s="34"/>
      <c r="N619" s="34"/>
      <c r="O619" s="34"/>
      <c r="P619" s="34"/>
      <c r="Q619" s="34"/>
      <c r="R619" s="34"/>
      <c r="S619" s="34"/>
      <c r="T619" s="34"/>
      <c r="U619" s="34"/>
      <c r="V619" s="34"/>
      <c r="W619" s="34"/>
      <c r="X619" s="34"/>
      <c r="Y619" s="34"/>
      <c r="Z619" s="34"/>
    </row>
    <row r="620" spans="1:26" ht="15.5" x14ac:dyDescent="0.35">
      <c r="A620" s="34"/>
      <c r="B620" s="34"/>
      <c r="C620" s="34"/>
      <c r="D620" s="34"/>
      <c r="E620" s="34"/>
      <c r="F620" s="34"/>
      <c r="G620" s="34"/>
      <c r="H620" s="35"/>
      <c r="I620" s="35"/>
      <c r="J620" s="35"/>
      <c r="K620" s="34"/>
      <c r="L620" s="34"/>
      <c r="M620" s="34"/>
      <c r="N620" s="34"/>
      <c r="O620" s="34"/>
      <c r="P620" s="34"/>
      <c r="Q620" s="34"/>
      <c r="R620" s="34"/>
      <c r="S620" s="34"/>
      <c r="T620" s="34"/>
      <c r="U620" s="34"/>
      <c r="V620" s="34"/>
      <c r="W620" s="34"/>
      <c r="X620" s="34"/>
      <c r="Y620" s="34"/>
      <c r="Z620" s="34"/>
    </row>
    <row r="621" spans="1:26" ht="15.5" x14ac:dyDescent="0.35">
      <c r="A621" s="34"/>
      <c r="B621" s="34"/>
      <c r="C621" s="34"/>
      <c r="D621" s="34"/>
      <c r="E621" s="34"/>
      <c r="F621" s="34"/>
      <c r="G621" s="34"/>
      <c r="H621" s="35"/>
      <c r="I621" s="35"/>
      <c r="J621" s="35"/>
      <c r="K621" s="34"/>
      <c r="L621" s="34"/>
      <c r="M621" s="34"/>
      <c r="N621" s="34"/>
      <c r="O621" s="34"/>
      <c r="P621" s="34"/>
      <c r="Q621" s="34"/>
      <c r="R621" s="34"/>
      <c r="S621" s="34"/>
      <c r="T621" s="34"/>
      <c r="U621" s="34"/>
      <c r="V621" s="34"/>
      <c r="W621" s="34"/>
      <c r="X621" s="34"/>
      <c r="Y621" s="34"/>
      <c r="Z621" s="34"/>
    </row>
    <row r="622" spans="1:26" ht="15.5" x14ac:dyDescent="0.35">
      <c r="A622" s="34"/>
      <c r="B622" s="34"/>
      <c r="C622" s="34"/>
      <c r="D622" s="34"/>
      <c r="E622" s="34"/>
      <c r="F622" s="34"/>
      <c r="G622" s="34"/>
      <c r="H622" s="35"/>
      <c r="I622" s="35"/>
      <c r="J622" s="35"/>
      <c r="K622" s="34"/>
      <c r="L622" s="34"/>
      <c r="M622" s="34"/>
      <c r="N622" s="34"/>
      <c r="O622" s="34"/>
      <c r="P622" s="34"/>
      <c r="Q622" s="34"/>
      <c r="R622" s="34"/>
      <c r="S622" s="34"/>
      <c r="T622" s="34"/>
      <c r="U622" s="34"/>
      <c r="V622" s="34"/>
      <c r="W622" s="34"/>
      <c r="X622" s="34"/>
      <c r="Y622" s="34"/>
      <c r="Z622" s="34"/>
    </row>
    <row r="623" spans="1:26" ht="15.5" x14ac:dyDescent="0.35">
      <c r="A623" s="34"/>
      <c r="B623" s="34"/>
      <c r="C623" s="34"/>
      <c r="D623" s="34"/>
      <c r="E623" s="34"/>
      <c r="F623" s="34"/>
      <c r="G623" s="34"/>
      <c r="H623" s="35"/>
      <c r="I623" s="35"/>
      <c r="J623" s="35"/>
      <c r="K623" s="34"/>
      <c r="L623" s="34"/>
      <c r="M623" s="34"/>
      <c r="N623" s="34"/>
      <c r="O623" s="34"/>
      <c r="P623" s="34"/>
      <c r="Q623" s="34"/>
      <c r="R623" s="34"/>
      <c r="S623" s="34"/>
      <c r="T623" s="34"/>
      <c r="U623" s="34"/>
      <c r="V623" s="34"/>
      <c r="W623" s="34"/>
      <c r="X623" s="34"/>
      <c r="Y623" s="34"/>
      <c r="Z623" s="34"/>
    </row>
    <row r="624" spans="1:26" ht="15.5" x14ac:dyDescent="0.35">
      <c r="A624" s="34"/>
      <c r="B624" s="34"/>
      <c r="C624" s="34"/>
      <c r="D624" s="34"/>
      <c r="E624" s="34"/>
      <c r="F624" s="34"/>
      <c r="G624" s="34"/>
      <c r="H624" s="35"/>
      <c r="I624" s="35"/>
      <c r="J624" s="35"/>
      <c r="K624" s="34"/>
      <c r="L624" s="34"/>
      <c r="M624" s="34"/>
      <c r="N624" s="34"/>
      <c r="O624" s="34"/>
      <c r="P624" s="34"/>
      <c r="Q624" s="34"/>
      <c r="R624" s="34"/>
      <c r="S624" s="34"/>
      <c r="T624" s="34"/>
      <c r="U624" s="34"/>
      <c r="V624" s="34"/>
      <c r="W624" s="34"/>
      <c r="X624" s="34"/>
      <c r="Y624" s="34"/>
      <c r="Z624" s="34"/>
    </row>
    <row r="625" spans="1:26" ht="15.5" x14ac:dyDescent="0.35">
      <c r="A625" s="34"/>
      <c r="B625" s="34"/>
      <c r="C625" s="34"/>
      <c r="D625" s="34"/>
      <c r="E625" s="34"/>
      <c r="F625" s="34"/>
      <c r="G625" s="34"/>
      <c r="H625" s="35"/>
      <c r="I625" s="35"/>
      <c r="J625" s="35"/>
      <c r="K625" s="34"/>
      <c r="L625" s="34"/>
      <c r="M625" s="34"/>
      <c r="N625" s="34"/>
      <c r="O625" s="34"/>
      <c r="P625" s="34"/>
      <c r="Q625" s="34"/>
      <c r="R625" s="34"/>
      <c r="S625" s="34"/>
      <c r="T625" s="34"/>
      <c r="U625" s="34"/>
      <c r="V625" s="34"/>
      <c r="W625" s="34"/>
      <c r="X625" s="34"/>
      <c r="Y625" s="34"/>
      <c r="Z625" s="34"/>
    </row>
    <row r="626" spans="1:26" ht="15.5" x14ac:dyDescent="0.35">
      <c r="A626" s="34"/>
      <c r="B626" s="34"/>
      <c r="C626" s="34"/>
      <c r="D626" s="34"/>
      <c r="E626" s="34"/>
      <c r="F626" s="34"/>
      <c r="G626" s="34"/>
      <c r="H626" s="35"/>
      <c r="I626" s="35"/>
      <c r="J626" s="35"/>
      <c r="K626" s="34"/>
      <c r="L626" s="34"/>
      <c r="M626" s="34"/>
      <c r="N626" s="34"/>
      <c r="O626" s="34"/>
      <c r="P626" s="34"/>
      <c r="Q626" s="34"/>
      <c r="R626" s="34"/>
      <c r="S626" s="34"/>
      <c r="T626" s="34"/>
      <c r="U626" s="34"/>
      <c r="V626" s="34"/>
      <c r="W626" s="34"/>
      <c r="X626" s="34"/>
      <c r="Y626" s="34"/>
      <c r="Z626" s="34"/>
    </row>
    <row r="627" spans="1:26" ht="15.5" x14ac:dyDescent="0.35">
      <c r="A627" s="34"/>
      <c r="B627" s="34"/>
      <c r="C627" s="34"/>
      <c r="D627" s="34"/>
      <c r="E627" s="34"/>
      <c r="F627" s="34"/>
      <c r="G627" s="34"/>
      <c r="H627" s="35"/>
      <c r="I627" s="35"/>
      <c r="J627" s="35"/>
      <c r="K627" s="34"/>
      <c r="L627" s="34"/>
      <c r="M627" s="34"/>
      <c r="N627" s="34"/>
      <c r="O627" s="34"/>
      <c r="P627" s="34"/>
      <c r="Q627" s="34"/>
      <c r="R627" s="34"/>
      <c r="S627" s="34"/>
      <c r="T627" s="34"/>
      <c r="U627" s="34"/>
      <c r="V627" s="34"/>
      <c r="W627" s="34"/>
      <c r="X627" s="34"/>
      <c r="Y627" s="34"/>
      <c r="Z627" s="34"/>
    </row>
    <row r="628" spans="1:26" ht="15.5" x14ac:dyDescent="0.35">
      <c r="A628" s="34"/>
      <c r="B628" s="34"/>
      <c r="C628" s="34"/>
      <c r="D628" s="34"/>
      <c r="E628" s="34"/>
      <c r="F628" s="34"/>
      <c r="G628" s="34"/>
      <c r="H628" s="35"/>
      <c r="I628" s="35"/>
      <c r="J628" s="35"/>
      <c r="K628" s="34"/>
      <c r="L628" s="34"/>
      <c r="M628" s="34"/>
      <c r="N628" s="34"/>
      <c r="O628" s="34"/>
      <c r="P628" s="34"/>
      <c r="Q628" s="34"/>
      <c r="R628" s="34"/>
      <c r="S628" s="34"/>
      <c r="T628" s="34"/>
      <c r="U628" s="34"/>
      <c r="V628" s="34"/>
      <c r="W628" s="34"/>
      <c r="X628" s="34"/>
      <c r="Y628" s="34"/>
      <c r="Z628" s="34"/>
    </row>
    <row r="629" spans="1:26" ht="15.5" x14ac:dyDescent="0.35">
      <c r="A629" s="34"/>
      <c r="B629" s="34"/>
      <c r="C629" s="34"/>
      <c r="D629" s="34"/>
      <c r="E629" s="34"/>
      <c r="F629" s="34"/>
      <c r="G629" s="34"/>
      <c r="H629" s="35"/>
      <c r="I629" s="35"/>
      <c r="J629" s="35"/>
      <c r="K629" s="34"/>
      <c r="L629" s="34"/>
      <c r="M629" s="34"/>
      <c r="N629" s="34"/>
      <c r="O629" s="34"/>
      <c r="P629" s="34"/>
      <c r="Q629" s="34"/>
      <c r="R629" s="34"/>
      <c r="S629" s="34"/>
      <c r="T629" s="34"/>
      <c r="U629" s="34"/>
      <c r="V629" s="34"/>
      <c r="W629" s="34"/>
      <c r="X629" s="34"/>
      <c r="Y629" s="34"/>
      <c r="Z629" s="34"/>
    </row>
    <row r="630" spans="1:26" ht="15.5" x14ac:dyDescent="0.35">
      <c r="A630" s="34"/>
      <c r="B630" s="34"/>
      <c r="C630" s="34"/>
      <c r="D630" s="34"/>
      <c r="E630" s="34"/>
      <c r="F630" s="34"/>
      <c r="G630" s="34"/>
      <c r="H630" s="35"/>
      <c r="I630" s="35"/>
      <c r="J630" s="35"/>
      <c r="K630" s="34"/>
      <c r="L630" s="34"/>
      <c r="M630" s="34"/>
      <c r="N630" s="34"/>
      <c r="O630" s="34"/>
      <c r="P630" s="34"/>
      <c r="Q630" s="34"/>
      <c r="R630" s="34"/>
      <c r="S630" s="34"/>
      <c r="T630" s="34"/>
      <c r="U630" s="34"/>
      <c r="V630" s="34"/>
      <c r="W630" s="34"/>
      <c r="X630" s="34"/>
      <c r="Y630" s="34"/>
      <c r="Z630" s="34"/>
    </row>
    <row r="631" spans="1:26" ht="15.5" x14ac:dyDescent="0.35">
      <c r="A631" s="34"/>
      <c r="B631" s="34"/>
      <c r="C631" s="34"/>
      <c r="D631" s="34"/>
      <c r="E631" s="34"/>
      <c r="F631" s="34"/>
      <c r="G631" s="34"/>
      <c r="H631" s="35"/>
      <c r="I631" s="35"/>
      <c r="J631" s="35"/>
      <c r="K631" s="34"/>
      <c r="L631" s="34"/>
      <c r="M631" s="34"/>
      <c r="N631" s="34"/>
      <c r="O631" s="34"/>
      <c r="P631" s="34"/>
      <c r="Q631" s="34"/>
      <c r="R631" s="34"/>
      <c r="S631" s="34"/>
      <c r="T631" s="34"/>
      <c r="U631" s="34"/>
      <c r="V631" s="34"/>
      <c r="W631" s="34"/>
      <c r="X631" s="34"/>
      <c r="Y631" s="34"/>
      <c r="Z631" s="34"/>
    </row>
    <row r="632" spans="1:26" ht="15.5" x14ac:dyDescent="0.35">
      <c r="A632" s="34"/>
      <c r="B632" s="34"/>
      <c r="C632" s="34"/>
      <c r="D632" s="34"/>
      <c r="E632" s="34"/>
      <c r="F632" s="34"/>
      <c r="G632" s="34"/>
      <c r="H632" s="35"/>
      <c r="I632" s="35"/>
      <c r="J632" s="35"/>
      <c r="K632" s="34"/>
      <c r="L632" s="34"/>
      <c r="M632" s="34"/>
      <c r="N632" s="34"/>
      <c r="O632" s="34"/>
      <c r="P632" s="34"/>
      <c r="Q632" s="34"/>
      <c r="R632" s="34"/>
      <c r="S632" s="34"/>
      <c r="T632" s="34"/>
      <c r="U632" s="34"/>
      <c r="V632" s="34"/>
      <c r="W632" s="34"/>
      <c r="X632" s="34"/>
      <c r="Y632" s="34"/>
      <c r="Z632" s="34"/>
    </row>
    <row r="633" spans="1:26" ht="15.5" x14ac:dyDescent="0.35">
      <c r="A633" s="34"/>
      <c r="B633" s="34"/>
      <c r="C633" s="34"/>
      <c r="D633" s="34"/>
      <c r="E633" s="34"/>
      <c r="F633" s="34"/>
      <c r="G633" s="34"/>
      <c r="H633" s="35"/>
      <c r="I633" s="35"/>
      <c r="J633" s="35"/>
      <c r="K633" s="34"/>
      <c r="L633" s="34"/>
      <c r="M633" s="34"/>
      <c r="N633" s="34"/>
      <c r="O633" s="34"/>
      <c r="P633" s="34"/>
      <c r="Q633" s="34"/>
      <c r="R633" s="34"/>
      <c r="S633" s="34"/>
      <c r="T633" s="34"/>
      <c r="U633" s="34"/>
      <c r="V633" s="34"/>
      <c r="W633" s="34"/>
      <c r="X633" s="34"/>
      <c r="Y633" s="34"/>
      <c r="Z633" s="34"/>
    </row>
    <row r="634" spans="1:26" ht="15.5" x14ac:dyDescent="0.35">
      <c r="A634" s="34"/>
      <c r="B634" s="34"/>
      <c r="C634" s="34"/>
      <c r="D634" s="34"/>
      <c r="E634" s="34"/>
      <c r="F634" s="34"/>
      <c r="G634" s="34"/>
      <c r="H634" s="35"/>
      <c r="I634" s="35"/>
      <c r="J634" s="35"/>
      <c r="K634" s="34"/>
      <c r="L634" s="34"/>
      <c r="M634" s="34"/>
      <c r="N634" s="34"/>
      <c r="O634" s="34"/>
      <c r="P634" s="34"/>
      <c r="Q634" s="34"/>
      <c r="R634" s="34"/>
      <c r="S634" s="34"/>
      <c r="T634" s="34"/>
      <c r="U634" s="34"/>
      <c r="V634" s="34"/>
      <c r="W634" s="34"/>
      <c r="X634" s="34"/>
      <c r="Y634" s="34"/>
      <c r="Z634" s="34"/>
    </row>
    <row r="635" spans="1:26" ht="15.5" x14ac:dyDescent="0.35">
      <c r="A635" s="34"/>
      <c r="B635" s="34"/>
      <c r="C635" s="34"/>
      <c r="D635" s="34"/>
      <c r="E635" s="34"/>
      <c r="F635" s="34"/>
      <c r="G635" s="34"/>
      <c r="H635" s="35"/>
      <c r="I635" s="35"/>
      <c r="J635" s="35"/>
      <c r="K635" s="34"/>
      <c r="L635" s="34"/>
      <c r="M635" s="34"/>
      <c r="N635" s="34"/>
      <c r="O635" s="34"/>
      <c r="P635" s="34"/>
      <c r="Q635" s="34"/>
      <c r="R635" s="34"/>
      <c r="S635" s="34"/>
      <c r="T635" s="34"/>
      <c r="U635" s="34"/>
      <c r="V635" s="34"/>
      <c r="W635" s="34"/>
      <c r="X635" s="34"/>
      <c r="Y635" s="34"/>
      <c r="Z635" s="34"/>
    </row>
    <row r="636" spans="1:26" ht="15.5" x14ac:dyDescent="0.35">
      <c r="A636" s="34"/>
      <c r="B636" s="34"/>
      <c r="C636" s="34"/>
      <c r="D636" s="34"/>
      <c r="E636" s="34"/>
      <c r="F636" s="34"/>
      <c r="G636" s="34"/>
      <c r="H636" s="35"/>
      <c r="I636" s="35"/>
      <c r="J636" s="35"/>
      <c r="K636" s="34"/>
      <c r="L636" s="34"/>
      <c r="M636" s="34"/>
      <c r="N636" s="34"/>
      <c r="O636" s="34"/>
      <c r="P636" s="34"/>
      <c r="Q636" s="34"/>
      <c r="R636" s="34"/>
      <c r="S636" s="34"/>
      <c r="T636" s="34"/>
      <c r="U636" s="34"/>
      <c r="V636" s="34"/>
      <c r="W636" s="34"/>
      <c r="X636" s="34"/>
      <c r="Y636" s="34"/>
      <c r="Z636" s="34"/>
    </row>
    <row r="637" spans="1:26" ht="15.5" x14ac:dyDescent="0.35">
      <c r="A637" s="34"/>
      <c r="B637" s="34"/>
      <c r="C637" s="34"/>
      <c r="D637" s="34"/>
      <c r="E637" s="34"/>
      <c r="F637" s="34"/>
      <c r="G637" s="34"/>
      <c r="H637" s="35"/>
      <c r="I637" s="35"/>
      <c r="J637" s="35"/>
      <c r="K637" s="34"/>
      <c r="L637" s="34"/>
      <c r="M637" s="34"/>
      <c r="N637" s="34"/>
      <c r="O637" s="34"/>
      <c r="P637" s="34"/>
      <c r="Q637" s="34"/>
      <c r="R637" s="34"/>
      <c r="S637" s="34"/>
      <c r="T637" s="34"/>
      <c r="U637" s="34"/>
      <c r="V637" s="34"/>
      <c r="W637" s="34"/>
      <c r="X637" s="34"/>
      <c r="Y637" s="34"/>
      <c r="Z637" s="34"/>
    </row>
    <row r="638" spans="1:26" ht="15.5" x14ac:dyDescent="0.35">
      <c r="A638" s="34"/>
      <c r="B638" s="34"/>
      <c r="C638" s="34"/>
      <c r="D638" s="34"/>
      <c r="E638" s="34"/>
      <c r="F638" s="34"/>
      <c r="G638" s="34"/>
      <c r="H638" s="35"/>
      <c r="I638" s="35"/>
      <c r="J638" s="35"/>
      <c r="K638" s="34"/>
      <c r="L638" s="34"/>
      <c r="M638" s="34"/>
      <c r="N638" s="34"/>
      <c r="O638" s="34"/>
      <c r="P638" s="34"/>
      <c r="Q638" s="34"/>
      <c r="R638" s="34"/>
      <c r="S638" s="34"/>
      <c r="T638" s="34"/>
      <c r="U638" s="34"/>
      <c r="V638" s="34"/>
      <c r="W638" s="34"/>
      <c r="X638" s="34"/>
      <c r="Y638" s="34"/>
      <c r="Z638" s="34"/>
    </row>
    <row r="639" spans="1:26" ht="15.5" x14ac:dyDescent="0.35">
      <c r="A639" s="34"/>
      <c r="B639" s="34"/>
      <c r="C639" s="34"/>
      <c r="D639" s="34"/>
      <c r="E639" s="34"/>
      <c r="F639" s="34"/>
      <c r="G639" s="34"/>
      <c r="H639" s="35"/>
      <c r="I639" s="35"/>
      <c r="J639" s="35"/>
      <c r="K639" s="34"/>
      <c r="L639" s="34"/>
      <c r="M639" s="34"/>
      <c r="N639" s="34"/>
      <c r="O639" s="34"/>
      <c r="P639" s="34"/>
      <c r="Q639" s="34"/>
      <c r="R639" s="34"/>
      <c r="S639" s="34"/>
      <c r="T639" s="34"/>
      <c r="U639" s="34"/>
      <c r="V639" s="34"/>
      <c r="W639" s="34"/>
      <c r="X639" s="34"/>
      <c r="Y639" s="34"/>
      <c r="Z639" s="34"/>
    </row>
    <row r="640" spans="1:26" ht="15.5" x14ac:dyDescent="0.35">
      <c r="A640" s="34"/>
      <c r="B640" s="34"/>
      <c r="C640" s="34"/>
      <c r="D640" s="34"/>
      <c r="E640" s="34"/>
      <c r="F640" s="34"/>
      <c r="G640" s="34"/>
      <c r="H640" s="35"/>
      <c r="I640" s="35"/>
      <c r="J640" s="35"/>
      <c r="K640" s="34"/>
      <c r="L640" s="34"/>
      <c r="M640" s="34"/>
      <c r="N640" s="34"/>
      <c r="O640" s="34"/>
      <c r="P640" s="34"/>
      <c r="Q640" s="34"/>
      <c r="R640" s="34"/>
      <c r="S640" s="34"/>
      <c r="T640" s="34"/>
      <c r="U640" s="34"/>
      <c r="V640" s="34"/>
      <c r="W640" s="34"/>
      <c r="X640" s="34"/>
      <c r="Y640" s="34"/>
      <c r="Z640" s="34"/>
    </row>
    <row r="641" spans="1:26" ht="15.5" x14ac:dyDescent="0.35">
      <c r="A641" s="34"/>
      <c r="B641" s="34"/>
      <c r="C641" s="34"/>
      <c r="D641" s="34"/>
      <c r="E641" s="34"/>
      <c r="F641" s="34"/>
      <c r="G641" s="34"/>
      <c r="H641" s="35"/>
      <c r="I641" s="35"/>
      <c r="J641" s="35"/>
      <c r="K641" s="34"/>
      <c r="L641" s="34"/>
      <c r="M641" s="34"/>
      <c r="N641" s="34"/>
      <c r="O641" s="34"/>
      <c r="P641" s="34"/>
      <c r="Q641" s="34"/>
      <c r="R641" s="34"/>
      <c r="S641" s="34"/>
      <c r="T641" s="34"/>
      <c r="U641" s="34"/>
      <c r="V641" s="34"/>
      <c r="W641" s="34"/>
      <c r="X641" s="34"/>
      <c r="Y641" s="34"/>
      <c r="Z641" s="34"/>
    </row>
    <row r="642" spans="1:26" ht="15.5" x14ac:dyDescent="0.35">
      <c r="A642" s="34"/>
      <c r="B642" s="34"/>
      <c r="C642" s="34"/>
      <c r="D642" s="34"/>
      <c r="E642" s="34"/>
      <c r="F642" s="34"/>
      <c r="G642" s="34"/>
      <c r="H642" s="35"/>
      <c r="I642" s="35"/>
      <c r="J642" s="35"/>
      <c r="K642" s="34"/>
      <c r="L642" s="34"/>
      <c r="M642" s="34"/>
      <c r="N642" s="34"/>
      <c r="O642" s="34"/>
      <c r="P642" s="34"/>
      <c r="Q642" s="34"/>
      <c r="R642" s="34"/>
      <c r="S642" s="34"/>
      <c r="T642" s="34"/>
      <c r="U642" s="34"/>
      <c r="V642" s="34"/>
      <c r="W642" s="34"/>
      <c r="X642" s="34"/>
      <c r="Y642" s="34"/>
      <c r="Z642" s="34"/>
    </row>
    <row r="643" spans="1:26" ht="15.5" x14ac:dyDescent="0.35">
      <c r="A643" s="34"/>
      <c r="B643" s="34"/>
      <c r="C643" s="34"/>
      <c r="D643" s="34"/>
      <c r="E643" s="34"/>
      <c r="F643" s="34"/>
      <c r="G643" s="34"/>
      <c r="H643" s="35"/>
      <c r="I643" s="35"/>
      <c r="J643" s="35"/>
      <c r="K643" s="34"/>
      <c r="L643" s="34"/>
      <c r="M643" s="34"/>
      <c r="N643" s="34"/>
      <c r="O643" s="34"/>
      <c r="P643" s="34"/>
      <c r="Q643" s="34"/>
      <c r="R643" s="34"/>
      <c r="S643" s="34"/>
      <c r="T643" s="34"/>
      <c r="U643" s="34"/>
      <c r="V643" s="34"/>
      <c r="W643" s="34"/>
      <c r="X643" s="34"/>
      <c r="Y643" s="34"/>
      <c r="Z643" s="34"/>
    </row>
    <row r="644" spans="1:26" ht="15.5" x14ac:dyDescent="0.35">
      <c r="A644" s="34"/>
      <c r="B644" s="34"/>
      <c r="C644" s="34"/>
      <c r="D644" s="34"/>
      <c r="E644" s="34"/>
      <c r="F644" s="34"/>
      <c r="G644" s="34"/>
      <c r="H644" s="35"/>
      <c r="I644" s="35"/>
      <c r="J644" s="35"/>
      <c r="K644" s="34"/>
      <c r="L644" s="34"/>
      <c r="M644" s="34"/>
      <c r="N644" s="34"/>
      <c r="O644" s="34"/>
      <c r="P644" s="34"/>
      <c r="Q644" s="34"/>
      <c r="R644" s="34"/>
      <c r="S644" s="34"/>
      <c r="T644" s="34"/>
      <c r="U644" s="34"/>
      <c r="V644" s="34"/>
      <c r="W644" s="34"/>
      <c r="X644" s="34"/>
      <c r="Y644" s="34"/>
      <c r="Z644" s="34"/>
    </row>
    <row r="645" spans="1:26" ht="15.5" x14ac:dyDescent="0.35">
      <c r="A645" s="34"/>
      <c r="B645" s="34"/>
      <c r="C645" s="34"/>
      <c r="D645" s="34"/>
      <c r="E645" s="34"/>
      <c r="F645" s="34"/>
      <c r="G645" s="34"/>
      <c r="H645" s="35"/>
      <c r="I645" s="35"/>
      <c r="J645" s="35"/>
      <c r="K645" s="34"/>
      <c r="L645" s="34"/>
      <c r="M645" s="34"/>
      <c r="N645" s="34"/>
      <c r="O645" s="34"/>
      <c r="P645" s="34"/>
      <c r="Q645" s="34"/>
      <c r="R645" s="34"/>
      <c r="S645" s="34"/>
      <c r="T645" s="34"/>
      <c r="U645" s="34"/>
      <c r="V645" s="34"/>
      <c r="W645" s="34"/>
      <c r="X645" s="34"/>
      <c r="Y645" s="34"/>
      <c r="Z645" s="34"/>
    </row>
    <row r="646" spans="1:26" ht="15.5" x14ac:dyDescent="0.35">
      <c r="A646" s="34"/>
      <c r="B646" s="34"/>
      <c r="C646" s="34"/>
      <c r="D646" s="34"/>
      <c r="E646" s="34"/>
      <c r="F646" s="34"/>
      <c r="G646" s="34"/>
      <c r="H646" s="35"/>
      <c r="I646" s="35"/>
      <c r="J646" s="35"/>
      <c r="K646" s="34"/>
      <c r="L646" s="34"/>
      <c r="M646" s="34"/>
      <c r="N646" s="34"/>
      <c r="O646" s="34"/>
      <c r="P646" s="34"/>
      <c r="Q646" s="34"/>
      <c r="R646" s="34"/>
      <c r="S646" s="34"/>
      <c r="T646" s="34"/>
      <c r="U646" s="34"/>
      <c r="V646" s="34"/>
      <c r="W646" s="34"/>
      <c r="X646" s="34"/>
      <c r="Y646" s="34"/>
      <c r="Z646" s="34"/>
    </row>
    <row r="647" spans="1:26" ht="15.5" x14ac:dyDescent="0.35">
      <c r="A647" s="34"/>
      <c r="B647" s="34"/>
      <c r="C647" s="34"/>
      <c r="D647" s="34"/>
      <c r="E647" s="34"/>
      <c r="F647" s="34"/>
      <c r="G647" s="34"/>
      <c r="H647" s="35"/>
      <c r="I647" s="35"/>
      <c r="J647" s="35"/>
      <c r="K647" s="34"/>
      <c r="L647" s="34"/>
      <c r="M647" s="34"/>
      <c r="N647" s="34"/>
      <c r="O647" s="34"/>
      <c r="P647" s="34"/>
      <c r="Q647" s="34"/>
      <c r="R647" s="34"/>
      <c r="S647" s="34"/>
      <c r="T647" s="34"/>
      <c r="U647" s="34"/>
      <c r="V647" s="34"/>
      <c r="W647" s="34"/>
      <c r="X647" s="34"/>
      <c r="Y647" s="34"/>
      <c r="Z647" s="34"/>
    </row>
    <row r="648" spans="1:26" ht="15.5" x14ac:dyDescent="0.35">
      <c r="A648" s="34"/>
      <c r="B648" s="34"/>
      <c r="C648" s="34"/>
      <c r="D648" s="34"/>
      <c r="E648" s="34"/>
      <c r="F648" s="34"/>
      <c r="G648" s="34"/>
      <c r="H648" s="35"/>
      <c r="I648" s="35"/>
      <c r="J648" s="35"/>
      <c r="K648" s="34"/>
      <c r="L648" s="34"/>
      <c r="M648" s="34"/>
      <c r="N648" s="34"/>
      <c r="O648" s="34"/>
      <c r="P648" s="34"/>
      <c r="Q648" s="34"/>
      <c r="R648" s="34"/>
      <c r="S648" s="34"/>
      <c r="T648" s="34"/>
      <c r="U648" s="34"/>
      <c r="V648" s="34"/>
      <c r="W648" s="34"/>
      <c r="X648" s="34"/>
      <c r="Y648" s="34"/>
      <c r="Z648" s="34"/>
    </row>
    <row r="649" spans="1:26" ht="15.5" x14ac:dyDescent="0.35">
      <c r="A649" s="34"/>
      <c r="B649" s="34"/>
      <c r="C649" s="34"/>
      <c r="D649" s="34"/>
      <c r="E649" s="34"/>
      <c r="F649" s="34"/>
      <c r="G649" s="34"/>
      <c r="H649" s="35"/>
      <c r="I649" s="35"/>
      <c r="J649" s="35"/>
      <c r="K649" s="34"/>
      <c r="L649" s="34"/>
      <c r="M649" s="34"/>
      <c r="N649" s="34"/>
      <c r="O649" s="34"/>
      <c r="P649" s="34"/>
      <c r="Q649" s="34"/>
      <c r="R649" s="34"/>
      <c r="S649" s="34"/>
      <c r="T649" s="34"/>
      <c r="U649" s="34"/>
      <c r="V649" s="34"/>
      <c r="W649" s="34"/>
      <c r="X649" s="34"/>
      <c r="Y649" s="34"/>
      <c r="Z649" s="34"/>
    </row>
    <row r="650" spans="1:26" ht="15.5" x14ac:dyDescent="0.35">
      <c r="A650" s="34"/>
      <c r="B650" s="34"/>
      <c r="C650" s="34"/>
      <c r="D650" s="34"/>
      <c r="E650" s="34"/>
      <c r="F650" s="34"/>
      <c r="G650" s="34"/>
      <c r="H650" s="35"/>
      <c r="I650" s="35"/>
      <c r="J650" s="35"/>
      <c r="K650" s="34"/>
      <c r="L650" s="34"/>
      <c r="M650" s="34"/>
      <c r="N650" s="34"/>
      <c r="O650" s="34"/>
      <c r="P650" s="34"/>
      <c r="Q650" s="34"/>
      <c r="R650" s="34"/>
      <c r="S650" s="34"/>
      <c r="T650" s="34"/>
      <c r="U650" s="34"/>
      <c r="V650" s="34"/>
      <c r="W650" s="34"/>
      <c r="X650" s="34"/>
      <c r="Y650" s="34"/>
      <c r="Z650" s="34"/>
    </row>
    <row r="651" spans="1:26" ht="15.5" x14ac:dyDescent="0.35">
      <c r="A651" s="34"/>
      <c r="B651" s="34"/>
      <c r="C651" s="34"/>
      <c r="D651" s="34"/>
      <c r="E651" s="34"/>
      <c r="F651" s="34"/>
      <c r="G651" s="34"/>
      <c r="H651" s="35"/>
      <c r="I651" s="35"/>
      <c r="J651" s="35"/>
      <c r="K651" s="34"/>
      <c r="L651" s="34"/>
      <c r="M651" s="34"/>
      <c r="N651" s="34"/>
      <c r="O651" s="34"/>
      <c r="P651" s="34"/>
      <c r="Q651" s="34"/>
      <c r="R651" s="34"/>
      <c r="S651" s="34"/>
      <c r="T651" s="34"/>
      <c r="U651" s="34"/>
      <c r="V651" s="34"/>
      <c r="W651" s="34"/>
      <c r="X651" s="34"/>
      <c r="Y651" s="34"/>
      <c r="Z651" s="34"/>
    </row>
    <row r="652" spans="1:26" ht="15.5" x14ac:dyDescent="0.35">
      <c r="A652" s="34"/>
      <c r="B652" s="34"/>
      <c r="C652" s="34"/>
      <c r="D652" s="34"/>
      <c r="E652" s="34"/>
      <c r="F652" s="34"/>
      <c r="G652" s="34"/>
      <c r="H652" s="35"/>
      <c r="I652" s="35"/>
      <c r="J652" s="35"/>
      <c r="K652" s="34"/>
      <c r="L652" s="34"/>
      <c r="M652" s="34"/>
      <c r="N652" s="34"/>
      <c r="O652" s="34"/>
      <c r="P652" s="34"/>
      <c r="Q652" s="34"/>
      <c r="R652" s="34"/>
      <c r="S652" s="34"/>
      <c r="T652" s="34"/>
      <c r="U652" s="34"/>
      <c r="V652" s="34"/>
      <c r="W652" s="34"/>
      <c r="X652" s="34"/>
      <c r="Y652" s="34"/>
      <c r="Z652" s="34"/>
    </row>
    <row r="653" spans="1:26" ht="15.5" x14ac:dyDescent="0.35">
      <c r="A653" s="34"/>
      <c r="B653" s="34"/>
      <c r="C653" s="34"/>
      <c r="D653" s="34"/>
      <c r="E653" s="34"/>
      <c r="F653" s="34"/>
      <c r="G653" s="34"/>
      <c r="H653" s="35"/>
      <c r="I653" s="35"/>
      <c r="J653" s="35"/>
      <c r="K653" s="34"/>
      <c r="L653" s="34"/>
      <c r="M653" s="34"/>
      <c r="N653" s="34"/>
      <c r="O653" s="34"/>
      <c r="P653" s="34"/>
      <c r="Q653" s="34"/>
      <c r="R653" s="34"/>
      <c r="S653" s="34"/>
      <c r="T653" s="34"/>
      <c r="U653" s="34"/>
      <c r="V653" s="34"/>
      <c r="W653" s="34"/>
      <c r="X653" s="34"/>
      <c r="Y653" s="34"/>
      <c r="Z653" s="34"/>
    </row>
    <row r="654" spans="1:26" ht="15.5" x14ac:dyDescent="0.35">
      <c r="A654" s="34"/>
      <c r="B654" s="34"/>
      <c r="C654" s="34"/>
      <c r="D654" s="34"/>
      <c r="E654" s="34"/>
      <c r="F654" s="34"/>
      <c r="G654" s="34"/>
      <c r="H654" s="35"/>
      <c r="I654" s="35"/>
      <c r="J654" s="35"/>
      <c r="K654" s="34"/>
      <c r="L654" s="34"/>
      <c r="M654" s="34"/>
      <c r="N654" s="34"/>
      <c r="O654" s="34"/>
      <c r="P654" s="34"/>
      <c r="Q654" s="34"/>
      <c r="R654" s="34"/>
      <c r="S654" s="34"/>
      <c r="T654" s="34"/>
      <c r="U654" s="34"/>
      <c r="V654" s="34"/>
      <c r="W654" s="34"/>
      <c r="X654" s="34"/>
      <c r="Y654" s="34"/>
      <c r="Z654" s="34"/>
    </row>
    <row r="655" spans="1:26" ht="15.5" x14ac:dyDescent="0.35">
      <c r="A655" s="34"/>
      <c r="B655" s="34"/>
      <c r="C655" s="34"/>
      <c r="D655" s="34"/>
      <c r="E655" s="34"/>
      <c r="F655" s="34"/>
      <c r="G655" s="34"/>
      <c r="H655" s="35"/>
      <c r="I655" s="35"/>
      <c r="J655" s="35"/>
      <c r="K655" s="34"/>
      <c r="L655" s="34"/>
      <c r="M655" s="34"/>
      <c r="N655" s="34"/>
      <c r="O655" s="34"/>
      <c r="P655" s="34"/>
      <c r="Q655" s="34"/>
      <c r="R655" s="34"/>
      <c r="S655" s="34"/>
      <c r="T655" s="34"/>
      <c r="U655" s="34"/>
      <c r="V655" s="34"/>
      <c r="W655" s="34"/>
      <c r="X655" s="34"/>
      <c r="Y655" s="34"/>
      <c r="Z655" s="34"/>
    </row>
    <row r="656" spans="1:26" ht="15.5" x14ac:dyDescent="0.35">
      <c r="A656" s="34"/>
      <c r="B656" s="34"/>
      <c r="C656" s="34"/>
      <c r="D656" s="34"/>
      <c r="E656" s="34"/>
      <c r="F656" s="34"/>
      <c r="G656" s="34"/>
      <c r="H656" s="35"/>
      <c r="I656" s="35"/>
      <c r="J656" s="35"/>
      <c r="K656" s="34"/>
      <c r="L656" s="34"/>
      <c r="M656" s="34"/>
      <c r="N656" s="34"/>
      <c r="O656" s="34"/>
      <c r="P656" s="34"/>
      <c r="Q656" s="34"/>
      <c r="R656" s="34"/>
      <c r="S656" s="34"/>
      <c r="T656" s="34"/>
      <c r="U656" s="34"/>
      <c r="V656" s="34"/>
      <c r="W656" s="34"/>
      <c r="X656" s="34"/>
      <c r="Y656" s="34"/>
      <c r="Z656" s="34"/>
    </row>
    <row r="657" spans="1:26" ht="15.5" x14ac:dyDescent="0.35">
      <c r="A657" s="34"/>
      <c r="B657" s="34"/>
      <c r="C657" s="34"/>
      <c r="D657" s="34"/>
      <c r="E657" s="34"/>
      <c r="F657" s="34"/>
      <c r="G657" s="34"/>
      <c r="H657" s="35"/>
      <c r="I657" s="35"/>
      <c r="J657" s="35"/>
      <c r="K657" s="34"/>
      <c r="L657" s="34"/>
      <c r="M657" s="34"/>
      <c r="N657" s="34"/>
      <c r="O657" s="34"/>
      <c r="P657" s="34"/>
      <c r="Q657" s="34"/>
      <c r="R657" s="34"/>
      <c r="S657" s="34"/>
      <c r="T657" s="34"/>
      <c r="U657" s="34"/>
      <c r="V657" s="34"/>
      <c r="W657" s="34"/>
      <c r="X657" s="34"/>
      <c r="Y657" s="34"/>
      <c r="Z657" s="34"/>
    </row>
    <row r="658" spans="1:26" ht="15.5" x14ac:dyDescent="0.35">
      <c r="A658" s="34"/>
      <c r="B658" s="34"/>
      <c r="C658" s="34"/>
      <c r="D658" s="34"/>
      <c r="E658" s="34"/>
      <c r="F658" s="34"/>
      <c r="G658" s="34"/>
      <c r="H658" s="35"/>
      <c r="I658" s="35"/>
      <c r="J658" s="35"/>
      <c r="K658" s="34"/>
      <c r="L658" s="34"/>
      <c r="M658" s="34"/>
      <c r="N658" s="34"/>
      <c r="O658" s="34"/>
      <c r="P658" s="34"/>
      <c r="Q658" s="34"/>
      <c r="R658" s="34"/>
      <c r="S658" s="34"/>
      <c r="T658" s="34"/>
      <c r="U658" s="34"/>
      <c r="V658" s="34"/>
      <c r="W658" s="34"/>
      <c r="X658" s="34"/>
      <c r="Y658" s="34"/>
      <c r="Z658" s="34"/>
    </row>
    <row r="659" spans="1:26" ht="15.5" x14ac:dyDescent="0.35">
      <c r="A659" s="34"/>
      <c r="B659" s="34"/>
      <c r="C659" s="34"/>
      <c r="D659" s="34"/>
      <c r="E659" s="34"/>
      <c r="F659" s="34"/>
      <c r="G659" s="34"/>
      <c r="H659" s="35"/>
      <c r="I659" s="35"/>
      <c r="J659" s="35"/>
      <c r="K659" s="34"/>
      <c r="L659" s="34"/>
      <c r="M659" s="34"/>
      <c r="N659" s="34"/>
      <c r="O659" s="34"/>
      <c r="P659" s="34"/>
      <c r="Q659" s="34"/>
      <c r="R659" s="34"/>
      <c r="S659" s="34"/>
      <c r="T659" s="34"/>
      <c r="U659" s="34"/>
      <c r="V659" s="34"/>
      <c r="W659" s="34"/>
      <c r="X659" s="34"/>
      <c r="Y659" s="34"/>
      <c r="Z659" s="34"/>
    </row>
    <row r="660" spans="1:26" ht="15.5" x14ac:dyDescent="0.35">
      <c r="A660" s="34"/>
      <c r="B660" s="34"/>
      <c r="C660" s="34"/>
      <c r="D660" s="34"/>
      <c r="E660" s="34"/>
      <c r="F660" s="34"/>
      <c r="G660" s="34"/>
      <c r="H660" s="35"/>
      <c r="I660" s="35"/>
      <c r="J660" s="35"/>
      <c r="K660" s="34"/>
      <c r="L660" s="34"/>
      <c r="M660" s="34"/>
      <c r="N660" s="34"/>
      <c r="O660" s="34"/>
      <c r="P660" s="34"/>
      <c r="Q660" s="34"/>
      <c r="R660" s="34"/>
      <c r="S660" s="34"/>
      <c r="T660" s="34"/>
      <c r="U660" s="34"/>
      <c r="V660" s="34"/>
      <c r="W660" s="34"/>
      <c r="X660" s="34"/>
      <c r="Y660" s="34"/>
      <c r="Z660" s="34"/>
    </row>
    <row r="661" spans="1:26" ht="15.5" x14ac:dyDescent="0.35">
      <c r="A661" s="34"/>
      <c r="B661" s="34"/>
      <c r="C661" s="34"/>
      <c r="D661" s="34"/>
      <c r="E661" s="34"/>
      <c r="F661" s="34"/>
      <c r="G661" s="34"/>
      <c r="H661" s="35"/>
      <c r="I661" s="35"/>
      <c r="J661" s="35"/>
      <c r="K661" s="34"/>
      <c r="L661" s="34"/>
      <c r="M661" s="34"/>
      <c r="N661" s="34"/>
      <c r="O661" s="34"/>
      <c r="P661" s="34"/>
      <c r="Q661" s="34"/>
      <c r="R661" s="34"/>
      <c r="S661" s="34"/>
      <c r="T661" s="34"/>
      <c r="U661" s="34"/>
      <c r="V661" s="34"/>
      <c r="W661" s="34"/>
      <c r="X661" s="34"/>
      <c r="Y661" s="34"/>
      <c r="Z661" s="34"/>
    </row>
    <row r="662" spans="1:26" ht="15.5" x14ac:dyDescent="0.35">
      <c r="A662" s="34"/>
      <c r="B662" s="34"/>
      <c r="C662" s="34"/>
      <c r="D662" s="34"/>
      <c r="E662" s="34"/>
      <c r="F662" s="34"/>
      <c r="G662" s="34"/>
      <c r="H662" s="35"/>
      <c r="I662" s="35"/>
      <c r="J662" s="35"/>
      <c r="K662" s="34"/>
      <c r="L662" s="34"/>
      <c r="M662" s="34"/>
      <c r="N662" s="34"/>
      <c r="O662" s="34"/>
      <c r="P662" s="34"/>
      <c r="Q662" s="34"/>
      <c r="R662" s="34"/>
      <c r="S662" s="34"/>
      <c r="T662" s="34"/>
      <c r="U662" s="34"/>
      <c r="V662" s="34"/>
      <c r="W662" s="34"/>
      <c r="X662" s="34"/>
      <c r="Y662" s="34"/>
      <c r="Z662" s="34"/>
    </row>
    <row r="663" spans="1:26" ht="15.5" x14ac:dyDescent="0.35">
      <c r="A663" s="34"/>
      <c r="B663" s="34"/>
      <c r="C663" s="34"/>
      <c r="D663" s="34"/>
      <c r="E663" s="34"/>
      <c r="F663" s="34"/>
      <c r="G663" s="34"/>
      <c r="H663" s="35"/>
      <c r="I663" s="35"/>
      <c r="J663" s="35"/>
      <c r="K663" s="34"/>
      <c r="L663" s="34"/>
      <c r="M663" s="34"/>
      <c r="N663" s="34"/>
      <c r="O663" s="34"/>
      <c r="P663" s="34"/>
      <c r="Q663" s="34"/>
      <c r="R663" s="34"/>
      <c r="S663" s="34"/>
      <c r="T663" s="34"/>
      <c r="U663" s="34"/>
      <c r="V663" s="34"/>
      <c r="W663" s="34"/>
      <c r="X663" s="34"/>
      <c r="Y663" s="34"/>
      <c r="Z663" s="34"/>
    </row>
    <row r="664" spans="1:26" ht="15.5" x14ac:dyDescent="0.35">
      <c r="A664" s="34"/>
      <c r="B664" s="34"/>
      <c r="C664" s="34"/>
      <c r="D664" s="34"/>
      <c r="E664" s="34"/>
      <c r="F664" s="34"/>
      <c r="G664" s="34"/>
      <c r="H664" s="35"/>
      <c r="I664" s="35"/>
      <c r="J664" s="35"/>
      <c r="K664" s="34"/>
      <c r="L664" s="34"/>
      <c r="M664" s="34"/>
      <c r="N664" s="34"/>
      <c r="O664" s="34"/>
      <c r="P664" s="34"/>
      <c r="Q664" s="34"/>
      <c r="R664" s="34"/>
      <c r="S664" s="34"/>
      <c r="T664" s="34"/>
      <c r="U664" s="34"/>
      <c r="V664" s="34"/>
      <c r="W664" s="34"/>
      <c r="X664" s="34"/>
      <c r="Y664" s="34"/>
      <c r="Z664" s="34"/>
    </row>
    <row r="665" spans="1:26" ht="15.5" x14ac:dyDescent="0.35">
      <c r="A665" s="34"/>
      <c r="B665" s="34"/>
      <c r="C665" s="34"/>
      <c r="D665" s="34"/>
      <c r="E665" s="34"/>
      <c r="F665" s="34"/>
      <c r="G665" s="34"/>
      <c r="H665" s="35"/>
      <c r="I665" s="35"/>
      <c r="J665" s="35"/>
      <c r="K665" s="34"/>
      <c r="L665" s="34"/>
      <c r="M665" s="34"/>
      <c r="N665" s="34"/>
      <c r="O665" s="34"/>
      <c r="P665" s="34"/>
      <c r="Q665" s="34"/>
      <c r="R665" s="34"/>
      <c r="S665" s="34"/>
      <c r="T665" s="34"/>
      <c r="U665" s="34"/>
      <c r="V665" s="34"/>
      <c r="W665" s="34"/>
      <c r="X665" s="34"/>
      <c r="Y665" s="34"/>
      <c r="Z665" s="34"/>
    </row>
    <row r="666" spans="1:26" ht="15.5" x14ac:dyDescent="0.35">
      <c r="A666" s="34"/>
      <c r="B666" s="34"/>
      <c r="C666" s="34"/>
      <c r="D666" s="34"/>
      <c r="E666" s="34"/>
      <c r="F666" s="34"/>
      <c r="G666" s="34"/>
      <c r="H666" s="35"/>
      <c r="I666" s="35"/>
      <c r="J666" s="35"/>
      <c r="K666" s="34"/>
      <c r="L666" s="34"/>
      <c r="M666" s="34"/>
      <c r="N666" s="34"/>
      <c r="O666" s="34"/>
      <c r="P666" s="34"/>
      <c r="Q666" s="34"/>
      <c r="R666" s="34"/>
      <c r="S666" s="34"/>
      <c r="T666" s="34"/>
      <c r="U666" s="34"/>
      <c r="V666" s="34"/>
      <c r="W666" s="34"/>
      <c r="X666" s="34"/>
      <c r="Y666" s="34"/>
      <c r="Z666" s="34"/>
    </row>
    <row r="667" spans="1:26" ht="15.5" x14ac:dyDescent="0.35">
      <c r="A667" s="34"/>
      <c r="B667" s="34"/>
      <c r="C667" s="34"/>
      <c r="D667" s="34"/>
      <c r="E667" s="34"/>
      <c r="F667" s="34"/>
      <c r="G667" s="34"/>
      <c r="H667" s="35"/>
      <c r="I667" s="35"/>
      <c r="J667" s="35"/>
      <c r="K667" s="34"/>
      <c r="L667" s="34"/>
      <c r="M667" s="34"/>
      <c r="N667" s="34"/>
      <c r="O667" s="34"/>
      <c r="P667" s="34"/>
      <c r="Q667" s="34"/>
      <c r="R667" s="34"/>
      <c r="S667" s="34"/>
      <c r="T667" s="34"/>
      <c r="U667" s="34"/>
      <c r="V667" s="34"/>
      <c r="W667" s="34"/>
      <c r="X667" s="34"/>
      <c r="Y667" s="34"/>
      <c r="Z667" s="34"/>
    </row>
    <row r="668" spans="1:26" ht="15.5" x14ac:dyDescent="0.35">
      <c r="A668" s="34"/>
      <c r="B668" s="34"/>
      <c r="C668" s="34"/>
      <c r="D668" s="34"/>
      <c r="E668" s="34"/>
      <c r="F668" s="34"/>
      <c r="G668" s="34"/>
      <c r="H668" s="35"/>
      <c r="I668" s="35"/>
      <c r="J668" s="35"/>
      <c r="K668" s="34"/>
      <c r="L668" s="34"/>
      <c r="M668" s="34"/>
      <c r="N668" s="34"/>
      <c r="O668" s="34"/>
      <c r="P668" s="34"/>
      <c r="Q668" s="34"/>
      <c r="R668" s="34"/>
      <c r="S668" s="34"/>
      <c r="T668" s="34"/>
      <c r="U668" s="34"/>
      <c r="V668" s="34"/>
      <c r="W668" s="34"/>
      <c r="X668" s="34"/>
      <c r="Y668" s="34"/>
      <c r="Z668" s="34"/>
    </row>
    <row r="669" spans="1:26" ht="15.5" x14ac:dyDescent="0.35">
      <c r="A669" s="34"/>
      <c r="B669" s="34"/>
      <c r="C669" s="34"/>
      <c r="D669" s="34"/>
      <c r="E669" s="34"/>
      <c r="F669" s="34"/>
      <c r="G669" s="34"/>
      <c r="H669" s="35"/>
      <c r="I669" s="35"/>
      <c r="J669" s="35"/>
      <c r="K669" s="34"/>
      <c r="L669" s="34"/>
      <c r="M669" s="34"/>
      <c r="N669" s="34"/>
      <c r="O669" s="34"/>
      <c r="P669" s="34"/>
      <c r="Q669" s="34"/>
      <c r="R669" s="34"/>
      <c r="S669" s="34"/>
      <c r="T669" s="34"/>
      <c r="U669" s="34"/>
      <c r="V669" s="34"/>
      <c r="W669" s="34"/>
      <c r="X669" s="34"/>
      <c r="Y669" s="34"/>
      <c r="Z669" s="34"/>
    </row>
    <row r="670" spans="1:26" ht="15.5" x14ac:dyDescent="0.35">
      <c r="A670" s="34"/>
      <c r="B670" s="34"/>
      <c r="C670" s="34"/>
      <c r="D670" s="34"/>
      <c r="E670" s="34"/>
      <c r="F670" s="34"/>
      <c r="G670" s="34"/>
      <c r="H670" s="35"/>
      <c r="I670" s="35"/>
      <c r="J670" s="35"/>
      <c r="K670" s="34"/>
      <c r="L670" s="34"/>
      <c r="M670" s="34"/>
      <c r="N670" s="34"/>
      <c r="O670" s="34"/>
      <c r="P670" s="34"/>
      <c r="Q670" s="34"/>
      <c r="R670" s="34"/>
      <c r="S670" s="34"/>
      <c r="T670" s="34"/>
      <c r="U670" s="34"/>
      <c r="V670" s="34"/>
      <c r="W670" s="34"/>
      <c r="X670" s="34"/>
      <c r="Y670" s="34"/>
      <c r="Z670" s="34"/>
    </row>
    <row r="671" spans="1:26" ht="15.5" x14ac:dyDescent="0.35">
      <c r="A671" s="34"/>
      <c r="B671" s="34"/>
      <c r="C671" s="34"/>
      <c r="D671" s="34"/>
      <c r="E671" s="34"/>
      <c r="F671" s="34"/>
      <c r="G671" s="34"/>
      <c r="H671" s="35"/>
      <c r="I671" s="35"/>
      <c r="J671" s="35"/>
      <c r="K671" s="34"/>
      <c r="L671" s="34"/>
      <c r="M671" s="34"/>
      <c r="N671" s="34"/>
      <c r="O671" s="34"/>
      <c r="P671" s="34"/>
      <c r="Q671" s="34"/>
      <c r="R671" s="34"/>
      <c r="S671" s="34"/>
      <c r="T671" s="34"/>
      <c r="U671" s="34"/>
      <c r="V671" s="34"/>
      <c r="W671" s="34"/>
      <c r="X671" s="34"/>
      <c r="Y671" s="34"/>
      <c r="Z671" s="34"/>
    </row>
    <row r="672" spans="1:26" ht="15.5" x14ac:dyDescent="0.35">
      <c r="A672" s="34"/>
      <c r="B672" s="34"/>
      <c r="C672" s="34"/>
      <c r="D672" s="34"/>
      <c r="E672" s="34"/>
      <c r="F672" s="34"/>
      <c r="G672" s="34"/>
      <c r="H672" s="35"/>
      <c r="I672" s="35"/>
      <c r="J672" s="35"/>
      <c r="K672" s="34"/>
      <c r="L672" s="34"/>
      <c r="M672" s="34"/>
      <c r="N672" s="34"/>
      <c r="O672" s="34"/>
      <c r="P672" s="34"/>
      <c r="Q672" s="34"/>
      <c r="R672" s="34"/>
      <c r="S672" s="34"/>
      <c r="T672" s="34"/>
      <c r="U672" s="34"/>
      <c r="V672" s="34"/>
      <c r="W672" s="34"/>
      <c r="X672" s="34"/>
      <c r="Y672" s="34"/>
      <c r="Z672" s="34"/>
    </row>
    <row r="673" spans="1:26" ht="15.5" x14ac:dyDescent="0.35">
      <c r="A673" s="34"/>
      <c r="B673" s="34"/>
      <c r="C673" s="34"/>
      <c r="D673" s="34"/>
      <c r="E673" s="34"/>
      <c r="F673" s="34"/>
      <c r="G673" s="34"/>
      <c r="H673" s="35"/>
      <c r="I673" s="35"/>
      <c r="J673" s="35"/>
      <c r="K673" s="34"/>
      <c r="L673" s="34"/>
      <c r="M673" s="34"/>
      <c r="N673" s="34"/>
      <c r="O673" s="34"/>
      <c r="P673" s="34"/>
      <c r="Q673" s="34"/>
      <c r="R673" s="34"/>
      <c r="S673" s="34"/>
      <c r="T673" s="34"/>
      <c r="U673" s="34"/>
      <c r="V673" s="34"/>
      <c r="W673" s="34"/>
      <c r="X673" s="34"/>
      <c r="Y673" s="34"/>
      <c r="Z673" s="34"/>
    </row>
    <row r="674" spans="1:26" ht="15.5" x14ac:dyDescent="0.35">
      <c r="A674" s="34"/>
      <c r="B674" s="34"/>
      <c r="C674" s="34"/>
      <c r="D674" s="34"/>
      <c r="E674" s="34"/>
      <c r="F674" s="34"/>
      <c r="G674" s="34"/>
      <c r="H674" s="35"/>
      <c r="I674" s="35"/>
      <c r="J674" s="35"/>
      <c r="K674" s="34"/>
      <c r="L674" s="34"/>
      <c r="M674" s="34"/>
      <c r="N674" s="34"/>
      <c r="O674" s="34"/>
      <c r="P674" s="34"/>
      <c r="Q674" s="34"/>
      <c r="R674" s="34"/>
      <c r="S674" s="34"/>
      <c r="T674" s="34"/>
      <c r="U674" s="34"/>
      <c r="V674" s="34"/>
      <c r="W674" s="34"/>
      <c r="X674" s="34"/>
      <c r="Y674" s="34"/>
      <c r="Z674" s="34"/>
    </row>
    <row r="675" spans="1:26" ht="15.5" x14ac:dyDescent="0.35">
      <c r="A675" s="34"/>
      <c r="B675" s="34"/>
      <c r="C675" s="34"/>
      <c r="D675" s="34"/>
      <c r="E675" s="34"/>
      <c r="F675" s="34"/>
      <c r="G675" s="34"/>
      <c r="H675" s="35"/>
      <c r="I675" s="35"/>
      <c r="J675" s="35"/>
      <c r="K675" s="34"/>
      <c r="L675" s="34"/>
      <c r="M675" s="34"/>
      <c r="N675" s="34"/>
      <c r="O675" s="34"/>
      <c r="P675" s="34"/>
      <c r="Q675" s="34"/>
      <c r="R675" s="34"/>
      <c r="S675" s="34"/>
      <c r="T675" s="34"/>
      <c r="U675" s="34"/>
      <c r="V675" s="34"/>
      <c r="W675" s="34"/>
      <c r="X675" s="34"/>
      <c r="Y675" s="34"/>
      <c r="Z675" s="34"/>
    </row>
    <row r="676" spans="1:26" ht="15.5" x14ac:dyDescent="0.35">
      <c r="A676" s="34"/>
      <c r="B676" s="34"/>
      <c r="C676" s="34"/>
      <c r="D676" s="34"/>
      <c r="E676" s="34"/>
      <c r="F676" s="34"/>
      <c r="G676" s="34"/>
      <c r="H676" s="35"/>
      <c r="I676" s="35"/>
      <c r="J676" s="35"/>
      <c r="K676" s="34"/>
      <c r="L676" s="34"/>
      <c r="M676" s="34"/>
      <c r="N676" s="34"/>
      <c r="O676" s="34"/>
      <c r="P676" s="34"/>
      <c r="Q676" s="34"/>
      <c r="R676" s="34"/>
      <c r="S676" s="34"/>
      <c r="T676" s="34"/>
      <c r="U676" s="34"/>
      <c r="V676" s="34"/>
      <c r="W676" s="34"/>
      <c r="X676" s="34"/>
      <c r="Y676" s="34"/>
      <c r="Z676" s="34"/>
    </row>
    <row r="677" spans="1:26" ht="15.5" x14ac:dyDescent="0.35">
      <c r="A677" s="34"/>
      <c r="B677" s="34"/>
      <c r="C677" s="34"/>
      <c r="D677" s="34"/>
      <c r="E677" s="34"/>
      <c r="F677" s="34"/>
      <c r="G677" s="34"/>
      <c r="H677" s="35"/>
      <c r="I677" s="35"/>
      <c r="J677" s="35"/>
      <c r="K677" s="34"/>
      <c r="L677" s="34"/>
      <c r="M677" s="34"/>
      <c r="N677" s="34"/>
      <c r="O677" s="34"/>
      <c r="P677" s="34"/>
      <c r="Q677" s="34"/>
      <c r="R677" s="34"/>
      <c r="S677" s="34"/>
      <c r="T677" s="34"/>
      <c r="U677" s="34"/>
      <c r="V677" s="34"/>
      <c r="W677" s="34"/>
      <c r="X677" s="34"/>
      <c r="Y677" s="34"/>
      <c r="Z677" s="34"/>
    </row>
    <row r="678" spans="1:26" ht="15.5" x14ac:dyDescent="0.35">
      <c r="A678" s="34"/>
      <c r="B678" s="34"/>
      <c r="C678" s="34"/>
      <c r="D678" s="34"/>
      <c r="E678" s="34"/>
      <c r="F678" s="34"/>
      <c r="G678" s="34"/>
      <c r="H678" s="35"/>
      <c r="I678" s="35"/>
      <c r="J678" s="35"/>
      <c r="K678" s="34"/>
      <c r="L678" s="34"/>
      <c r="M678" s="34"/>
      <c r="N678" s="34"/>
      <c r="O678" s="34"/>
      <c r="P678" s="34"/>
      <c r="Q678" s="34"/>
      <c r="R678" s="34"/>
      <c r="S678" s="34"/>
      <c r="T678" s="34"/>
      <c r="U678" s="34"/>
      <c r="V678" s="34"/>
      <c r="W678" s="34"/>
      <c r="X678" s="34"/>
      <c r="Y678" s="34"/>
      <c r="Z678" s="34"/>
    </row>
    <row r="679" spans="1:26" ht="15.5" x14ac:dyDescent="0.35">
      <c r="A679" s="34"/>
      <c r="B679" s="34"/>
      <c r="C679" s="34"/>
      <c r="D679" s="34"/>
      <c r="E679" s="34"/>
      <c r="F679" s="34"/>
      <c r="G679" s="34"/>
      <c r="H679" s="35"/>
      <c r="I679" s="35"/>
      <c r="J679" s="35"/>
      <c r="K679" s="34"/>
      <c r="L679" s="34"/>
      <c r="M679" s="34"/>
      <c r="N679" s="34"/>
      <c r="O679" s="34"/>
      <c r="P679" s="34"/>
      <c r="Q679" s="34"/>
      <c r="R679" s="34"/>
      <c r="S679" s="34"/>
      <c r="T679" s="34"/>
      <c r="U679" s="34"/>
      <c r="V679" s="34"/>
      <c r="W679" s="34"/>
      <c r="X679" s="34"/>
      <c r="Y679" s="34"/>
      <c r="Z679" s="34"/>
    </row>
    <row r="680" spans="1:26" ht="15.5" x14ac:dyDescent="0.35">
      <c r="A680" s="34"/>
      <c r="B680" s="34"/>
      <c r="C680" s="34"/>
      <c r="D680" s="34"/>
      <c r="E680" s="34"/>
      <c r="F680" s="34"/>
      <c r="G680" s="34"/>
      <c r="H680" s="35"/>
      <c r="I680" s="35"/>
      <c r="J680" s="35"/>
      <c r="K680" s="34"/>
      <c r="L680" s="34"/>
      <c r="M680" s="34"/>
      <c r="N680" s="34"/>
      <c r="O680" s="34"/>
      <c r="P680" s="34"/>
      <c r="Q680" s="34"/>
      <c r="R680" s="34"/>
      <c r="S680" s="34"/>
      <c r="T680" s="34"/>
      <c r="U680" s="34"/>
      <c r="V680" s="34"/>
      <c r="W680" s="34"/>
      <c r="X680" s="34"/>
      <c r="Y680" s="34"/>
      <c r="Z680" s="34"/>
    </row>
    <row r="681" spans="1:26" ht="15.5" x14ac:dyDescent="0.35">
      <c r="A681" s="34"/>
      <c r="B681" s="34"/>
      <c r="C681" s="34"/>
      <c r="D681" s="34"/>
      <c r="E681" s="34"/>
      <c r="F681" s="34"/>
      <c r="G681" s="34"/>
      <c r="H681" s="35"/>
      <c r="I681" s="35"/>
      <c r="J681" s="35"/>
      <c r="K681" s="34"/>
      <c r="L681" s="34"/>
      <c r="M681" s="34"/>
      <c r="N681" s="34"/>
      <c r="O681" s="34"/>
      <c r="P681" s="34"/>
      <c r="Q681" s="34"/>
      <c r="R681" s="34"/>
      <c r="S681" s="34"/>
      <c r="T681" s="34"/>
      <c r="U681" s="34"/>
      <c r="V681" s="34"/>
      <c r="W681" s="34"/>
      <c r="X681" s="34"/>
      <c r="Y681" s="34"/>
      <c r="Z681" s="34"/>
    </row>
    <row r="682" spans="1:26" ht="15.5" x14ac:dyDescent="0.35">
      <c r="A682" s="34"/>
      <c r="B682" s="34"/>
      <c r="C682" s="34"/>
      <c r="D682" s="34"/>
      <c r="E682" s="34"/>
      <c r="F682" s="34"/>
      <c r="G682" s="34"/>
      <c r="H682" s="35"/>
      <c r="I682" s="35"/>
      <c r="J682" s="35"/>
      <c r="K682" s="34"/>
      <c r="L682" s="34"/>
      <c r="M682" s="34"/>
      <c r="N682" s="34"/>
      <c r="O682" s="34"/>
      <c r="P682" s="34"/>
      <c r="Q682" s="34"/>
      <c r="R682" s="34"/>
      <c r="S682" s="34"/>
      <c r="T682" s="34"/>
      <c r="U682" s="34"/>
      <c r="V682" s="34"/>
      <c r="W682" s="34"/>
      <c r="X682" s="34"/>
      <c r="Y682" s="34"/>
      <c r="Z682" s="34"/>
    </row>
    <row r="683" spans="1:26" ht="15.5" x14ac:dyDescent="0.35">
      <c r="A683" s="34"/>
      <c r="B683" s="34"/>
      <c r="C683" s="34"/>
      <c r="D683" s="34"/>
      <c r="E683" s="34"/>
      <c r="F683" s="34"/>
      <c r="G683" s="34"/>
      <c r="H683" s="35"/>
      <c r="I683" s="35"/>
      <c r="J683" s="35"/>
      <c r="K683" s="34"/>
      <c r="L683" s="34"/>
      <c r="M683" s="34"/>
      <c r="N683" s="34"/>
      <c r="O683" s="34"/>
      <c r="P683" s="34"/>
      <c r="Q683" s="34"/>
      <c r="R683" s="34"/>
      <c r="S683" s="34"/>
      <c r="T683" s="34"/>
      <c r="U683" s="34"/>
      <c r="V683" s="34"/>
      <c r="W683" s="34"/>
      <c r="X683" s="34"/>
      <c r="Y683" s="34"/>
      <c r="Z683" s="34"/>
    </row>
    <row r="684" spans="1:26" ht="15.5" x14ac:dyDescent="0.35">
      <c r="A684" s="34"/>
      <c r="B684" s="34"/>
      <c r="C684" s="34"/>
      <c r="D684" s="34"/>
      <c r="E684" s="34"/>
      <c r="F684" s="34"/>
      <c r="G684" s="34"/>
      <c r="H684" s="35"/>
      <c r="I684" s="35"/>
      <c r="J684" s="35"/>
      <c r="K684" s="34"/>
      <c r="L684" s="34"/>
      <c r="M684" s="34"/>
      <c r="N684" s="34"/>
      <c r="O684" s="34"/>
      <c r="P684" s="34"/>
      <c r="Q684" s="34"/>
      <c r="R684" s="34"/>
      <c r="S684" s="34"/>
      <c r="T684" s="34"/>
      <c r="U684" s="34"/>
      <c r="V684" s="34"/>
      <c r="W684" s="34"/>
      <c r="X684" s="34"/>
      <c r="Y684" s="34"/>
      <c r="Z684" s="34"/>
    </row>
    <row r="685" spans="1:26" ht="15.5" x14ac:dyDescent="0.35">
      <c r="A685" s="34"/>
      <c r="B685" s="34"/>
      <c r="C685" s="34"/>
      <c r="D685" s="34"/>
      <c r="E685" s="34"/>
      <c r="F685" s="34"/>
      <c r="G685" s="34"/>
      <c r="H685" s="35"/>
      <c r="I685" s="35"/>
      <c r="J685" s="35"/>
      <c r="K685" s="34"/>
      <c r="L685" s="34"/>
      <c r="M685" s="34"/>
      <c r="N685" s="34"/>
      <c r="O685" s="34"/>
      <c r="P685" s="34"/>
      <c r="Q685" s="34"/>
      <c r="R685" s="34"/>
      <c r="S685" s="34"/>
      <c r="T685" s="34"/>
      <c r="U685" s="34"/>
      <c r="V685" s="34"/>
      <c r="W685" s="34"/>
      <c r="X685" s="34"/>
      <c r="Y685" s="34"/>
      <c r="Z685" s="34"/>
    </row>
    <row r="686" spans="1:26" ht="15.5" x14ac:dyDescent="0.35">
      <c r="A686" s="34"/>
      <c r="B686" s="34"/>
      <c r="C686" s="34"/>
      <c r="D686" s="34"/>
      <c r="E686" s="34"/>
      <c r="F686" s="34"/>
      <c r="G686" s="34"/>
      <c r="H686" s="35"/>
      <c r="I686" s="35"/>
      <c r="J686" s="35"/>
      <c r="K686" s="34"/>
      <c r="L686" s="34"/>
      <c r="M686" s="34"/>
      <c r="N686" s="34"/>
      <c r="O686" s="34"/>
      <c r="P686" s="34"/>
      <c r="Q686" s="34"/>
      <c r="R686" s="34"/>
      <c r="S686" s="34"/>
      <c r="T686" s="34"/>
      <c r="U686" s="34"/>
      <c r="V686" s="34"/>
      <c r="W686" s="34"/>
      <c r="X686" s="34"/>
      <c r="Y686" s="34"/>
      <c r="Z686" s="34"/>
    </row>
    <row r="687" spans="1:26" ht="15.5" x14ac:dyDescent="0.35">
      <c r="A687" s="34"/>
      <c r="B687" s="34"/>
      <c r="C687" s="34"/>
      <c r="D687" s="34"/>
      <c r="E687" s="34"/>
      <c r="F687" s="34"/>
      <c r="G687" s="34"/>
      <c r="H687" s="35"/>
      <c r="I687" s="35"/>
      <c r="J687" s="35"/>
      <c r="K687" s="34"/>
      <c r="L687" s="34"/>
      <c r="M687" s="34"/>
      <c r="N687" s="34"/>
      <c r="O687" s="34"/>
      <c r="P687" s="34"/>
      <c r="Q687" s="34"/>
      <c r="R687" s="34"/>
      <c r="S687" s="34"/>
      <c r="T687" s="34"/>
      <c r="U687" s="34"/>
      <c r="V687" s="34"/>
      <c r="W687" s="34"/>
      <c r="X687" s="34"/>
      <c r="Y687" s="34"/>
      <c r="Z687" s="34"/>
    </row>
    <row r="688" spans="1:26" ht="15.5" x14ac:dyDescent="0.35">
      <c r="A688" s="34"/>
      <c r="B688" s="34"/>
      <c r="C688" s="34"/>
      <c r="D688" s="34"/>
      <c r="E688" s="34"/>
      <c r="F688" s="34"/>
      <c r="G688" s="34"/>
      <c r="H688" s="35"/>
      <c r="I688" s="35"/>
      <c r="J688" s="35"/>
      <c r="K688" s="34"/>
      <c r="L688" s="34"/>
      <c r="M688" s="34"/>
      <c r="N688" s="34"/>
      <c r="O688" s="34"/>
      <c r="P688" s="34"/>
      <c r="Q688" s="34"/>
      <c r="R688" s="34"/>
      <c r="S688" s="34"/>
      <c r="T688" s="34"/>
      <c r="U688" s="34"/>
      <c r="V688" s="34"/>
      <c r="W688" s="34"/>
      <c r="X688" s="34"/>
      <c r="Y688" s="34"/>
      <c r="Z688" s="34"/>
    </row>
    <row r="689" spans="1:26" ht="15.5" x14ac:dyDescent="0.35">
      <c r="A689" s="34"/>
      <c r="B689" s="34"/>
      <c r="C689" s="34"/>
      <c r="D689" s="34"/>
      <c r="E689" s="34"/>
      <c r="F689" s="34"/>
      <c r="G689" s="34"/>
      <c r="H689" s="35"/>
      <c r="I689" s="35"/>
      <c r="J689" s="35"/>
      <c r="K689" s="34"/>
      <c r="L689" s="34"/>
      <c r="M689" s="34"/>
      <c r="N689" s="34"/>
      <c r="O689" s="34"/>
      <c r="P689" s="34"/>
      <c r="Q689" s="34"/>
      <c r="R689" s="34"/>
      <c r="S689" s="34"/>
      <c r="T689" s="34"/>
      <c r="U689" s="34"/>
      <c r="V689" s="34"/>
      <c r="W689" s="34"/>
      <c r="X689" s="34"/>
      <c r="Y689" s="34"/>
      <c r="Z689" s="34"/>
    </row>
    <row r="690" spans="1:26" ht="15.5" x14ac:dyDescent="0.35">
      <c r="A690" s="34"/>
      <c r="B690" s="34"/>
      <c r="C690" s="34"/>
      <c r="D690" s="34"/>
      <c r="E690" s="34"/>
      <c r="F690" s="34"/>
      <c r="G690" s="34"/>
      <c r="H690" s="35"/>
      <c r="I690" s="35"/>
      <c r="J690" s="35"/>
      <c r="K690" s="34"/>
      <c r="L690" s="34"/>
      <c r="M690" s="34"/>
      <c r="N690" s="34"/>
      <c r="O690" s="34"/>
      <c r="P690" s="34"/>
      <c r="Q690" s="34"/>
      <c r="R690" s="34"/>
      <c r="S690" s="34"/>
      <c r="T690" s="34"/>
      <c r="U690" s="34"/>
      <c r="V690" s="34"/>
      <c r="W690" s="34"/>
      <c r="X690" s="34"/>
      <c r="Y690" s="34"/>
      <c r="Z690" s="34"/>
    </row>
    <row r="691" spans="1:26" ht="15.5" x14ac:dyDescent="0.35">
      <c r="A691" s="34"/>
      <c r="B691" s="34"/>
      <c r="C691" s="34"/>
      <c r="D691" s="34"/>
      <c r="E691" s="34"/>
      <c r="F691" s="34"/>
      <c r="G691" s="34"/>
      <c r="H691" s="35"/>
      <c r="I691" s="35"/>
      <c r="J691" s="35"/>
      <c r="K691" s="34"/>
      <c r="L691" s="34"/>
      <c r="M691" s="34"/>
      <c r="N691" s="34"/>
      <c r="O691" s="34"/>
      <c r="P691" s="34"/>
      <c r="Q691" s="34"/>
      <c r="R691" s="34"/>
      <c r="S691" s="34"/>
      <c r="T691" s="34"/>
      <c r="U691" s="34"/>
      <c r="V691" s="34"/>
      <c r="W691" s="34"/>
      <c r="X691" s="34"/>
      <c r="Y691" s="34"/>
      <c r="Z691" s="34"/>
    </row>
    <row r="692" spans="1:26" ht="15.5" x14ac:dyDescent="0.35">
      <c r="A692" s="34"/>
      <c r="B692" s="34"/>
      <c r="C692" s="34"/>
      <c r="D692" s="34"/>
      <c r="E692" s="34"/>
      <c r="F692" s="34"/>
      <c r="G692" s="34"/>
      <c r="H692" s="35"/>
      <c r="I692" s="35"/>
      <c r="J692" s="35"/>
      <c r="K692" s="34"/>
      <c r="L692" s="34"/>
      <c r="M692" s="34"/>
      <c r="N692" s="34"/>
      <c r="O692" s="34"/>
      <c r="P692" s="34"/>
      <c r="Q692" s="34"/>
      <c r="R692" s="34"/>
      <c r="S692" s="34"/>
      <c r="T692" s="34"/>
      <c r="U692" s="34"/>
      <c r="V692" s="34"/>
      <c r="W692" s="34"/>
      <c r="X692" s="34"/>
      <c r="Y692" s="34"/>
      <c r="Z692" s="34"/>
    </row>
    <row r="693" spans="1:26" ht="15.5" x14ac:dyDescent="0.35">
      <c r="A693" s="34"/>
      <c r="B693" s="34"/>
      <c r="C693" s="34"/>
      <c r="D693" s="34"/>
      <c r="E693" s="34"/>
      <c r="F693" s="34"/>
      <c r="G693" s="34"/>
      <c r="H693" s="35"/>
      <c r="I693" s="35"/>
      <c r="J693" s="35"/>
      <c r="K693" s="34"/>
      <c r="L693" s="34"/>
      <c r="M693" s="34"/>
      <c r="N693" s="34"/>
      <c r="O693" s="34"/>
      <c r="P693" s="34"/>
      <c r="Q693" s="34"/>
      <c r="R693" s="34"/>
      <c r="S693" s="34"/>
      <c r="T693" s="34"/>
      <c r="U693" s="34"/>
      <c r="V693" s="34"/>
      <c r="W693" s="34"/>
      <c r="X693" s="34"/>
      <c r="Y693" s="34"/>
      <c r="Z693" s="34"/>
    </row>
    <row r="694" spans="1:26" ht="15.5" x14ac:dyDescent="0.35">
      <c r="A694" s="34"/>
      <c r="B694" s="34"/>
      <c r="C694" s="34"/>
      <c r="D694" s="34"/>
      <c r="E694" s="34"/>
      <c r="F694" s="34"/>
      <c r="G694" s="34"/>
      <c r="H694" s="35"/>
      <c r="I694" s="35"/>
      <c r="J694" s="35"/>
      <c r="K694" s="34"/>
      <c r="L694" s="34"/>
      <c r="M694" s="34"/>
      <c r="N694" s="34"/>
      <c r="O694" s="34"/>
      <c r="P694" s="34"/>
      <c r="Q694" s="34"/>
      <c r="R694" s="34"/>
      <c r="S694" s="34"/>
      <c r="T694" s="34"/>
      <c r="U694" s="34"/>
      <c r="V694" s="34"/>
      <c r="W694" s="34"/>
      <c r="X694" s="34"/>
      <c r="Y694" s="34"/>
      <c r="Z694" s="34"/>
    </row>
    <row r="695" spans="1:26" ht="15.5" x14ac:dyDescent="0.35">
      <c r="A695" s="34"/>
      <c r="B695" s="34"/>
      <c r="C695" s="34"/>
      <c r="D695" s="34"/>
      <c r="E695" s="34"/>
      <c r="F695" s="34"/>
      <c r="G695" s="34"/>
      <c r="H695" s="35"/>
      <c r="I695" s="35"/>
      <c r="J695" s="35"/>
      <c r="K695" s="34"/>
      <c r="L695" s="34"/>
      <c r="M695" s="34"/>
      <c r="N695" s="34"/>
      <c r="O695" s="34"/>
      <c r="P695" s="34"/>
      <c r="Q695" s="34"/>
      <c r="R695" s="34"/>
      <c r="S695" s="34"/>
      <c r="T695" s="34"/>
      <c r="U695" s="34"/>
      <c r="V695" s="34"/>
      <c r="W695" s="34"/>
      <c r="X695" s="34"/>
      <c r="Y695" s="34"/>
      <c r="Z695" s="34"/>
    </row>
    <row r="696" spans="1:26" ht="15.5" x14ac:dyDescent="0.35">
      <c r="A696" s="34"/>
      <c r="B696" s="34"/>
      <c r="C696" s="34"/>
      <c r="D696" s="34"/>
      <c r="E696" s="34"/>
      <c r="F696" s="34"/>
      <c r="G696" s="34"/>
      <c r="H696" s="35"/>
      <c r="I696" s="35"/>
      <c r="J696" s="35"/>
      <c r="K696" s="34"/>
      <c r="L696" s="34"/>
      <c r="M696" s="34"/>
      <c r="N696" s="34"/>
      <c r="O696" s="34"/>
      <c r="P696" s="34"/>
      <c r="Q696" s="34"/>
      <c r="R696" s="34"/>
      <c r="S696" s="34"/>
      <c r="T696" s="34"/>
      <c r="U696" s="34"/>
      <c r="V696" s="34"/>
      <c r="W696" s="34"/>
      <c r="X696" s="34"/>
      <c r="Y696" s="34"/>
      <c r="Z696" s="34"/>
    </row>
    <row r="697" spans="1:26" ht="15.5" x14ac:dyDescent="0.35">
      <c r="A697" s="34"/>
      <c r="B697" s="34"/>
      <c r="C697" s="34"/>
      <c r="D697" s="34"/>
      <c r="E697" s="34"/>
      <c r="F697" s="34"/>
      <c r="G697" s="34"/>
      <c r="H697" s="35"/>
      <c r="I697" s="35"/>
      <c r="J697" s="35"/>
      <c r="K697" s="34"/>
      <c r="L697" s="34"/>
      <c r="M697" s="34"/>
      <c r="N697" s="34"/>
      <c r="O697" s="34"/>
      <c r="P697" s="34"/>
      <c r="Q697" s="34"/>
      <c r="R697" s="34"/>
      <c r="S697" s="34"/>
      <c r="T697" s="34"/>
      <c r="U697" s="34"/>
      <c r="V697" s="34"/>
      <c r="W697" s="34"/>
      <c r="X697" s="34"/>
      <c r="Y697" s="34"/>
      <c r="Z697" s="34"/>
    </row>
    <row r="698" spans="1:26" ht="15.5" x14ac:dyDescent="0.35">
      <c r="A698" s="34"/>
      <c r="B698" s="34"/>
      <c r="C698" s="34"/>
      <c r="D698" s="34"/>
      <c r="E698" s="34"/>
      <c r="F698" s="34"/>
      <c r="G698" s="34"/>
      <c r="H698" s="35"/>
      <c r="I698" s="35"/>
      <c r="J698" s="35"/>
      <c r="K698" s="34"/>
      <c r="L698" s="34"/>
      <c r="M698" s="34"/>
      <c r="N698" s="34"/>
      <c r="O698" s="34"/>
      <c r="P698" s="34"/>
      <c r="Q698" s="34"/>
      <c r="R698" s="34"/>
      <c r="S698" s="34"/>
      <c r="T698" s="34"/>
      <c r="U698" s="34"/>
      <c r="V698" s="34"/>
      <c r="W698" s="34"/>
      <c r="X698" s="34"/>
      <c r="Y698" s="34"/>
      <c r="Z698" s="34"/>
    </row>
    <row r="699" spans="1:26" ht="15.5" x14ac:dyDescent="0.35">
      <c r="A699" s="34"/>
      <c r="B699" s="34"/>
      <c r="C699" s="34"/>
      <c r="D699" s="34"/>
      <c r="E699" s="34"/>
      <c r="F699" s="34"/>
      <c r="G699" s="34"/>
      <c r="H699" s="35"/>
      <c r="I699" s="35"/>
      <c r="J699" s="35"/>
      <c r="K699" s="34"/>
      <c r="L699" s="34"/>
      <c r="M699" s="34"/>
      <c r="N699" s="34"/>
      <c r="O699" s="34"/>
      <c r="P699" s="34"/>
      <c r="Q699" s="34"/>
      <c r="R699" s="34"/>
      <c r="S699" s="34"/>
      <c r="T699" s="34"/>
      <c r="U699" s="34"/>
      <c r="V699" s="34"/>
      <c r="W699" s="34"/>
      <c r="X699" s="34"/>
      <c r="Y699" s="34"/>
      <c r="Z699" s="34"/>
    </row>
    <row r="700" spans="1:26" ht="15.5" x14ac:dyDescent="0.35">
      <c r="A700" s="34"/>
      <c r="B700" s="34"/>
      <c r="C700" s="34"/>
      <c r="D700" s="34"/>
      <c r="E700" s="34"/>
      <c r="F700" s="34"/>
      <c r="G700" s="34"/>
      <c r="H700" s="35"/>
      <c r="I700" s="35"/>
      <c r="J700" s="35"/>
      <c r="K700" s="34"/>
      <c r="L700" s="34"/>
      <c r="M700" s="34"/>
      <c r="N700" s="34"/>
      <c r="O700" s="34"/>
      <c r="P700" s="34"/>
      <c r="Q700" s="34"/>
      <c r="R700" s="34"/>
      <c r="S700" s="34"/>
      <c r="T700" s="34"/>
      <c r="U700" s="34"/>
      <c r="V700" s="34"/>
      <c r="W700" s="34"/>
      <c r="X700" s="34"/>
      <c r="Y700" s="34"/>
      <c r="Z700" s="34"/>
    </row>
    <row r="701" spans="1:26" ht="15.5" x14ac:dyDescent="0.35">
      <c r="A701" s="34"/>
      <c r="B701" s="34"/>
      <c r="C701" s="34"/>
      <c r="D701" s="34"/>
      <c r="E701" s="34"/>
      <c r="F701" s="34"/>
      <c r="G701" s="34"/>
      <c r="H701" s="35"/>
      <c r="I701" s="35"/>
      <c r="J701" s="35"/>
      <c r="K701" s="34"/>
      <c r="L701" s="34"/>
      <c r="M701" s="34"/>
      <c r="N701" s="34"/>
      <c r="O701" s="34"/>
      <c r="P701" s="34"/>
      <c r="Q701" s="34"/>
      <c r="R701" s="34"/>
      <c r="S701" s="34"/>
      <c r="T701" s="34"/>
      <c r="U701" s="34"/>
      <c r="V701" s="34"/>
      <c r="W701" s="34"/>
      <c r="X701" s="34"/>
      <c r="Y701" s="34"/>
      <c r="Z701" s="34"/>
    </row>
    <row r="702" spans="1:26" ht="15.5" x14ac:dyDescent="0.35">
      <c r="A702" s="34"/>
      <c r="B702" s="34"/>
      <c r="C702" s="34"/>
      <c r="D702" s="34"/>
      <c r="E702" s="34"/>
      <c r="F702" s="34"/>
      <c r="G702" s="34"/>
      <c r="H702" s="35"/>
      <c r="I702" s="35"/>
      <c r="J702" s="35"/>
      <c r="K702" s="34"/>
      <c r="L702" s="34"/>
      <c r="M702" s="34"/>
      <c r="N702" s="34"/>
      <c r="O702" s="34"/>
      <c r="P702" s="34"/>
      <c r="Q702" s="34"/>
      <c r="R702" s="34"/>
      <c r="S702" s="34"/>
      <c r="T702" s="34"/>
      <c r="U702" s="34"/>
      <c r="V702" s="34"/>
      <c r="W702" s="34"/>
      <c r="X702" s="34"/>
      <c r="Y702" s="34"/>
      <c r="Z702" s="34"/>
    </row>
    <row r="703" spans="1:26" ht="15.5" x14ac:dyDescent="0.35">
      <c r="A703" s="34"/>
      <c r="B703" s="34"/>
      <c r="C703" s="34"/>
      <c r="D703" s="34"/>
      <c r="E703" s="34"/>
      <c r="F703" s="34"/>
      <c r="G703" s="34"/>
      <c r="H703" s="35"/>
      <c r="I703" s="35"/>
      <c r="J703" s="35"/>
      <c r="K703" s="34"/>
      <c r="L703" s="34"/>
      <c r="M703" s="34"/>
      <c r="N703" s="34"/>
      <c r="O703" s="34"/>
      <c r="P703" s="34"/>
      <c r="Q703" s="34"/>
      <c r="R703" s="34"/>
      <c r="S703" s="34"/>
      <c r="T703" s="34"/>
      <c r="U703" s="34"/>
      <c r="V703" s="34"/>
      <c r="W703" s="34"/>
      <c r="X703" s="34"/>
      <c r="Y703" s="34"/>
      <c r="Z703" s="34"/>
    </row>
    <row r="704" spans="1:26" ht="15.5" x14ac:dyDescent="0.35">
      <c r="A704" s="34"/>
      <c r="B704" s="34"/>
      <c r="C704" s="34"/>
      <c r="D704" s="34"/>
      <c r="E704" s="34"/>
      <c r="F704" s="34"/>
      <c r="G704" s="34"/>
      <c r="H704" s="35"/>
      <c r="I704" s="35"/>
      <c r="J704" s="35"/>
      <c r="K704" s="34"/>
      <c r="L704" s="34"/>
      <c r="M704" s="34"/>
      <c r="N704" s="34"/>
      <c r="O704" s="34"/>
      <c r="P704" s="34"/>
      <c r="Q704" s="34"/>
      <c r="R704" s="34"/>
      <c r="S704" s="34"/>
      <c r="T704" s="34"/>
      <c r="U704" s="34"/>
      <c r="V704" s="34"/>
      <c r="W704" s="34"/>
      <c r="X704" s="34"/>
      <c r="Y704" s="34"/>
      <c r="Z704" s="34"/>
    </row>
    <row r="705" spans="1:26" ht="15.5" x14ac:dyDescent="0.35">
      <c r="A705" s="34"/>
      <c r="B705" s="34"/>
      <c r="C705" s="34"/>
      <c r="D705" s="34"/>
      <c r="E705" s="34"/>
      <c r="F705" s="34"/>
      <c r="G705" s="34"/>
      <c r="H705" s="35"/>
      <c r="I705" s="35"/>
      <c r="J705" s="35"/>
      <c r="K705" s="34"/>
      <c r="L705" s="34"/>
      <c r="M705" s="34"/>
      <c r="N705" s="34"/>
      <c r="O705" s="34"/>
      <c r="P705" s="34"/>
      <c r="Q705" s="34"/>
      <c r="R705" s="34"/>
      <c r="S705" s="34"/>
      <c r="T705" s="34"/>
      <c r="U705" s="34"/>
      <c r="V705" s="34"/>
      <c r="W705" s="34"/>
      <c r="X705" s="34"/>
      <c r="Y705" s="34"/>
      <c r="Z705" s="34"/>
    </row>
    <row r="706" spans="1:26" ht="15.5" x14ac:dyDescent="0.35">
      <c r="A706" s="34"/>
      <c r="B706" s="34"/>
      <c r="C706" s="34"/>
      <c r="D706" s="34"/>
      <c r="E706" s="34"/>
      <c r="F706" s="34"/>
      <c r="G706" s="34"/>
      <c r="H706" s="35"/>
      <c r="I706" s="35"/>
      <c r="J706" s="35"/>
      <c r="K706" s="34"/>
      <c r="L706" s="34"/>
      <c r="M706" s="34"/>
      <c r="N706" s="34"/>
      <c r="O706" s="34"/>
      <c r="P706" s="34"/>
      <c r="Q706" s="34"/>
      <c r="R706" s="34"/>
      <c r="S706" s="34"/>
      <c r="T706" s="34"/>
      <c r="U706" s="34"/>
      <c r="V706" s="34"/>
      <c r="W706" s="34"/>
      <c r="X706" s="34"/>
      <c r="Y706" s="34"/>
      <c r="Z706" s="34"/>
    </row>
    <row r="707" spans="1:26" ht="15.5" x14ac:dyDescent="0.35">
      <c r="A707" s="34"/>
      <c r="B707" s="34"/>
      <c r="C707" s="34"/>
      <c r="D707" s="34"/>
      <c r="E707" s="34"/>
      <c r="F707" s="34"/>
      <c r="G707" s="34"/>
      <c r="H707" s="35"/>
      <c r="I707" s="35"/>
      <c r="J707" s="35"/>
      <c r="K707" s="34"/>
      <c r="L707" s="34"/>
      <c r="M707" s="34"/>
      <c r="N707" s="34"/>
      <c r="O707" s="34"/>
      <c r="P707" s="34"/>
      <c r="Q707" s="34"/>
      <c r="R707" s="34"/>
      <c r="S707" s="34"/>
      <c r="T707" s="34"/>
      <c r="U707" s="34"/>
      <c r="V707" s="34"/>
      <c r="W707" s="34"/>
      <c r="X707" s="34"/>
      <c r="Y707" s="34"/>
      <c r="Z707" s="34"/>
    </row>
    <row r="708" spans="1:26" ht="15.5" x14ac:dyDescent="0.35">
      <c r="A708" s="34"/>
      <c r="B708" s="34"/>
      <c r="C708" s="34"/>
      <c r="D708" s="34"/>
      <c r="E708" s="34"/>
      <c r="F708" s="34"/>
      <c r="G708" s="34"/>
      <c r="H708" s="35"/>
      <c r="I708" s="35"/>
      <c r="J708" s="35"/>
      <c r="K708" s="34"/>
      <c r="L708" s="34"/>
      <c r="M708" s="34"/>
      <c r="N708" s="34"/>
      <c r="O708" s="34"/>
      <c r="P708" s="34"/>
      <c r="Q708" s="34"/>
      <c r="R708" s="34"/>
      <c r="S708" s="34"/>
      <c r="T708" s="34"/>
      <c r="U708" s="34"/>
      <c r="V708" s="34"/>
      <c r="W708" s="34"/>
      <c r="X708" s="34"/>
      <c r="Y708" s="34"/>
      <c r="Z708" s="34"/>
    </row>
    <row r="709" spans="1:26" ht="15.5" x14ac:dyDescent="0.35">
      <c r="A709" s="34"/>
      <c r="B709" s="34"/>
      <c r="C709" s="34"/>
      <c r="D709" s="34"/>
      <c r="E709" s="34"/>
      <c r="F709" s="34"/>
      <c r="G709" s="34"/>
      <c r="H709" s="35"/>
      <c r="I709" s="35"/>
      <c r="J709" s="35"/>
      <c r="K709" s="34"/>
      <c r="L709" s="34"/>
      <c r="M709" s="34"/>
      <c r="N709" s="34"/>
      <c r="O709" s="34"/>
      <c r="P709" s="34"/>
      <c r="Q709" s="34"/>
      <c r="R709" s="34"/>
      <c r="S709" s="34"/>
      <c r="T709" s="34"/>
      <c r="U709" s="34"/>
      <c r="V709" s="34"/>
      <c r="W709" s="34"/>
      <c r="X709" s="34"/>
      <c r="Y709" s="34"/>
      <c r="Z709" s="34"/>
    </row>
    <row r="710" spans="1:26" ht="15.5" x14ac:dyDescent="0.35">
      <c r="A710" s="34"/>
      <c r="B710" s="34"/>
      <c r="C710" s="34"/>
      <c r="D710" s="34"/>
      <c r="E710" s="34"/>
      <c r="F710" s="34"/>
      <c r="G710" s="34"/>
      <c r="H710" s="35"/>
      <c r="I710" s="35"/>
      <c r="J710" s="35"/>
      <c r="K710" s="34"/>
      <c r="L710" s="34"/>
      <c r="M710" s="34"/>
      <c r="N710" s="34"/>
      <c r="O710" s="34"/>
      <c r="P710" s="34"/>
      <c r="Q710" s="34"/>
      <c r="R710" s="34"/>
      <c r="S710" s="34"/>
      <c r="T710" s="34"/>
      <c r="U710" s="34"/>
      <c r="V710" s="34"/>
      <c r="W710" s="34"/>
      <c r="X710" s="34"/>
      <c r="Y710" s="34"/>
      <c r="Z710" s="34"/>
    </row>
    <row r="711" spans="1:26" ht="15.5" x14ac:dyDescent="0.35">
      <c r="A711" s="34"/>
      <c r="B711" s="34"/>
      <c r="C711" s="34"/>
      <c r="D711" s="34"/>
      <c r="E711" s="34"/>
      <c r="F711" s="34"/>
      <c r="G711" s="34"/>
      <c r="H711" s="35"/>
      <c r="I711" s="35"/>
      <c r="J711" s="35"/>
      <c r="K711" s="34"/>
      <c r="L711" s="34"/>
      <c r="M711" s="34"/>
      <c r="N711" s="34"/>
      <c r="O711" s="34"/>
      <c r="P711" s="34"/>
      <c r="Q711" s="34"/>
      <c r="R711" s="34"/>
      <c r="S711" s="34"/>
      <c r="T711" s="34"/>
      <c r="U711" s="34"/>
      <c r="V711" s="34"/>
      <c r="W711" s="34"/>
      <c r="X711" s="34"/>
      <c r="Y711" s="34"/>
      <c r="Z711" s="34"/>
    </row>
    <row r="712" spans="1:26" ht="15.5" x14ac:dyDescent="0.35">
      <c r="A712" s="34"/>
      <c r="B712" s="34"/>
      <c r="C712" s="34"/>
      <c r="D712" s="34"/>
      <c r="E712" s="34"/>
      <c r="F712" s="34"/>
      <c r="G712" s="34"/>
      <c r="H712" s="35"/>
      <c r="I712" s="35"/>
      <c r="J712" s="35"/>
      <c r="K712" s="34"/>
      <c r="L712" s="34"/>
      <c r="M712" s="34"/>
      <c r="N712" s="34"/>
      <c r="O712" s="34"/>
      <c r="P712" s="34"/>
      <c r="Q712" s="34"/>
      <c r="R712" s="34"/>
      <c r="S712" s="34"/>
      <c r="T712" s="34"/>
      <c r="U712" s="34"/>
      <c r="V712" s="34"/>
      <c r="W712" s="34"/>
      <c r="X712" s="34"/>
      <c r="Y712" s="34"/>
      <c r="Z712" s="34"/>
    </row>
    <row r="713" spans="1:26" ht="15.5" x14ac:dyDescent="0.35">
      <c r="A713" s="34"/>
      <c r="B713" s="34"/>
      <c r="C713" s="34"/>
      <c r="D713" s="34"/>
      <c r="E713" s="34"/>
      <c r="F713" s="34"/>
      <c r="G713" s="34"/>
      <c r="H713" s="35"/>
      <c r="I713" s="35"/>
      <c r="J713" s="35"/>
      <c r="K713" s="34"/>
      <c r="L713" s="34"/>
      <c r="M713" s="34"/>
      <c r="N713" s="34"/>
      <c r="O713" s="34"/>
      <c r="P713" s="34"/>
      <c r="Q713" s="34"/>
      <c r="R713" s="34"/>
      <c r="S713" s="34"/>
      <c r="T713" s="34"/>
      <c r="U713" s="34"/>
      <c r="V713" s="34"/>
      <c r="W713" s="34"/>
      <c r="X713" s="34"/>
      <c r="Y713" s="34"/>
      <c r="Z713" s="34"/>
    </row>
    <row r="714" spans="1:26" ht="15.5" x14ac:dyDescent="0.35">
      <c r="A714" s="34"/>
      <c r="B714" s="34"/>
      <c r="C714" s="34"/>
      <c r="D714" s="34"/>
      <c r="E714" s="34"/>
      <c r="F714" s="34"/>
      <c r="G714" s="34"/>
      <c r="H714" s="35"/>
      <c r="I714" s="35"/>
      <c r="J714" s="35"/>
      <c r="K714" s="34"/>
      <c r="L714" s="34"/>
      <c r="M714" s="34"/>
      <c r="N714" s="34"/>
      <c r="O714" s="34"/>
      <c r="P714" s="34"/>
      <c r="Q714" s="34"/>
      <c r="R714" s="34"/>
      <c r="S714" s="34"/>
      <c r="T714" s="34"/>
      <c r="U714" s="34"/>
      <c r="V714" s="34"/>
      <c r="W714" s="34"/>
      <c r="X714" s="34"/>
      <c r="Y714" s="34"/>
      <c r="Z714" s="34"/>
    </row>
    <row r="715" spans="1:26" ht="15.5" x14ac:dyDescent="0.35">
      <c r="A715" s="34"/>
      <c r="B715" s="34"/>
      <c r="C715" s="34"/>
      <c r="D715" s="34"/>
      <c r="E715" s="34"/>
      <c r="F715" s="34"/>
      <c r="G715" s="34"/>
      <c r="H715" s="35"/>
      <c r="I715" s="35"/>
      <c r="J715" s="35"/>
      <c r="K715" s="34"/>
      <c r="L715" s="34"/>
      <c r="M715" s="34"/>
      <c r="N715" s="34"/>
      <c r="O715" s="34"/>
      <c r="P715" s="34"/>
      <c r="Q715" s="34"/>
      <c r="R715" s="34"/>
      <c r="S715" s="34"/>
      <c r="T715" s="34"/>
      <c r="U715" s="34"/>
      <c r="V715" s="34"/>
      <c r="W715" s="34"/>
      <c r="X715" s="34"/>
      <c r="Y715" s="34"/>
      <c r="Z715" s="34"/>
    </row>
    <row r="716" spans="1:26" ht="15.5" x14ac:dyDescent="0.35">
      <c r="A716" s="34"/>
      <c r="B716" s="34"/>
      <c r="C716" s="34"/>
      <c r="D716" s="34"/>
      <c r="E716" s="34"/>
      <c r="F716" s="34"/>
      <c r="G716" s="34"/>
      <c r="H716" s="35"/>
      <c r="I716" s="35"/>
      <c r="J716" s="35"/>
      <c r="K716" s="34"/>
      <c r="L716" s="34"/>
      <c r="M716" s="34"/>
      <c r="N716" s="34"/>
      <c r="O716" s="34"/>
      <c r="P716" s="34"/>
      <c r="Q716" s="34"/>
      <c r="R716" s="34"/>
      <c r="S716" s="34"/>
      <c r="T716" s="34"/>
      <c r="U716" s="34"/>
      <c r="V716" s="34"/>
      <c r="W716" s="34"/>
      <c r="X716" s="34"/>
      <c r="Y716" s="34"/>
      <c r="Z716" s="34"/>
    </row>
    <row r="717" spans="1:26" ht="15.5" x14ac:dyDescent="0.35">
      <c r="A717" s="34"/>
      <c r="B717" s="34"/>
      <c r="C717" s="34"/>
      <c r="D717" s="34"/>
      <c r="E717" s="34"/>
      <c r="F717" s="34"/>
      <c r="G717" s="34"/>
      <c r="H717" s="35"/>
      <c r="I717" s="35"/>
      <c r="J717" s="35"/>
      <c r="K717" s="34"/>
      <c r="L717" s="34"/>
      <c r="M717" s="34"/>
      <c r="N717" s="34"/>
      <c r="O717" s="34"/>
      <c r="P717" s="34"/>
      <c r="Q717" s="34"/>
      <c r="R717" s="34"/>
      <c r="S717" s="34"/>
      <c r="T717" s="34"/>
      <c r="U717" s="34"/>
      <c r="V717" s="34"/>
      <c r="W717" s="34"/>
      <c r="X717" s="34"/>
      <c r="Y717" s="34"/>
      <c r="Z717" s="34"/>
    </row>
    <row r="718" spans="1:26" ht="15.5" x14ac:dyDescent="0.35">
      <c r="A718" s="34"/>
      <c r="B718" s="34"/>
      <c r="C718" s="34"/>
      <c r="D718" s="34"/>
      <c r="E718" s="34"/>
      <c r="F718" s="34"/>
      <c r="G718" s="34"/>
      <c r="H718" s="35"/>
      <c r="I718" s="35"/>
      <c r="J718" s="35"/>
      <c r="K718" s="34"/>
      <c r="L718" s="34"/>
      <c r="M718" s="34"/>
      <c r="N718" s="34"/>
      <c r="O718" s="34"/>
      <c r="P718" s="34"/>
      <c r="Q718" s="34"/>
      <c r="R718" s="34"/>
      <c r="S718" s="34"/>
      <c r="T718" s="34"/>
      <c r="U718" s="34"/>
      <c r="V718" s="34"/>
      <c r="W718" s="34"/>
      <c r="X718" s="34"/>
      <c r="Y718" s="34"/>
      <c r="Z718" s="34"/>
    </row>
    <row r="719" spans="1:26" ht="15.5" x14ac:dyDescent="0.35">
      <c r="A719" s="34"/>
      <c r="B719" s="34"/>
      <c r="C719" s="34"/>
      <c r="D719" s="34"/>
      <c r="E719" s="34"/>
      <c r="F719" s="34"/>
      <c r="G719" s="34"/>
      <c r="H719" s="35"/>
      <c r="I719" s="35"/>
      <c r="J719" s="35"/>
      <c r="K719" s="34"/>
      <c r="L719" s="34"/>
      <c r="M719" s="34"/>
      <c r="N719" s="34"/>
      <c r="O719" s="34"/>
      <c r="P719" s="34"/>
      <c r="Q719" s="34"/>
      <c r="R719" s="34"/>
      <c r="S719" s="34"/>
      <c r="T719" s="34"/>
      <c r="U719" s="34"/>
      <c r="V719" s="34"/>
      <c r="W719" s="34"/>
      <c r="X719" s="34"/>
      <c r="Y719" s="34"/>
      <c r="Z719" s="34"/>
    </row>
    <row r="720" spans="1:26" ht="15.5" x14ac:dyDescent="0.35">
      <c r="A720" s="34"/>
      <c r="B720" s="34"/>
      <c r="C720" s="34"/>
      <c r="D720" s="34"/>
      <c r="E720" s="34"/>
      <c r="F720" s="34"/>
      <c r="G720" s="34"/>
      <c r="H720" s="35"/>
      <c r="I720" s="35"/>
      <c r="J720" s="35"/>
      <c r="K720" s="34"/>
      <c r="L720" s="34"/>
      <c r="M720" s="34"/>
      <c r="N720" s="34"/>
      <c r="O720" s="34"/>
      <c r="P720" s="34"/>
      <c r="Q720" s="34"/>
      <c r="R720" s="34"/>
      <c r="S720" s="34"/>
      <c r="T720" s="34"/>
      <c r="U720" s="34"/>
      <c r="V720" s="34"/>
      <c r="W720" s="34"/>
      <c r="X720" s="34"/>
      <c r="Y720" s="34"/>
      <c r="Z720" s="34"/>
    </row>
    <row r="721" spans="1:26" ht="15.5" x14ac:dyDescent="0.35">
      <c r="A721" s="34"/>
      <c r="B721" s="34"/>
      <c r="C721" s="34"/>
      <c r="D721" s="34"/>
      <c r="E721" s="34"/>
      <c r="F721" s="34"/>
      <c r="G721" s="34"/>
      <c r="H721" s="35"/>
      <c r="I721" s="35"/>
      <c r="J721" s="35"/>
      <c r="K721" s="34"/>
      <c r="L721" s="34"/>
      <c r="M721" s="34"/>
      <c r="N721" s="34"/>
      <c r="O721" s="34"/>
      <c r="P721" s="34"/>
      <c r="Q721" s="34"/>
      <c r="R721" s="34"/>
      <c r="S721" s="34"/>
      <c r="T721" s="34"/>
      <c r="U721" s="34"/>
      <c r="V721" s="34"/>
      <c r="W721" s="34"/>
      <c r="X721" s="34"/>
      <c r="Y721" s="34"/>
      <c r="Z721" s="34"/>
    </row>
    <row r="722" spans="1:26" ht="15.5" x14ac:dyDescent="0.35">
      <c r="A722" s="34"/>
      <c r="B722" s="34"/>
      <c r="C722" s="34"/>
      <c r="D722" s="34"/>
      <c r="E722" s="34"/>
      <c r="F722" s="34"/>
      <c r="G722" s="34"/>
      <c r="H722" s="35"/>
      <c r="I722" s="35"/>
      <c r="J722" s="35"/>
      <c r="K722" s="34"/>
      <c r="L722" s="34"/>
      <c r="M722" s="34"/>
      <c r="N722" s="34"/>
      <c r="O722" s="34"/>
      <c r="P722" s="34"/>
      <c r="Q722" s="34"/>
      <c r="R722" s="34"/>
      <c r="S722" s="34"/>
      <c r="T722" s="34"/>
      <c r="U722" s="34"/>
      <c r="V722" s="34"/>
      <c r="W722" s="34"/>
      <c r="X722" s="34"/>
      <c r="Y722" s="34"/>
      <c r="Z722" s="34"/>
    </row>
    <row r="723" spans="1:26" ht="15.5" x14ac:dyDescent="0.35">
      <c r="A723" s="34"/>
      <c r="B723" s="34"/>
      <c r="C723" s="34"/>
      <c r="D723" s="34"/>
      <c r="E723" s="34"/>
      <c r="F723" s="34"/>
      <c r="G723" s="34"/>
      <c r="H723" s="35"/>
      <c r="I723" s="35"/>
      <c r="J723" s="35"/>
      <c r="K723" s="34"/>
      <c r="L723" s="34"/>
      <c r="M723" s="34"/>
      <c r="N723" s="34"/>
      <c r="O723" s="34"/>
      <c r="P723" s="34"/>
      <c r="Q723" s="34"/>
      <c r="R723" s="34"/>
      <c r="S723" s="34"/>
      <c r="T723" s="34"/>
      <c r="U723" s="34"/>
      <c r="V723" s="34"/>
      <c r="W723" s="34"/>
      <c r="X723" s="34"/>
      <c r="Y723" s="34"/>
      <c r="Z723" s="34"/>
    </row>
    <row r="724" spans="1:26" ht="15.5" x14ac:dyDescent="0.35">
      <c r="A724" s="34"/>
      <c r="B724" s="34"/>
      <c r="C724" s="34"/>
      <c r="D724" s="34"/>
      <c r="E724" s="34"/>
      <c r="F724" s="34"/>
      <c r="G724" s="34"/>
      <c r="H724" s="35"/>
      <c r="I724" s="35"/>
      <c r="J724" s="35"/>
      <c r="K724" s="34"/>
      <c r="L724" s="34"/>
      <c r="M724" s="34"/>
      <c r="N724" s="34"/>
      <c r="O724" s="34"/>
      <c r="P724" s="34"/>
      <c r="Q724" s="34"/>
      <c r="R724" s="34"/>
      <c r="S724" s="34"/>
      <c r="T724" s="34"/>
      <c r="U724" s="34"/>
      <c r="V724" s="34"/>
      <c r="W724" s="34"/>
      <c r="X724" s="34"/>
      <c r="Y724" s="34"/>
      <c r="Z724" s="34"/>
    </row>
    <row r="725" spans="1:26" ht="15.5" x14ac:dyDescent="0.35">
      <c r="A725" s="34"/>
      <c r="B725" s="34"/>
      <c r="C725" s="34"/>
      <c r="D725" s="34"/>
      <c r="E725" s="34"/>
      <c r="F725" s="34"/>
      <c r="G725" s="34"/>
      <c r="H725" s="35"/>
      <c r="I725" s="35"/>
      <c r="J725" s="35"/>
      <c r="K725" s="34"/>
      <c r="L725" s="34"/>
      <c r="M725" s="34"/>
      <c r="N725" s="34"/>
      <c r="O725" s="34"/>
      <c r="P725" s="34"/>
      <c r="Q725" s="34"/>
      <c r="R725" s="34"/>
      <c r="S725" s="34"/>
      <c r="T725" s="34"/>
      <c r="U725" s="34"/>
      <c r="V725" s="34"/>
      <c r="W725" s="34"/>
      <c r="X725" s="34"/>
      <c r="Y725" s="34"/>
      <c r="Z725" s="34"/>
    </row>
    <row r="726" spans="1:26" ht="15.5" x14ac:dyDescent="0.35">
      <c r="A726" s="34"/>
      <c r="B726" s="34"/>
      <c r="C726" s="34"/>
      <c r="D726" s="34"/>
      <c r="E726" s="34"/>
      <c r="F726" s="34"/>
      <c r="G726" s="34"/>
      <c r="H726" s="35"/>
      <c r="I726" s="35"/>
      <c r="J726" s="35"/>
      <c r="K726" s="34"/>
      <c r="L726" s="34"/>
      <c r="M726" s="34"/>
      <c r="N726" s="34"/>
      <c r="O726" s="34"/>
      <c r="P726" s="34"/>
      <c r="Q726" s="34"/>
      <c r="R726" s="34"/>
      <c r="S726" s="34"/>
      <c r="T726" s="34"/>
      <c r="U726" s="34"/>
      <c r="V726" s="34"/>
      <c r="W726" s="34"/>
      <c r="X726" s="34"/>
      <c r="Y726" s="34"/>
      <c r="Z726" s="34"/>
    </row>
    <row r="727" spans="1:26" ht="15.5" x14ac:dyDescent="0.35">
      <c r="A727" s="34"/>
      <c r="B727" s="34"/>
      <c r="C727" s="34"/>
      <c r="D727" s="34"/>
      <c r="E727" s="34"/>
      <c r="F727" s="34"/>
      <c r="G727" s="34"/>
      <c r="H727" s="35"/>
      <c r="I727" s="35"/>
      <c r="J727" s="35"/>
      <c r="K727" s="34"/>
      <c r="L727" s="34"/>
      <c r="M727" s="34"/>
      <c r="N727" s="34"/>
      <c r="O727" s="34"/>
      <c r="P727" s="34"/>
      <c r="Q727" s="34"/>
      <c r="R727" s="34"/>
      <c r="S727" s="34"/>
      <c r="T727" s="34"/>
      <c r="U727" s="34"/>
      <c r="V727" s="34"/>
      <c r="W727" s="34"/>
      <c r="X727" s="34"/>
      <c r="Y727" s="34"/>
      <c r="Z727" s="34"/>
    </row>
    <row r="728" spans="1:26" ht="15.5" x14ac:dyDescent="0.35">
      <c r="A728" s="34"/>
      <c r="B728" s="34"/>
      <c r="C728" s="34"/>
      <c r="D728" s="34"/>
      <c r="E728" s="34"/>
      <c r="F728" s="34"/>
      <c r="G728" s="34"/>
      <c r="H728" s="35"/>
      <c r="I728" s="35"/>
      <c r="J728" s="35"/>
      <c r="K728" s="34"/>
      <c r="L728" s="34"/>
      <c r="M728" s="34"/>
      <c r="N728" s="34"/>
      <c r="O728" s="34"/>
      <c r="P728" s="34"/>
      <c r="Q728" s="34"/>
      <c r="R728" s="34"/>
      <c r="S728" s="34"/>
      <c r="T728" s="34"/>
      <c r="U728" s="34"/>
      <c r="V728" s="34"/>
      <c r="W728" s="34"/>
      <c r="X728" s="34"/>
      <c r="Y728" s="34"/>
      <c r="Z728" s="34"/>
    </row>
    <row r="729" spans="1:26" ht="15.5" x14ac:dyDescent="0.35">
      <c r="A729" s="34"/>
      <c r="B729" s="34"/>
      <c r="C729" s="34"/>
      <c r="D729" s="34"/>
      <c r="E729" s="34"/>
      <c r="F729" s="34"/>
      <c r="G729" s="34"/>
      <c r="H729" s="35"/>
      <c r="I729" s="35"/>
      <c r="J729" s="35"/>
      <c r="K729" s="34"/>
      <c r="L729" s="34"/>
      <c r="M729" s="34"/>
      <c r="N729" s="34"/>
      <c r="O729" s="34"/>
      <c r="P729" s="34"/>
      <c r="Q729" s="34"/>
      <c r="R729" s="34"/>
      <c r="S729" s="34"/>
      <c r="T729" s="34"/>
      <c r="U729" s="34"/>
      <c r="V729" s="34"/>
      <c r="W729" s="34"/>
      <c r="X729" s="34"/>
      <c r="Y729" s="34"/>
      <c r="Z729" s="34"/>
    </row>
    <row r="730" spans="1:26" ht="15.5" x14ac:dyDescent="0.35">
      <c r="A730" s="34"/>
      <c r="B730" s="34"/>
      <c r="C730" s="34"/>
      <c r="D730" s="34"/>
      <c r="E730" s="34"/>
      <c r="F730" s="34"/>
      <c r="G730" s="34"/>
      <c r="H730" s="35"/>
      <c r="I730" s="35"/>
      <c r="J730" s="35"/>
      <c r="K730" s="34"/>
      <c r="L730" s="34"/>
      <c r="M730" s="34"/>
      <c r="N730" s="34"/>
      <c r="O730" s="34"/>
      <c r="P730" s="34"/>
      <c r="Q730" s="34"/>
      <c r="R730" s="34"/>
      <c r="S730" s="34"/>
      <c r="T730" s="34"/>
      <c r="U730" s="34"/>
      <c r="V730" s="34"/>
      <c r="W730" s="34"/>
      <c r="X730" s="34"/>
      <c r="Y730" s="34"/>
      <c r="Z730" s="34"/>
    </row>
    <row r="731" spans="1:26" ht="15.5" x14ac:dyDescent="0.35">
      <c r="A731" s="34"/>
      <c r="B731" s="34"/>
      <c r="C731" s="34"/>
      <c r="D731" s="34"/>
      <c r="E731" s="34"/>
      <c r="F731" s="34"/>
      <c r="G731" s="34"/>
      <c r="H731" s="35"/>
      <c r="I731" s="35"/>
      <c r="J731" s="35"/>
      <c r="K731" s="34"/>
      <c r="L731" s="34"/>
      <c r="M731" s="34"/>
      <c r="N731" s="34"/>
      <c r="O731" s="34"/>
      <c r="P731" s="34"/>
      <c r="Q731" s="34"/>
      <c r="R731" s="34"/>
      <c r="S731" s="34"/>
      <c r="T731" s="34"/>
      <c r="U731" s="34"/>
      <c r="V731" s="34"/>
      <c r="W731" s="34"/>
      <c r="X731" s="34"/>
      <c r="Y731" s="34"/>
      <c r="Z731" s="34"/>
    </row>
    <row r="732" spans="1:26" ht="15.5" x14ac:dyDescent="0.35">
      <c r="A732" s="34"/>
      <c r="B732" s="34"/>
      <c r="C732" s="34"/>
      <c r="D732" s="34"/>
      <c r="E732" s="34"/>
      <c r="F732" s="34"/>
      <c r="G732" s="34"/>
      <c r="H732" s="35"/>
      <c r="I732" s="35"/>
      <c r="J732" s="35"/>
      <c r="K732" s="34"/>
      <c r="L732" s="34"/>
      <c r="M732" s="34"/>
      <c r="N732" s="34"/>
      <c r="O732" s="34"/>
      <c r="P732" s="34"/>
      <c r="Q732" s="34"/>
      <c r="R732" s="34"/>
      <c r="S732" s="34"/>
      <c r="T732" s="34"/>
      <c r="U732" s="34"/>
      <c r="V732" s="34"/>
      <c r="W732" s="34"/>
      <c r="X732" s="34"/>
      <c r="Y732" s="34"/>
      <c r="Z732" s="34"/>
    </row>
    <row r="733" spans="1:26" ht="15.5" x14ac:dyDescent="0.35">
      <c r="A733" s="34"/>
      <c r="B733" s="34"/>
      <c r="C733" s="34"/>
      <c r="D733" s="34"/>
      <c r="E733" s="34"/>
      <c r="F733" s="34"/>
      <c r="G733" s="34"/>
      <c r="H733" s="35"/>
      <c r="I733" s="35"/>
      <c r="J733" s="35"/>
      <c r="K733" s="34"/>
      <c r="L733" s="34"/>
      <c r="M733" s="34"/>
      <c r="N733" s="34"/>
      <c r="O733" s="34"/>
      <c r="P733" s="34"/>
      <c r="Q733" s="34"/>
      <c r="R733" s="34"/>
      <c r="S733" s="34"/>
      <c r="T733" s="34"/>
      <c r="U733" s="34"/>
      <c r="V733" s="34"/>
      <c r="W733" s="34"/>
      <c r="X733" s="34"/>
      <c r="Y733" s="34"/>
      <c r="Z733" s="34"/>
    </row>
    <row r="734" spans="1:26" ht="15.5" x14ac:dyDescent="0.35">
      <c r="A734" s="34"/>
      <c r="B734" s="34"/>
      <c r="C734" s="34"/>
      <c r="D734" s="34"/>
      <c r="E734" s="34"/>
      <c r="F734" s="34"/>
      <c r="G734" s="34"/>
      <c r="H734" s="35"/>
      <c r="I734" s="35"/>
      <c r="J734" s="35"/>
      <c r="K734" s="34"/>
      <c r="L734" s="34"/>
      <c r="M734" s="34"/>
      <c r="N734" s="34"/>
      <c r="O734" s="34"/>
      <c r="P734" s="34"/>
      <c r="Q734" s="34"/>
      <c r="R734" s="34"/>
      <c r="S734" s="34"/>
      <c r="T734" s="34"/>
      <c r="U734" s="34"/>
      <c r="V734" s="34"/>
      <c r="W734" s="34"/>
      <c r="X734" s="34"/>
      <c r="Y734" s="34"/>
      <c r="Z734" s="34"/>
    </row>
    <row r="735" spans="1:26" ht="15.5" x14ac:dyDescent="0.35">
      <c r="A735" s="34"/>
      <c r="B735" s="34"/>
      <c r="C735" s="34"/>
      <c r="D735" s="34"/>
      <c r="E735" s="34"/>
      <c r="F735" s="34"/>
      <c r="G735" s="34"/>
      <c r="H735" s="35"/>
      <c r="I735" s="35"/>
      <c r="J735" s="35"/>
      <c r="K735" s="34"/>
      <c r="L735" s="34"/>
      <c r="M735" s="34"/>
      <c r="N735" s="34"/>
      <c r="O735" s="34"/>
      <c r="P735" s="34"/>
      <c r="Q735" s="34"/>
      <c r="R735" s="34"/>
      <c r="S735" s="34"/>
      <c r="T735" s="34"/>
      <c r="U735" s="34"/>
      <c r="V735" s="34"/>
      <c r="W735" s="34"/>
      <c r="X735" s="34"/>
      <c r="Y735" s="34"/>
      <c r="Z735" s="34"/>
    </row>
    <row r="736" spans="1:26" ht="15.5" x14ac:dyDescent="0.35">
      <c r="A736" s="34"/>
      <c r="B736" s="34"/>
      <c r="C736" s="34"/>
      <c r="D736" s="34"/>
      <c r="E736" s="34"/>
      <c r="F736" s="34"/>
      <c r="G736" s="34"/>
      <c r="H736" s="35"/>
      <c r="I736" s="35"/>
      <c r="J736" s="35"/>
      <c r="K736" s="34"/>
      <c r="L736" s="34"/>
      <c r="M736" s="34"/>
      <c r="N736" s="34"/>
      <c r="O736" s="34"/>
      <c r="P736" s="34"/>
      <c r="Q736" s="34"/>
      <c r="R736" s="34"/>
      <c r="S736" s="34"/>
      <c r="T736" s="34"/>
      <c r="U736" s="34"/>
      <c r="V736" s="34"/>
      <c r="W736" s="34"/>
      <c r="X736" s="34"/>
      <c r="Y736" s="34"/>
      <c r="Z736" s="34"/>
    </row>
    <row r="737" spans="1:26" ht="15.5" x14ac:dyDescent="0.35">
      <c r="A737" s="34"/>
      <c r="B737" s="34"/>
      <c r="C737" s="34"/>
      <c r="D737" s="34"/>
      <c r="E737" s="34"/>
      <c r="F737" s="34"/>
      <c r="G737" s="34"/>
      <c r="H737" s="35"/>
      <c r="I737" s="35"/>
      <c r="J737" s="35"/>
      <c r="K737" s="34"/>
      <c r="L737" s="34"/>
      <c r="M737" s="34"/>
      <c r="N737" s="34"/>
      <c r="O737" s="34"/>
      <c r="P737" s="34"/>
      <c r="Q737" s="34"/>
      <c r="R737" s="34"/>
      <c r="S737" s="34"/>
      <c r="T737" s="34"/>
      <c r="U737" s="34"/>
      <c r="V737" s="34"/>
      <c r="W737" s="34"/>
      <c r="X737" s="34"/>
      <c r="Y737" s="34"/>
      <c r="Z737" s="34"/>
    </row>
    <row r="738" spans="1:26" ht="15.5" x14ac:dyDescent="0.35">
      <c r="A738" s="34"/>
      <c r="B738" s="34"/>
      <c r="C738" s="34"/>
      <c r="D738" s="34"/>
      <c r="E738" s="34"/>
      <c r="F738" s="34"/>
      <c r="G738" s="34"/>
      <c r="H738" s="35"/>
      <c r="I738" s="35"/>
      <c r="J738" s="35"/>
      <c r="K738" s="34"/>
      <c r="L738" s="34"/>
      <c r="M738" s="34"/>
      <c r="N738" s="34"/>
      <c r="O738" s="34"/>
      <c r="P738" s="34"/>
      <c r="Q738" s="34"/>
      <c r="R738" s="34"/>
      <c r="S738" s="34"/>
      <c r="T738" s="34"/>
      <c r="U738" s="34"/>
      <c r="V738" s="34"/>
      <c r="W738" s="34"/>
      <c r="X738" s="34"/>
      <c r="Y738" s="34"/>
      <c r="Z738" s="34"/>
    </row>
    <row r="739" spans="1:26" ht="15.5" x14ac:dyDescent="0.35">
      <c r="A739" s="34"/>
      <c r="B739" s="34"/>
      <c r="C739" s="34"/>
      <c r="D739" s="34"/>
      <c r="E739" s="34"/>
      <c r="F739" s="34"/>
      <c r="G739" s="34"/>
      <c r="H739" s="35"/>
      <c r="I739" s="35"/>
      <c r="J739" s="35"/>
      <c r="K739" s="34"/>
      <c r="L739" s="34"/>
      <c r="M739" s="34"/>
      <c r="N739" s="34"/>
      <c r="O739" s="34"/>
      <c r="P739" s="34"/>
      <c r="Q739" s="34"/>
      <c r="R739" s="34"/>
      <c r="S739" s="34"/>
      <c r="T739" s="34"/>
      <c r="U739" s="34"/>
      <c r="V739" s="34"/>
      <c r="W739" s="34"/>
      <c r="X739" s="34"/>
      <c r="Y739" s="34"/>
      <c r="Z739" s="34"/>
    </row>
    <row r="740" spans="1:26" ht="15.5" x14ac:dyDescent="0.35">
      <c r="A740" s="34"/>
      <c r="B740" s="34"/>
      <c r="C740" s="34"/>
      <c r="D740" s="34"/>
      <c r="E740" s="34"/>
      <c r="F740" s="34"/>
      <c r="G740" s="34"/>
      <c r="H740" s="35"/>
      <c r="I740" s="35"/>
      <c r="J740" s="35"/>
      <c r="K740" s="34"/>
      <c r="L740" s="34"/>
      <c r="M740" s="34"/>
      <c r="N740" s="34"/>
      <c r="O740" s="34"/>
      <c r="P740" s="34"/>
      <c r="Q740" s="34"/>
      <c r="R740" s="34"/>
      <c r="S740" s="34"/>
      <c r="T740" s="34"/>
      <c r="U740" s="34"/>
      <c r="V740" s="34"/>
      <c r="W740" s="34"/>
      <c r="X740" s="34"/>
      <c r="Y740" s="34"/>
      <c r="Z740" s="34"/>
    </row>
    <row r="741" spans="1:26" ht="15.5" x14ac:dyDescent="0.35">
      <c r="A741" s="34"/>
      <c r="B741" s="34"/>
      <c r="C741" s="34"/>
      <c r="D741" s="34"/>
      <c r="E741" s="34"/>
      <c r="F741" s="34"/>
      <c r="G741" s="34"/>
      <c r="H741" s="35"/>
      <c r="I741" s="35"/>
      <c r="J741" s="35"/>
      <c r="K741" s="34"/>
      <c r="L741" s="34"/>
      <c r="M741" s="34"/>
      <c r="N741" s="34"/>
      <c r="O741" s="34"/>
      <c r="P741" s="34"/>
      <c r="Q741" s="34"/>
      <c r="R741" s="34"/>
      <c r="S741" s="34"/>
      <c r="T741" s="34"/>
      <c r="U741" s="34"/>
      <c r="V741" s="34"/>
      <c r="W741" s="34"/>
      <c r="X741" s="34"/>
      <c r="Y741" s="34"/>
      <c r="Z741" s="34"/>
    </row>
    <row r="742" spans="1:26" ht="15.5" x14ac:dyDescent="0.35">
      <c r="A742" s="34"/>
      <c r="B742" s="34"/>
      <c r="C742" s="34"/>
      <c r="D742" s="34"/>
      <c r="E742" s="34"/>
      <c r="F742" s="34"/>
      <c r="G742" s="34"/>
      <c r="H742" s="35"/>
      <c r="I742" s="35"/>
      <c r="J742" s="35"/>
      <c r="K742" s="34"/>
      <c r="L742" s="34"/>
      <c r="M742" s="34"/>
      <c r="N742" s="34"/>
      <c r="O742" s="34"/>
      <c r="P742" s="34"/>
      <c r="Q742" s="34"/>
      <c r="R742" s="34"/>
      <c r="S742" s="34"/>
      <c r="T742" s="34"/>
      <c r="U742" s="34"/>
      <c r="V742" s="34"/>
      <c r="W742" s="34"/>
      <c r="X742" s="34"/>
      <c r="Y742" s="34"/>
      <c r="Z742" s="34"/>
    </row>
    <row r="743" spans="1:26" ht="15.5" x14ac:dyDescent="0.35">
      <c r="A743" s="34"/>
      <c r="B743" s="34"/>
      <c r="C743" s="34"/>
      <c r="D743" s="34"/>
      <c r="E743" s="34"/>
      <c r="F743" s="34"/>
      <c r="G743" s="34"/>
      <c r="H743" s="35"/>
      <c r="I743" s="35"/>
      <c r="J743" s="35"/>
      <c r="K743" s="34"/>
      <c r="L743" s="34"/>
      <c r="M743" s="34"/>
      <c r="N743" s="34"/>
      <c r="O743" s="34"/>
      <c r="P743" s="34"/>
      <c r="Q743" s="34"/>
      <c r="R743" s="34"/>
      <c r="S743" s="34"/>
      <c r="T743" s="34"/>
      <c r="U743" s="34"/>
      <c r="V743" s="34"/>
      <c r="W743" s="34"/>
      <c r="X743" s="34"/>
      <c r="Y743" s="34"/>
      <c r="Z743" s="34"/>
    </row>
    <row r="744" spans="1:26" ht="15.5" x14ac:dyDescent="0.35">
      <c r="A744" s="34"/>
      <c r="B744" s="34"/>
      <c r="C744" s="34"/>
      <c r="D744" s="34"/>
      <c r="E744" s="34"/>
      <c r="F744" s="34"/>
      <c r="G744" s="34"/>
      <c r="H744" s="35"/>
      <c r="I744" s="35"/>
      <c r="J744" s="35"/>
      <c r="K744" s="34"/>
      <c r="L744" s="34"/>
      <c r="M744" s="34"/>
      <c r="N744" s="34"/>
      <c r="O744" s="34"/>
      <c r="P744" s="34"/>
      <c r="Q744" s="34"/>
      <c r="R744" s="34"/>
      <c r="S744" s="34"/>
      <c r="T744" s="34"/>
      <c r="U744" s="34"/>
      <c r="V744" s="34"/>
      <c r="W744" s="34"/>
      <c r="X744" s="34"/>
      <c r="Y744" s="34"/>
      <c r="Z744" s="34"/>
    </row>
    <row r="745" spans="1:26" ht="15.5" x14ac:dyDescent="0.35">
      <c r="A745" s="34"/>
      <c r="B745" s="34"/>
      <c r="C745" s="34"/>
      <c r="D745" s="34"/>
      <c r="E745" s="34"/>
      <c r="F745" s="34"/>
      <c r="G745" s="34"/>
      <c r="H745" s="35"/>
      <c r="I745" s="35"/>
      <c r="J745" s="35"/>
      <c r="K745" s="34"/>
      <c r="L745" s="34"/>
      <c r="M745" s="34"/>
      <c r="N745" s="34"/>
      <c r="O745" s="34"/>
      <c r="P745" s="34"/>
      <c r="Q745" s="34"/>
      <c r="R745" s="34"/>
      <c r="S745" s="34"/>
      <c r="T745" s="34"/>
      <c r="U745" s="34"/>
      <c r="V745" s="34"/>
      <c r="W745" s="34"/>
      <c r="X745" s="34"/>
      <c r="Y745" s="34"/>
      <c r="Z745" s="34"/>
    </row>
    <row r="746" spans="1:26" ht="15.5" x14ac:dyDescent="0.35">
      <c r="A746" s="34"/>
      <c r="B746" s="34"/>
      <c r="C746" s="34"/>
      <c r="D746" s="34"/>
      <c r="E746" s="34"/>
      <c r="F746" s="34"/>
      <c r="G746" s="34"/>
      <c r="H746" s="35"/>
      <c r="I746" s="35"/>
      <c r="J746" s="35"/>
      <c r="K746" s="34"/>
      <c r="L746" s="34"/>
      <c r="M746" s="34"/>
      <c r="N746" s="34"/>
      <c r="O746" s="34"/>
      <c r="P746" s="34"/>
      <c r="Q746" s="34"/>
      <c r="R746" s="34"/>
      <c r="S746" s="34"/>
      <c r="T746" s="34"/>
      <c r="U746" s="34"/>
      <c r="V746" s="34"/>
      <c r="W746" s="34"/>
      <c r="X746" s="34"/>
      <c r="Y746" s="34"/>
      <c r="Z746" s="34"/>
    </row>
    <row r="747" spans="1:26" ht="15.5" x14ac:dyDescent="0.35">
      <c r="A747" s="34"/>
      <c r="B747" s="34"/>
      <c r="C747" s="34"/>
      <c r="D747" s="34"/>
      <c r="E747" s="34"/>
      <c r="F747" s="34"/>
      <c r="G747" s="34"/>
      <c r="H747" s="35"/>
      <c r="I747" s="35"/>
      <c r="J747" s="35"/>
      <c r="K747" s="34"/>
      <c r="L747" s="34"/>
      <c r="M747" s="34"/>
      <c r="N747" s="34"/>
      <c r="O747" s="34"/>
      <c r="P747" s="34"/>
      <c r="Q747" s="34"/>
      <c r="R747" s="34"/>
      <c r="S747" s="34"/>
      <c r="T747" s="34"/>
      <c r="U747" s="34"/>
      <c r="V747" s="34"/>
      <c r="W747" s="34"/>
      <c r="X747" s="34"/>
      <c r="Y747" s="34"/>
      <c r="Z747" s="34"/>
    </row>
    <row r="748" spans="1:26" ht="15.5" x14ac:dyDescent="0.35">
      <c r="A748" s="34"/>
      <c r="B748" s="34"/>
      <c r="C748" s="34"/>
      <c r="D748" s="34"/>
      <c r="E748" s="34"/>
      <c r="F748" s="34"/>
      <c r="G748" s="34"/>
      <c r="H748" s="35"/>
      <c r="I748" s="35"/>
      <c r="J748" s="35"/>
      <c r="K748" s="34"/>
      <c r="L748" s="34"/>
      <c r="M748" s="34"/>
      <c r="N748" s="34"/>
      <c r="O748" s="34"/>
      <c r="P748" s="34"/>
      <c r="Q748" s="34"/>
      <c r="R748" s="34"/>
      <c r="S748" s="34"/>
      <c r="T748" s="34"/>
      <c r="U748" s="34"/>
      <c r="V748" s="34"/>
      <c r="W748" s="34"/>
      <c r="X748" s="34"/>
      <c r="Y748" s="34"/>
      <c r="Z748" s="34"/>
    </row>
    <row r="749" spans="1:26" ht="15.5" x14ac:dyDescent="0.35">
      <c r="A749" s="34"/>
      <c r="B749" s="34"/>
      <c r="C749" s="34"/>
      <c r="D749" s="34"/>
      <c r="E749" s="34"/>
      <c r="F749" s="34"/>
      <c r="G749" s="34"/>
      <c r="H749" s="35"/>
      <c r="I749" s="35"/>
      <c r="J749" s="35"/>
      <c r="K749" s="34"/>
      <c r="L749" s="34"/>
      <c r="M749" s="34"/>
      <c r="N749" s="34"/>
      <c r="O749" s="34"/>
      <c r="P749" s="34"/>
      <c r="Q749" s="34"/>
      <c r="R749" s="34"/>
      <c r="S749" s="34"/>
      <c r="T749" s="34"/>
      <c r="U749" s="34"/>
      <c r="V749" s="34"/>
      <c r="W749" s="34"/>
      <c r="X749" s="34"/>
      <c r="Y749" s="34"/>
      <c r="Z749" s="34"/>
    </row>
    <row r="750" spans="1:26" ht="15.5" x14ac:dyDescent="0.35">
      <c r="A750" s="34"/>
      <c r="B750" s="34"/>
      <c r="C750" s="34"/>
      <c r="D750" s="34"/>
      <c r="E750" s="34"/>
      <c r="F750" s="34"/>
      <c r="G750" s="34"/>
      <c r="H750" s="35"/>
      <c r="I750" s="35"/>
      <c r="J750" s="35"/>
      <c r="K750" s="34"/>
      <c r="L750" s="34"/>
      <c r="M750" s="34"/>
      <c r="N750" s="34"/>
      <c r="O750" s="34"/>
      <c r="P750" s="34"/>
      <c r="Q750" s="34"/>
      <c r="R750" s="34"/>
      <c r="S750" s="34"/>
      <c r="T750" s="34"/>
      <c r="U750" s="34"/>
      <c r="V750" s="34"/>
      <c r="W750" s="34"/>
      <c r="X750" s="34"/>
      <c r="Y750" s="34"/>
      <c r="Z750" s="34"/>
    </row>
    <row r="751" spans="1:26" ht="15.5" x14ac:dyDescent="0.35">
      <c r="A751" s="34"/>
      <c r="B751" s="34"/>
      <c r="C751" s="34"/>
      <c r="D751" s="34"/>
      <c r="E751" s="34"/>
      <c r="F751" s="34"/>
      <c r="G751" s="34"/>
      <c r="H751" s="35"/>
      <c r="I751" s="35"/>
      <c r="J751" s="35"/>
      <c r="K751" s="34"/>
      <c r="L751" s="34"/>
      <c r="M751" s="34"/>
      <c r="N751" s="34"/>
      <c r="O751" s="34"/>
      <c r="P751" s="34"/>
      <c r="Q751" s="34"/>
      <c r="R751" s="34"/>
      <c r="S751" s="34"/>
      <c r="T751" s="34"/>
      <c r="U751" s="34"/>
      <c r="V751" s="34"/>
      <c r="W751" s="34"/>
      <c r="X751" s="34"/>
      <c r="Y751" s="34"/>
      <c r="Z751" s="34"/>
    </row>
    <row r="752" spans="1:26" ht="15.5" x14ac:dyDescent="0.35">
      <c r="A752" s="34"/>
      <c r="B752" s="34"/>
      <c r="C752" s="34"/>
      <c r="D752" s="34"/>
      <c r="E752" s="34"/>
      <c r="F752" s="34"/>
      <c r="G752" s="34"/>
      <c r="H752" s="35"/>
      <c r="I752" s="35"/>
      <c r="J752" s="35"/>
      <c r="K752" s="34"/>
      <c r="L752" s="34"/>
      <c r="M752" s="34"/>
      <c r="N752" s="34"/>
      <c r="O752" s="34"/>
      <c r="P752" s="34"/>
      <c r="Q752" s="34"/>
      <c r="R752" s="34"/>
      <c r="S752" s="34"/>
      <c r="T752" s="34"/>
      <c r="U752" s="34"/>
      <c r="V752" s="34"/>
      <c r="W752" s="34"/>
      <c r="X752" s="34"/>
      <c r="Y752" s="34"/>
      <c r="Z752" s="34"/>
    </row>
    <row r="753" spans="1:26" ht="15.5" x14ac:dyDescent="0.35">
      <c r="A753" s="34"/>
      <c r="B753" s="34"/>
      <c r="C753" s="34"/>
      <c r="D753" s="34"/>
      <c r="E753" s="34"/>
      <c r="F753" s="34"/>
      <c r="G753" s="34"/>
      <c r="H753" s="35"/>
      <c r="I753" s="35"/>
      <c r="J753" s="35"/>
      <c r="K753" s="34"/>
      <c r="L753" s="34"/>
      <c r="M753" s="34"/>
      <c r="N753" s="34"/>
      <c r="O753" s="34"/>
      <c r="P753" s="34"/>
      <c r="Q753" s="34"/>
      <c r="R753" s="34"/>
      <c r="S753" s="34"/>
      <c r="T753" s="34"/>
      <c r="U753" s="34"/>
      <c r="V753" s="34"/>
      <c r="W753" s="34"/>
      <c r="X753" s="34"/>
      <c r="Y753" s="34"/>
      <c r="Z753" s="34"/>
    </row>
    <row r="754" spans="1:26" ht="15.5" x14ac:dyDescent="0.35">
      <c r="A754" s="34"/>
      <c r="B754" s="34"/>
      <c r="C754" s="34"/>
      <c r="D754" s="34"/>
      <c r="E754" s="34"/>
      <c r="F754" s="34"/>
      <c r="G754" s="34"/>
      <c r="H754" s="35"/>
      <c r="I754" s="35"/>
      <c r="J754" s="35"/>
      <c r="K754" s="34"/>
      <c r="L754" s="34"/>
      <c r="M754" s="34"/>
      <c r="N754" s="34"/>
      <c r="O754" s="34"/>
      <c r="P754" s="34"/>
      <c r="Q754" s="34"/>
      <c r="R754" s="34"/>
      <c r="S754" s="34"/>
      <c r="T754" s="34"/>
      <c r="U754" s="34"/>
      <c r="V754" s="34"/>
      <c r="W754" s="34"/>
      <c r="X754" s="34"/>
      <c r="Y754" s="34"/>
      <c r="Z754" s="34"/>
    </row>
    <row r="755" spans="1:26" ht="15.5" x14ac:dyDescent="0.35">
      <c r="A755" s="34"/>
      <c r="B755" s="34"/>
      <c r="C755" s="34"/>
      <c r="D755" s="34"/>
      <c r="E755" s="34"/>
      <c r="F755" s="34"/>
      <c r="G755" s="34"/>
      <c r="H755" s="35"/>
      <c r="I755" s="35"/>
      <c r="J755" s="35"/>
      <c r="K755" s="34"/>
      <c r="L755" s="34"/>
      <c r="M755" s="34"/>
      <c r="N755" s="34"/>
      <c r="O755" s="34"/>
      <c r="P755" s="34"/>
      <c r="Q755" s="34"/>
      <c r="R755" s="34"/>
      <c r="S755" s="34"/>
      <c r="T755" s="34"/>
      <c r="U755" s="34"/>
      <c r="V755" s="34"/>
      <c r="W755" s="34"/>
      <c r="X755" s="34"/>
      <c r="Y755" s="34"/>
      <c r="Z755" s="34"/>
    </row>
    <row r="756" spans="1:26" ht="15.5" x14ac:dyDescent="0.35">
      <c r="A756" s="34"/>
      <c r="B756" s="34"/>
      <c r="C756" s="34"/>
      <c r="D756" s="34"/>
      <c r="E756" s="34"/>
      <c r="F756" s="34"/>
      <c r="G756" s="34"/>
      <c r="H756" s="35"/>
      <c r="I756" s="35"/>
      <c r="J756" s="35"/>
      <c r="K756" s="34"/>
      <c r="L756" s="34"/>
      <c r="M756" s="34"/>
      <c r="N756" s="34"/>
      <c r="O756" s="34"/>
      <c r="P756" s="34"/>
      <c r="Q756" s="34"/>
      <c r="R756" s="34"/>
      <c r="S756" s="34"/>
      <c r="T756" s="34"/>
      <c r="U756" s="34"/>
      <c r="V756" s="34"/>
      <c r="W756" s="34"/>
      <c r="X756" s="34"/>
      <c r="Y756" s="34"/>
      <c r="Z756" s="34"/>
    </row>
    <row r="757" spans="1:26" ht="15.5" x14ac:dyDescent="0.35">
      <c r="A757" s="34"/>
      <c r="B757" s="34"/>
      <c r="C757" s="34"/>
      <c r="D757" s="34"/>
      <c r="E757" s="34"/>
      <c r="F757" s="34"/>
      <c r="G757" s="34"/>
      <c r="H757" s="35"/>
      <c r="I757" s="35"/>
      <c r="J757" s="35"/>
      <c r="K757" s="34"/>
      <c r="L757" s="34"/>
      <c r="M757" s="34"/>
      <c r="N757" s="34"/>
      <c r="O757" s="34"/>
      <c r="P757" s="34"/>
      <c r="Q757" s="34"/>
      <c r="R757" s="34"/>
      <c r="S757" s="34"/>
      <c r="T757" s="34"/>
      <c r="U757" s="34"/>
      <c r="V757" s="34"/>
      <c r="W757" s="34"/>
      <c r="X757" s="34"/>
      <c r="Y757" s="34"/>
      <c r="Z757" s="34"/>
    </row>
    <row r="758" spans="1:26" ht="15.5" x14ac:dyDescent="0.35">
      <c r="A758" s="34"/>
      <c r="B758" s="34"/>
      <c r="C758" s="34"/>
      <c r="D758" s="34"/>
      <c r="E758" s="34"/>
      <c r="F758" s="34"/>
      <c r="G758" s="34"/>
      <c r="H758" s="35"/>
      <c r="I758" s="35"/>
      <c r="J758" s="35"/>
      <c r="K758" s="34"/>
      <c r="L758" s="34"/>
      <c r="M758" s="34"/>
      <c r="N758" s="34"/>
      <c r="O758" s="34"/>
      <c r="P758" s="34"/>
      <c r="Q758" s="34"/>
      <c r="R758" s="34"/>
      <c r="S758" s="34"/>
      <c r="T758" s="34"/>
      <c r="U758" s="34"/>
      <c r="V758" s="34"/>
      <c r="W758" s="34"/>
      <c r="X758" s="34"/>
      <c r="Y758" s="34"/>
      <c r="Z758" s="34"/>
    </row>
    <row r="759" spans="1:26" ht="15.5" x14ac:dyDescent="0.35">
      <c r="A759" s="34"/>
      <c r="B759" s="34"/>
      <c r="C759" s="34"/>
      <c r="D759" s="34"/>
      <c r="E759" s="34"/>
      <c r="F759" s="34"/>
      <c r="G759" s="34"/>
      <c r="H759" s="35"/>
      <c r="I759" s="35"/>
      <c r="J759" s="35"/>
      <c r="K759" s="34"/>
      <c r="L759" s="34"/>
      <c r="M759" s="34"/>
      <c r="N759" s="34"/>
      <c r="O759" s="34"/>
      <c r="P759" s="34"/>
      <c r="Q759" s="34"/>
      <c r="R759" s="34"/>
      <c r="S759" s="34"/>
      <c r="T759" s="34"/>
      <c r="U759" s="34"/>
      <c r="V759" s="34"/>
      <c r="W759" s="34"/>
      <c r="X759" s="34"/>
      <c r="Y759" s="34"/>
      <c r="Z759" s="34"/>
    </row>
    <row r="760" spans="1:26" ht="15.5" x14ac:dyDescent="0.35">
      <c r="A760" s="34"/>
      <c r="B760" s="34"/>
      <c r="C760" s="34"/>
      <c r="D760" s="34"/>
      <c r="E760" s="34"/>
      <c r="F760" s="34"/>
      <c r="G760" s="34"/>
      <c r="H760" s="35"/>
      <c r="I760" s="35"/>
      <c r="J760" s="35"/>
      <c r="K760" s="34"/>
      <c r="L760" s="34"/>
      <c r="M760" s="34"/>
      <c r="N760" s="34"/>
      <c r="O760" s="34"/>
      <c r="P760" s="34"/>
      <c r="Q760" s="34"/>
      <c r="R760" s="34"/>
      <c r="S760" s="34"/>
      <c r="T760" s="34"/>
      <c r="U760" s="34"/>
      <c r="V760" s="34"/>
      <c r="W760" s="34"/>
      <c r="X760" s="34"/>
      <c r="Y760" s="34"/>
      <c r="Z760" s="34"/>
    </row>
    <row r="761" spans="1:26" ht="15.5" x14ac:dyDescent="0.35">
      <c r="A761" s="34"/>
      <c r="B761" s="34"/>
      <c r="C761" s="34"/>
      <c r="D761" s="34"/>
      <c r="E761" s="34"/>
      <c r="F761" s="34"/>
      <c r="G761" s="34"/>
      <c r="H761" s="35"/>
      <c r="I761" s="35"/>
      <c r="J761" s="35"/>
      <c r="K761" s="34"/>
      <c r="L761" s="34"/>
      <c r="M761" s="34"/>
      <c r="N761" s="34"/>
      <c r="O761" s="34"/>
      <c r="P761" s="34"/>
      <c r="Q761" s="34"/>
      <c r="R761" s="34"/>
      <c r="S761" s="34"/>
      <c r="T761" s="34"/>
      <c r="U761" s="34"/>
      <c r="V761" s="34"/>
      <c r="W761" s="34"/>
      <c r="X761" s="34"/>
      <c r="Y761" s="34"/>
      <c r="Z761" s="34"/>
    </row>
    <row r="762" spans="1:26" ht="15.5" x14ac:dyDescent="0.35">
      <c r="A762" s="34"/>
      <c r="B762" s="34"/>
      <c r="C762" s="34"/>
      <c r="D762" s="34"/>
      <c r="E762" s="34"/>
      <c r="F762" s="34"/>
      <c r="G762" s="34"/>
      <c r="H762" s="35"/>
      <c r="I762" s="35"/>
      <c r="J762" s="35"/>
      <c r="K762" s="34"/>
      <c r="L762" s="34"/>
      <c r="M762" s="34"/>
      <c r="N762" s="34"/>
      <c r="O762" s="34"/>
      <c r="P762" s="34"/>
      <c r="Q762" s="34"/>
      <c r="R762" s="34"/>
      <c r="S762" s="34"/>
      <c r="T762" s="34"/>
      <c r="U762" s="34"/>
      <c r="V762" s="34"/>
      <c r="W762" s="34"/>
      <c r="X762" s="34"/>
      <c r="Y762" s="34"/>
      <c r="Z762" s="34"/>
    </row>
    <row r="763" spans="1:26" ht="15.5" x14ac:dyDescent="0.35">
      <c r="A763" s="34"/>
      <c r="B763" s="34"/>
      <c r="C763" s="34"/>
      <c r="D763" s="34"/>
      <c r="E763" s="34"/>
      <c r="F763" s="34"/>
      <c r="G763" s="34"/>
      <c r="H763" s="35"/>
      <c r="I763" s="35"/>
      <c r="J763" s="35"/>
      <c r="K763" s="34"/>
      <c r="L763" s="34"/>
      <c r="M763" s="34"/>
      <c r="N763" s="34"/>
      <c r="O763" s="34"/>
      <c r="P763" s="34"/>
      <c r="Q763" s="34"/>
      <c r="R763" s="34"/>
      <c r="S763" s="34"/>
      <c r="T763" s="34"/>
      <c r="U763" s="34"/>
      <c r="V763" s="34"/>
      <c r="W763" s="34"/>
      <c r="X763" s="34"/>
      <c r="Y763" s="34"/>
      <c r="Z763" s="34"/>
    </row>
    <row r="764" spans="1:26" ht="15.5" x14ac:dyDescent="0.35">
      <c r="A764" s="34"/>
      <c r="B764" s="34"/>
      <c r="C764" s="34"/>
      <c r="D764" s="34"/>
      <c r="E764" s="34"/>
      <c r="F764" s="34"/>
      <c r="G764" s="34"/>
      <c r="H764" s="35"/>
      <c r="I764" s="35"/>
      <c r="J764" s="35"/>
      <c r="K764" s="34"/>
      <c r="L764" s="34"/>
      <c r="M764" s="34"/>
      <c r="N764" s="34"/>
      <c r="O764" s="34"/>
      <c r="P764" s="34"/>
      <c r="Q764" s="34"/>
      <c r="R764" s="34"/>
      <c r="S764" s="34"/>
      <c r="T764" s="34"/>
      <c r="U764" s="34"/>
      <c r="V764" s="34"/>
      <c r="W764" s="34"/>
      <c r="X764" s="34"/>
      <c r="Y764" s="34"/>
      <c r="Z764" s="34"/>
    </row>
    <row r="765" spans="1:26" ht="15.5" x14ac:dyDescent="0.35">
      <c r="A765" s="34"/>
      <c r="B765" s="34"/>
      <c r="C765" s="34"/>
      <c r="D765" s="34"/>
      <c r="E765" s="34"/>
      <c r="F765" s="34"/>
      <c r="G765" s="34"/>
      <c r="H765" s="35"/>
      <c r="I765" s="35"/>
      <c r="J765" s="35"/>
      <c r="K765" s="34"/>
      <c r="L765" s="34"/>
      <c r="M765" s="34"/>
      <c r="N765" s="34"/>
      <c r="O765" s="34"/>
      <c r="P765" s="34"/>
      <c r="Q765" s="34"/>
      <c r="R765" s="34"/>
      <c r="S765" s="34"/>
      <c r="T765" s="34"/>
      <c r="U765" s="34"/>
      <c r="V765" s="34"/>
      <c r="W765" s="34"/>
      <c r="X765" s="34"/>
      <c r="Y765" s="34"/>
      <c r="Z765" s="34"/>
    </row>
    <row r="766" spans="1:26" ht="15.5" x14ac:dyDescent="0.35">
      <c r="A766" s="34"/>
      <c r="B766" s="34"/>
      <c r="C766" s="34"/>
      <c r="D766" s="34"/>
      <c r="E766" s="34"/>
      <c r="F766" s="34"/>
      <c r="G766" s="34"/>
      <c r="H766" s="35"/>
      <c r="I766" s="35"/>
      <c r="J766" s="35"/>
      <c r="K766" s="34"/>
      <c r="L766" s="34"/>
      <c r="M766" s="34"/>
      <c r="N766" s="34"/>
      <c r="O766" s="34"/>
      <c r="P766" s="34"/>
      <c r="Q766" s="34"/>
      <c r="R766" s="34"/>
      <c r="S766" s="34"/>
      <c r="T766" s="34"/>
      <c r="U766" s="34"/>
      <c r="V766" s="34"/>
      <c r="W766" s="34"/>
      <c r="X766" s="34"/>
      <c r="Y766" s="34"/>
      <c r="Z766" s="34"/>
    </row>
    <row r="767" spans="1:26" ht="15.5" x14ac:dyDescent="0.35">
      <c r="A767" s="34"/>
      <c r="B767" s="34"/>
      <c r="C767" s="34"/>
      <c r="D767" s="34"/>
      <c r="E767" s="34"/>
      <c r="F767" s="34"/>
      <c r="G767" s="34"/>
      <c r="H767" s="35"/>
      <c r="I767" s="35"/>
      <c r="J767" s="35"/>
      <c r="K767" s="34"/>
      <c r="L767" s="34"/>
      <c r="M767" s="34"/>
      <c r="N767" s="34"/>
      <c r="O767" s="34"/>
      <c r="P767" s="34"/>
      <c r="Q767" s="34"/>
      <c r="R767" s="34"/>
      <c r="S767" s="34"/>
      <c r="T767" s="34"/>
      <c r="U767" s="34"/>
      <c r="V767" s="34"/>
      <c r="W767" s="34"/>
      <c r="X767" s="34"/>
      <c r="Y767" s="34"/>
      <c r="Z767" s="34"/>
    </row>
    <row r="768" spans="1:26" ht="15.5" x14ac:dyDescent="0.35">
      <c r="A768" s="34"/>
      <c r="B768" s="34"/>
      <c r="C768" s="34"/>
      <c r="D768" s="34"/>
      <c r="E768" s="34"/>
      <c r="F768" s="34"/>
      <c r="G768" s="34"/>
      <c r="H768" s="35"/>
      <c r="I768" s="35"/>
      <c r="J768" s="35"/>
      <c r="K768" s="34"/>
      <c r="L768" s="34"/>
      <c r="M768" s="34"/>
      <c r="N768" s="34"/>
      <c r="O768" s="34"/>
      <c r="P768" s="34"/>
      <c r="Q768" s="34"/>
      <c r="R768" s="34"/>
      <c r="S768" s="34"/>
      <c r="T768" s="34"/>
      <c r="U768" s="34"/>
      <c r="V768" s="34"/>
      <c r="W768" s="34"/>
      <c r="X768" s="34"/>
      <c r="Y768" s="34"/>
      <c r="Z768" s="34"/>
    </row>
    <row r="769" spans="1:26" ht="15.5" x14ac:dyDescent="0.35">
      <c r="A769" s="34"/>
      <c r="B769" s="34"/>
      <c r="C769" s="34"/>
      <c r="D769" s="34"/>
      <c r="E769" s="34"/>
      <c r="F769" s="34"/>
      <c r="G769" s="34"/>
      <c r="H769" s="35"/>
      <c r="I769" s="35"/>
      <c r="J769" s="35"/>
      <c r="K769" s="34"/>
      <c r="L769" s="34"/>
      <c r="M769" s="34"/>
      <c r="N769" s="34"/>
      <c r="O769" s="34"/>
      <c r="P769" s="34"/>
      <c r="Q769" s="34"/>
      <c r="R769" s="34"/>
      <c r="S769" s="34"/>
      <c r="T769" s="34"/>
      <c r="U769" s="34"/>
      <c r="V769" s="34"/>
      <c r="W769" s="34"/>
      <c r="X769" s="34"/>
      <c r="Y769" s="34"/>
      <c r="Z769" s="34"/>
    </row>
    <row r="770" spans="1:26" ht="15.5" x14ac:dyDescent="0.35">
      <c r="A770" s="34"/>
      <c r="B770" s="34"/>
      <c r="C770" s="34"/>
      <c r="D770" s="34"/>
      <c r="E770" s="34"/>
      <c r="F770" s="34"/>
      <c r="G770" s="34"/>
      <c r="H770" s="35"/>
      <c r="I770" s="35"/>
      <c r="J770" s="35"/>
      <c r="K770" s="34"/>
      <c r="L770" s="34"/>
      <c r="M770" s="34"/>
      <c r="N770" s="34"/>
      <c r="O770" s="34"/>
      <c r="P770" s="34"/>
      <c r="Q770" s="34"/>
      <c r="R770" s="34"/>
      <c r="S770" s="34"/>
      <c r="T770" s="34"/>
      <c r="U770" s="34"/>
      <c r="V770" s="34"/>
      <c r="W770" s="34"/>
      <c r="X770" s="34"/>
      <c r="Y770" s="34"/>
      <c r="Z770" s="34"/>
    </row>
    <row r="771" spans="1:26" ht="15.5" x14ac:dyDescent="0.35">
      <c r="A771" s="34"/>
      <c r="B771" s="34"/>
      <c r="C771" s="34"/>
      <c r="D771" s="34"/>
      <c r="E771" s="34"/>
      <c r="F771" s="34"/>
      <c r="G771" s="34"/>
      <c r="H771" s="35"/>
      <c r="I771" s="35"/>
      <c r="J771" s="35"/>
      <c r="K771" s="34"/>
      <c r="L771" s="34"/>
      <c r="M771" s="34"/>
      <c r="N771" s="34"/>
      <c r="O771" s="34"/>
      <c r="P771" s="34"/>
      <c r="Q771" s="34"/>
      <c r="R771" s="34"/>
      <c r="S771" s="34"/>
      <c r="T771" s="34"/>
      <c r="U771" s="34"/>
      <c r="V771" s="34"/>
      <c r="W771" s="34"/>
      <c r="X771" s="34"/>
      <c r="Y771" s="34"/>
      <c r="Z771" s="34"/>
    </row>
    <row r="772" spans="1:26" ht="15.5" x14ac:dyDescent="0.35">
      <c r="A772" s="34"/>
      <c r="B772" s="34"/>
      <c r="C772" s="34"/>
      <c r="D772" s="34"/>
      <c r="E772" s="34"/>
      <c r="F772" s="34"/>
      <c r="G772" s="34"/>
      <c r="H772" s="35"/>
      <c r="I772" s="35"/>
      <c r="J772" s="35"/>
      <c r="K772" s="34"/>
      <c r="L772" s="34"/>
      <c r="M772" s="34"/>
      <c r="N772" s="34"/>
      <c r="O772" s="34"/>
      <c r="P772" s="34"/>
      <c r="Q772" s="34"/>
      <c r="R772" s="34"/>
      <c r="S772" s="34"/>
      <c r="T772" s="34"/>
      <c r="U772" s="34"/>
      <c r="V772" s="34"/>
      <c r="W772" s="34"/>
      <c r="X772" s="34"/>
      <c r="Y772" s="34"/>
      <c r="Z772" s="34"/>
    </row>
    <row r="773" spans="1:26" ht="15.5" x14ac:dyDescent="0.35">
      <c r="A773" s="34"/>
      <c r="B773" s="34"/>
      <c r="C773" s="34"/>
      <c r="D773" s="34"/>
      <c r="E773" s="34"/>
      <c r="F773" s="34"/>
      <c r="G773" s="34"/>
      <c r="H773" s="35"/>
      <c r="I773" s="35"/>
      <c r="J773" s="35"/>
      <c r="K773" s="34"/>
      <c r="L773" s="34"/>
      <c r="M773" s="34"/>
      <c r="N773" s="34"/>
      <c r="O773" s="34"/>
      <c r="P773" s="34"/>
      <c r="Q773" s="34"/>
      <c r="R773" s="34"/>
      <c r="S773" s="34"/>
      <c r="T773" s="34"/>
      <c r="U773" s="34"/>
      <c r="V773" s="34"/>
      <c r="W773" s="34"/>
      <c r="X773" s="34"/>
      <c r="Y773" s="34"/>
      <c r="Z773" s="34"/>
    </row>
    <row r="774" spans="1:26" ht="15.5" x14ac:dyDescent="0.35">
      <c r="A774" s="34"/>
      <c r="B774" s="34"/>
      <c r="C774" s="34"/>
      <c r="D774" s="34"/>
      <c r="E774" s="34"/>
      <c r="F774" s="34"/>
      <c r="G774" s="34"/>
      <c r="H774" s="35"/>
      <c r="I774" s="35"/>
      <c r="J774" s="35"/>
      <c r="K774" s="34"/>
      <c r="L774" s="34"/>
      <c r="M774" s="34"/>
      <c r="N774" s="34"/>
      <c r="O774" s="34"/>
      <c r="P774" s="34"/>
      <c r="Q774" s="34"/>
      <c r="R774" s="34"/>
      <c r="S774" s="34"/>
      <c r="T774" s="34"/>
      <c r="U774" s="34"/>
      <c r="V774" s="34"/>
      <c r="W774" s="34"/>
      <c r="X774" s="34"/>
      <c r="Y774" s="34"/>
      <c r="Z774" s="34"/>
    </row>
    <row r="775" spans="1:26" ht="15.5" x14ac:dyDescent="0.35">
      <c r="A775" s="34"/>
      <c r="B775" s="34"/>
      <c r="C775" s="34"/>
      <c r="D775" s="34"/>
      <c r="E775" s="34"/>
      <c r="F775" s="34"/>
      <c r="G775" s="34"/>
      <c r="H775" s="35"/>
      <c r="I775" s="35"/>
      <c r="J775" s="35"/>
      <c r="K775" s="34"/>
      <c r="L775" s="34"/>
      <c r="M775" s="34"/>
      <c r="N775" s="34"/>
      <c r="O775" s="34"/>
      <c r="P775" s="34"/>
      <c r="Q775" s="34"/>
      <c r="R775" s="34"/>
      <c r="S775" s="34"/>
      <c r="T775" s="34"/>
      <c r="U775" s="34"/>
      <c r="V775" s="34"/>
      <c r="W775" s="34"/>
      <c r="X775" s="34"/>
      <c r="Y775" s="34"/>
      <c r="Z775" s="34"/>
    </row>
    <row r="776" spans="1:26" ht="15.5" x14ac:dyDescent="0.35">
      <c r="A776" s="34"/>
      <c r="B776" s="34"/>
      <c r="C776" s="34"/>
      <c r="D776" s="34"/>
      <c r="E776" s="34"/>
      <c r="F776" s="34"/>
      <c r="G776" s="34"/>
      <c r="H776" s="35"/>
      <c r="I776" s="35"/>
      <c r="J776" s="35"/>
      <c r="K776" s="34"/>
      <c r="L776" s="34"/>
      <c r="M776" s="34"/>
      <c r="N776" s="34"/>
      <c r="O776" s="34"/>
      <c r="P776" s="34"/>
      <c r="Q776" s="34"/>
      <c r="R776" s="34"/>
      <c r="S776" s="34"/>
      <c r="T776" s="34"/>
      <c r="U776" s="34"/>
      <c r="V776" s="34"/>
      <c r="W776" s="34"/>
      <c r="X776" s="34"/>
      <c r="Y776" s="34"/>
      <c r="Z776" s="34"/>
    </row>
    <row r="777" spans="1:26" ht="15.5" x14ac:dyDescent="0.35">
      <c r="A777" s="34"/>
      <c r="B777" s="34"/>
      <c r="C777" s="34"/>
      <c r="D777" s="34"/>
      <c r="E777" s="34"/>
      <c r="F777" s="34"/>
      <c r="G777" s="34"/>
      <c r="H777" s="35"/>
      <c r="I777" s="35"/>
      <c r="J777" s="35"/>
      <c r="K777" s="34"/>
      <c r="L777" s="34"/>
      <c r="M777" s="34"/>
      <c r="N777" s="34"/>
      <c r="O777" s="34"/>
      <c r="P777" s="34"/>
      <c r="Q777" s="34"/>
      <c r="R777" s="34"/>
      <c r="S777" s="34"/>
      <c r="T777" s="34"/>
      <c r="U777" s="34"/>
      <c r="V777" s="34"/>
      <c r="W777" s="34"/>
      <c r="X777" s="34"/>
      <c r="Y777" s="34"/>
      <c r="Z777" s="34"/>
    </row>
    <row r="778" spans="1:26" ht="15.5" x14ac:dyDescent="0.35">
      <c r="A778" s="34"/>
      <c r="B778" s="34"/>
      <c r="C778" s="34"/>
      <c r="D778" s="34"/>
      <c r="E778" s="34"/>
      <c r="F778" s="34"/>
      <c r="G778" s="34"/>
      <c r="H778" s="35"/>
      <c r="I778" s="35"/>
      <c r="J778" s="35"/>
      <c r="K778" s="34"/>
      <c r="L778" s="34"/>
      <c r="M778" s="34"/>
      <c r="N778" s="34"/>
      <c r="O778" s="34"/>
      <c r="P778" s="34"/>
      <c r="Q778" s="34"/>
      <c r="R778" s="34"/>
      <c r="S778" s="34"/>
      <c r="T778" s="34"/>
      <c r="U778" s="34"/>
      <c r="V778" s="34"/>
      <c r="W778" s="34"/>
      <c r="X778" s="34"/>
      <c r="Y778" s="34"/>
      <c r="Z778" s="34"/>
    </row>
    <row r="779" spans="1:26" ht="15.5" x14ac:dyDescent="0.35">
      <c r="A779" s="34"/>
      <c r="B779" s="34"/>
      <c r="C779" s="34"/>
      <c r="D779" s="34"/>
      <c r="E779" s="34"/>
      <c r="F779" s="34"/>
      <c r="G779" s="34"/>
      <c r="H779" s="35"/>
      <c r="I779" s="35"/>
      <c r="J779" s="35"/>
      <c r="K779" s="34"/>
      <c r="L779" s="34"/>
      <c r="M779" s="34"/>
      <c r="N779" s="34"/>
      <c r="O779" s="34"/>
      <c r="P779" s="34"/>
      <c r="Q779" s="34"/>
      <c r="R779" s="34"/>
      <c r="S779" s="34"/>
      <c r="T779" s="34"/>
      <c r="U779" s="34"/>
      <c r="V779" s="34"/>
      <c r="W779" s="34"/>
      <c r="X779" s="34"/>
      <c r="Y779" s="34"/>
      <c r="Z779" s="34"/>
    </row>
    <row r="780" spans="1:26" ht="15.5" x14ac:dyDescent="0.35">
      <c r="A780" s="34"/>
      <c r="B780" s="34"/>
      <c r="C780" s="34"/>
      <c r="D780" s="34"/>
      <c r="E780" s="34"/>
      <c r="F780" s="34"/>
      <c r="G780" s="34"/>
      <c r="H780" s="35"/>
      <c r="I780" s="35"/>
      <c r="J780" s="35"/>
      <c r="K780" s="34"/>
      <c r="L780" s="34"/>
      <c r="M780" s="34"/>
      <c r="N780" s="34"/>
      <c r="O780" s="34"/>
      <c r="P780" s="34"/>
      <c r="Q780" s="34"/>
      <c r="R780" s="34"/>
      <c r="S780" s="34"/>
      <c r="T780" s="34"/>
      <c r="U780" s="34"/>
      <c r="V780" s="34"/>
      <c r="W780" s="34"/>
      <c r="X780" s="34"/>
      <c r="Y780" s="34"/>
      <c r="Z780" s="34"/>
    </row>
    <row r="781" spans="1:26" ht="15.5" x14ac:dyDescent="0.35">
      <c r="A781" s="34"/>
      <c r="B781" s="34"/>
      <c r="C781" s="34"/>
      <c r="D781" s="34"/>
      <c r="E781" s="34"/>
      <c r="F781" s="34"/>
      <c r="G781" s="34"/>
      <c r="H781" s="35"/>
      <c r="I781" s="35"/>
      <c r="J781" s="35"/>
      <c r="K781" s="34"/>
      <c r="L781" s="34"/>
      <c r="M781" s="34"/>
      <c r="N781" s="34"/>
      <c r="O781" s="34"/>
      <c r="P781" s="34"/>
      <c r="Q781" s="34"/>
      <c r="R781" s="34"/>
      <c r="S781" s="34"/>
      <c r="T781" s="34"/>
      <c r="U781" s="34"/>
      <c r="V781" s="34"/>
      <c r="W781" s="34"/>
      <c r="X781" s="34"/>
      <c r="Y781" s="34"/>
      <c r="Z781" s="34"/>
    </row>
    <row r="782" spans="1:26" ht="15.5" x14ac:dyDescent="0.35">
      <c r="A782" s="34"/>
      <c r="B782" s="34"/>
      <c r="C782" s="34"/>
      <c r="D782" s="34"/>
      <c r="E782" s="34"/>
      <c r="F782" s="34"/>
      <c r="G782" s="34"/>
      <c r="H782" s="35"/>
      <c r="I782" s="35"/>
      <c r="J782" s="35"/>
      <c r="K782" s="34"/>
      <c r="L782" s="34"/>
      <c r="M782" s="34"/>
      <c r="N782" s="34"/>
      <c r="O782" s="34"/>
      <c r="P782" s="34"/>
      <c r="Q782" s="34"/>
      <c r="R782" s="34"/>
      <c r="S782" s="34"/>
      <c r="T782" s="34"/>
      <c r="U782" s="34"/>
      <c r="V782" s="34"/>
      <c r="W782" s="34"/>
      <c r="X782" s="34"/>
      <c r="Y782" s="34"/>
      <c r="Z782" s="34"/>
    </row>
    <row r="783" spans="1:26" ht="15.5" x14ac:dyDescent="0.35">
      <c r="A783" s="34"/>
      <c r="B783" s="34"/>
      <c r="C783" s="34"/>
      <c r="D783" s="34"/>
      <c r="E783" s="34"/>
      <c r="F783" s="34"/>
      <c r="G783" s="34"/>
      <c r="H783" s="35"/>
      <c r="I783" s="35"/>
      <c r="J783" s="35"/>
      <c r="K783" s="34"/>
      <c r="L783" s="34"/>
      <c r="M783" s="34"/>
      <c r="N783" s="34"/>
      <c r="O783" s="34"/>
      <c r="P783" s="34"/>
      <c r="Q783" s="34"/>
      <c r="R783" s="34"/>
      <c r="S783" s="34"/>
      <c r="T783" s="34"/>
      <c r="U783" s="34"/>
      <c r="V783" s="34"/>
      <c r="W783" s="34"/>
      <c r="X783" s="34"/>
      <c r="Y783" s="34"/>
      <c r="Z783" s="34"/>
    </row>
    <row r="784" spans="1:26" ht="15.5" x14ac:dyDescent="0.35">
      <c r="A784" s="34"/>
      <c r="B784" s="34"/>
      <c r="C784" s="34"/>
      <c r="D784" s="34"/>
      <c r="E784" s="34"/>
      <c r="F784" s="34"/>
      <c r="G784" s="34"/>
      <c r="H784" s="35"/>
      <c r="I784" s="35"/>
      <c r="J784" s="35"/>
      <c r="K784" s="34"/>
      <c r="L784" s="34"/>
      <c r="M784" s="34"/>
      <c r="N784" s="34"/>
      <c r="O784" s="34"/>
      <c r="P784" s="34"/>
      <c r="Q784" s="34"/>
      <c r="R784" s="34"/>
      <c r="S784" s="34"/>
      <c r="T784" s="34"/>
      <c r="U784" s="34"/>
      <c r="V784" s="34"/>
      <c r="W784" s="34"/>
      <c r="X784" s="34"/>
      <c r="Y784" s="34"/>
      <c r="Z784" s="34"/>
    </row>
    <row r="785" spans="1:26" ht="15.5" x14ac:dyDescent="0.35">
      <c r="A785" s="34"/>
      <c r="B785" s="34"/>
      <c r="C785" s="34"/>
      <c r="D785" s="34"/>
      <c r="E785" s="34"/>
      <c r="F785" s="34"/>
      <c r="G785" s="34"/>
      <c r="H785" s="35"/>
      <c r="I785" s="35"/>
      <c r="J785" s="35"/>
      <c r="K785" s="34"/>
      <c r="L785" s="34"/>
      <c r="M785" s="34"/>
      <c r="N785" s="34"/>
      <c r="O785" s="34"/>
      <c r="P785" s="34"/>
      <c r="Q785" s="34"/>
      <c r="R785" s="34"/>
      <c r="S785" s="34"/>
      <c r="T785" s="34"/>
      <c r="U785" s="34"/>
      <c r="V785" s="34"/>
      <c r="W785" s="34"/>
      <c r="X785" s="34"/>
      <c r="Y785" s="34"/>
      <c r="Z785" s="34"/>
    </row>
    <row r="786" spans="1:26" ht="15.5" x14ac:dyDescent="0.35">
      <c r="A786" s="34"/>
      <c r="B786" s="34"/>
      <c r="C786" s="34"/>
      <c r="D786" s="34"/>
      <c r="E786" s="34"/>
      <c r="F786" s="34"/>
      <c r="G786" s="34"/>
      <c r="H786" s="35"/>
      <c r="I786" s="35"/>
      <c r="J786" s="35"/>
      <c r="K786" s="34"/>
      <c r="L786" s="34"/>
      <c r="M786" s="34"/>
      <c r="N786" s="34"/>
      <c r="O786" s="34"/>
      <c r="P786" s="34"/>
      <c r="Q786" s="34"/>
      <c r="R786" s="34"/>
      <c r="S786" s="34"/>
      <c r="T786" s="34"/>
      <c r="U786" s="34"/>
      <c r="V786" s="34"/>
      <c r="W786" s="34"/>
      <c r="X786" s="34"/>
      <c r="Y786" s="34"/>
      <c r="Z786" s="34"/>
    </row>
    <row r="787" spans="1:26" ht="15.5" x14ac:dyDescent="0.35">
      <c r="A787" s="34"/>
      <c r="B787" s="34"/>
      <c r="C787" s="34"/>
      <c r="D787" s="34"/>
      <c r="E787" s="34"/>
      <c r="F787" s="34"/>
      <c r="G787" s="34"/>
      <c r="H787" s="35"/>
      <c r="I787" s="35"/>
      <c r="J787" s="35"/>
      <c r="K787" s="34"/>
      <c r="L787" s="34"/>
      <c r="M787" s="34"/>
      <c r="N787" s="34"/>
      <c r="O787" s="34"/>
      <c r="P787" s="34"/>
      <c r="Q787" s="34"/>
      <c r="R787" s="34"/>
      <c r="S787" s="34"/>
      <c r="T787" s="34"/>
      <c r="U787" s="34"/>
      <c r="V787" s="34"/>
      <c r="W787" s="34"/>
      <c r="X787" s="34"/>
      <c r="Y787" s="34"/>
      <c r="Z787" s="34"/>
    </row>
    <row r="788" spans="1:26" ht="15.5" x14ac:dyDescent="0.35">
      <c r="A788" s="34"/>
      <c r="B788" s="34"/>
      <c r="C788" s="34"/>
      <c r="D788" s="34"/>
      <c r="E788" s="34"/>
      <c r="F788" s="34"/>
      <c r="G788" s="34"/>
      <c r="H788" s="35"/>
      <c r="I788" s="35"/>
      <c r="J788" s="35"/>
      <c r="K788" s="34"/>
      <c r="L788" s="34"/>
      <c r="M788" s="34"/>
      <c r="N788" s="34"/>
      <c r="O788" s="34"/>
      <c r="P788" s="34"/>
      <c r="Q788" s="34"/>
      <c r="R788" s="34"/>
      <c r="S788" s="34"/>
      <c r="T788" s="34"/>
      <c r="U788" s="34"/>
      <c r="V788" s="34"/>
      <c r="W788" s="34"/>
      <c r="X788" s="34"/>
      <c r="Y788" s="34"/>
      <c r="Z788" s="34"/>
    </row>
    <row r="789" spans="1:26" ht="15.5" x14ac:dyDescent="0.35">
      <c r="A789" s="34"/>
      <c r="B789" s="34"/>
      <c r="C789" s="34"/>
      <c r="D789" s="34"/>
      <c r="E789" s="34"/>
      <c r="F789" s="34"/>
      <c r="G789" s="34"/>
      <c r="H789" s="35"/>
      <c r="I789" s="35"/>
      <c r="J789" s="35"/>
      <c r="K789" s="34"/>
      <c r="L789" s="34"/>
      <c r="M789" s="34"/>
      <c r="N789" s="34"/>
      <c r="O789" s="34"/>
      <c r="P789" s="34"/>
      <c r="Q789" s="34"/>
      <c r="R789" s="34"/>
      <c r="S789" s="34"/>
      <c r="T789" s="34"/>
      <c r="U789" s="34"/>
      <c r="V789" s="34"/>
      <c r="W789" s="34"/>
      <c r="X789" s="34"/>
      <c r="Y789" s="34"/>
      <c r="Z789" s="34"/>
    </row>
    <row r="790" spans="1:26" ht="15.5" x14ac:dyDescent="0.35">
      <c r="A790" s="34"/>
      <c r="B790" s="34"/>
      <c r="C790" s="34"/>
      <c r="D790" s="34"/>
      <c r="E790" s="34"/>
      <c r="F790" s="34"/>
      <c r="G790" s="34"/>
      <c r="H790" s="35"/>
      <c r="I790" s="35"/>
      <c r="J790" s="35"/>
      <c r="K790" s="34"/>
      <c r="L790" s="34"/>
      <c r="M790" s="34"/>
      <c r="N790" s="34"/>
      <c r="O790" s="34"/>
      <c r="P790" s="34"/>
      <c r="Q790" s="34"/>
      <c r="R790" s="34"/>
      <c r="S790" s="34"/>
      <c r="T790" s="34"/>
      <c r="U790" s="34"/>
      <c r="V790" s="34"/>
      <c r="W790" s="34"/>
      <c r="X790" s="34"/>
      <c r="Y790" s="34"/>
      <c r="Z790" s="34"/>
    </row>
    <row r="791" spans="1:26" ht="15.5" x14ac:dyDescent="0.35">
      <c r="A791" s="34"/>
      <c r="B791" s="34"/>
      <c r="C791" s="34"/>
      <c r="D791" s="34"/>
      <c r="E791" s="34"/>
      <c r="F791" s="34"/>
      <c r="G791" s="34"/>
      <c r="H791" s="35"/>
      <c r="I791" s="35"/>
      <c r="J791" s="35"/>
      <c r="K791" s="34"/>
      <c r="L791" s="34"/>
      <c r="M791" s="34"/>
      <c r="N791" s="34"/>
      <c r="O791" s="34"/>
      <c r="P791" s="34"/>
      <c r="Q791" s="34"/>
      <c r="R791" s="34"/>
      <c r="S791" s="34"/>
      <c r="T791" s="34"/>
      <c r="U791" s="34"/>
      <c r="V791" s="34"/>
      <c r="W791" s="34"/>
      <c r="X791" s="34"/>
      <c r="Y791" s="34"/>
      <c r="Z791" s="34"/>
    </row>
    <row r="792" spans="1:26" ht="15.5" x14ac:dyDescent="0.35">
      <c r="A792" s="34"/>
      <c r="B792" s="34"/>
      <c r="C792" s="34"/>
      <c r="D792" s="34"/>
      <c r="E792" s="34"/>
      <c r="F792" s="34"/>
      <c r="G792" s="34"/>
      <c r="H792" s="35"/>
      <c r="I792" s="35"/>
      <c r="J792" s="35"/>
      <c r="K792" s="34"/>
      <c r="L792" s="34"/>
      <c r="M792" s="34"/>
      <c r="N792" s="34"/>
      <c r="O792" s="34"/>
      <c r="P792" s="34"/>
      <c r="Q792" s="34"/>
      <c r="R792" s="34"/>
      <c r="S792" s="34"/>
      <c r="T792" s="34"/>
      <c r="U792" s="34"/>
      <c r="V792" s="34"/>
      <c r="W792" s="34"/>
      <c r="X792" s="34"/>
      <c r="Y792" s="34"/>
      <c r="Z792" s="34"/>
    </row>
    <row r="793" spans="1:26" ht="15.5" x14ac:dyDescent="0.35">
      <c r="A793" s="34"/>
      <c r="B793" s="34"/>
      <c r="C793" s="34"/>
      <c r="D793" s="34"/>
      <c r="E793" s="34"/>
      <c r="F793" s="34"/>
      <c r="G793" s="34"/>
      <c r="H793" s="35"/>
      <c r="I793" s="35"/>
      <c r="J793" s="35"/>
      <c r="K793" s="34"/>
      <c r="L793" s="34"/>
      <c r="M793" s="34"/>
      <c r="N793" s="34"/>
      <c r="O793" s="34"/>
      <c r="P793" s="34"/>
      <c r="Q793" s="34"/>
      <c r="R793" s="34"/>
      <c r="S793" s="34"/>
      <c r="T793" s="34"/>
      <c r="U793" s="34"/>
      <c r="V793" s="34"/>
      <c r="W793" s="34"/>
      <c r="X793" s="34"/>
      <c r="Y793" s="34"/>
      <c r="Z793" s="34"/>
    </row>
    <row r="794" spans="1:26" ht="15.5" x14ac:dyDescent="0.35">
      <c r="A794" s="34"/>
      <c r="B794" s="34"/>
      <c r="C794" s="34"/>
      <c r="D794" s="34"/>
      <c r="E794" s="34"/>
      <c r="F794" s="34"/>
      <c r="G794" s="34"/>
      <c r="H794" s="35"/>
      <c r="I794" s="35"/>
      <c r="J794" s="35"/>
      <c r="K794" s="34"/>
      <c r="L794" s="34"/>
      <c r="M794" s="34"/>
      <c r="N794" s="34"/>
      <c r="O794" s="34"/>
      <c r="P794" s="34"/>
      <c r="Q794" s="34"/>
      <c r="R794" s="34"/>
      <c r="S794" s="34"/>
      <c r="T794" s="34"/>
      <c r="U794" s="34"/>
      <c r="V794" s="34"/>
      <c r="W794" s="34"/>
      <c r="X794" s="34"/>
      <c r="Y794" s="34"/>
      <c r="Z794" s="34"/>
    </row>
    <row r="795" spans="1:26" ht="15.5" x14ac:dyDescent="0.35">
      <c r="A795" s="34"/>
      <c r="B795" s="34"/>
      <c r="C795" s="34"/>
      <c r="D795" s="34"/>
      <c r="E795" s="34"/>
      <c r="F795" s="34"/>
      <c r="G795" s="34"/>
      <c r="H795" s="35"/>
      <c r="I795" s="35"/>
      <c r="J795" s="35"/>
      <c r="K795" s="34"/>
      <c r="L795" s="34"/>
      <c r="M795" s="34"/>
      <c r="N795" s="34"/>
      <c r="O795" s="34"/>
      <c r="P795" s="34"/>
      <c r="Q795" s="34"/>
      <c r="R795" s="34"/>
      <c r="S795" s="34"/>
      <c r="T795" s="34"/>
      <c r="U795" s="34"/>
      <c r="V795" s="34"/>
      <c r="W795" s="34"/>
      <c r="X795" s="34"/>
      <c r="Y795" s="34"/>
      <c r="Z795" s="34"/>
    </row>
    <row r="796" spans="1:26" ht="15.5" x14ac:dyDescent="0.35">
      <c r="A796" s="34"/>
      <c r="B796" s="34"/>
      <c r="C796" s="34"/>
      <c r="D796" s="34"/>
      <c r="E796" s="34"/>
      <c r="F796" s="34"/>
      <c r="G796" s="34"/>
      <c r="H796" s="35"/>
      <c r="I796" s="35"/>
      <c r="J796" s="35"/>
      <c r="K796" s="34"/>
      <c r="L796" s="34"/>
      <c r="M796" s="34"/>
      <c r="N796" s="34"/>
      <c r="O796" s="34"/>
      <c r="P796" s="34"/>
      <c r="Q796" s="34"/>
      <c r="R796" s="34"/>
      <c r="S796" s="34"/>
      <c r="T796" s="34"/>
      <c r="U796" s="34"/>
      <c r="V796" s="34"/>
      <c r="W796" s="34"/>
      <c r="X796" s="34"/>
      <c r="Y796" s="34"/>
      <c r="Z796" s="34"/>
    </row>
    <row r="797" spans="1:26" ht="15.5" x14ac:dyDescent="0.35">
      <c r="A797" s="34"/>
      <c r="B797" s="34"/>
      <c r="C797" s="34"/>
      <c r="D797" s="34"/>
      <c r="E797" s="34"/>
      <c r="F797" s="34"/>
      <c r="G797" s="34"/>
      <c r="H797" s="35"/>
      <c r="I797" s="35"/>
      <c r="J797" s="35"/>
      <c r="K797" s="34"/>
      <c r="L797" s="34"/>
      <c r="M797" s="34"/>
      <c r="N797" s="34"/>
      <c r="O797" s="34"/>
      <c r="P797" s="34"/>
      <c r="Q797" s="34"/>
      <c r="R797" s="34"/>
      <c r="S797" s="34"/>
      <c r="T797" s="34"/>
      <c r="U797" s="34"/>
      <c r="V797" s="34"/>
      <c r="W797" s="34"/>
      <c r="X797" s="34"/>
      <c r="Y797" s="34"/>
      <c r="Z797" s="34"/>
    </row>
    <row r="798" spans="1:26" ht="15.5" x14ac:dyDescent="0.35">
      <c r="A798" s="34"/>
      <c r="B798" s="34"/>
      <c r="C798" s="34"/>
      <c r="D798" s="34"/>
      <c r="E798" s="34"/>
      <c r="F798" s="34"/>
      <c r="G798" s="34"/>
      <c r="H798" s="35"/>
      <c r="I798" s="35"/>
      <c r="J798" s="35"/>
      <c r="K798" s="34"/>
      <c r="L798" s="34"/>
      <c r="M798" s="34"/>
      <c r="N798" s="34"/>
      <c r="O798" s="34"/>
      <c r="P798" s="34"/>
      <c r="Q798" s="34"/>
      <c r="R798" s="34"/>
      <c r="S798" s="34"/>
      <c r="T798" s="34"/>
      <c r="U798" s="34"/>
      <c r="V798" s="34"/>
      <c r="W798" s="34"/>
      <c r="X798" s="34"/>
      <c r="Y798" s="34"/>
      <c r="Z798" s="34"/>
    </row>
    <row r="799" spans="1:26" ht="15.5" x14ac:dyDescent="0.35">
      <c r="A799" s="34"/>
      <c r="B799" s="34"/>
      <c r="C799" s="34"/>
      <c r="D799" s="34"/>
      <c r="E799" s="34"/>
      <c r="F799" s="34"/>
      <c r="G799" s="34"/>
      <c r="H799" s="35"/>
      <c r="I799" s="35"/>
      <c r="J799" s="35"/>
      <c r="K799" s="34"/>
      <c r="L799" s="34"/>
      <c r="M799" s="34"/>
      <c r="N799" s="34"/>
      <c r="O799" s="34"/>
      <c r="P799" s="34"/>
      <c r="Q799" s="34"/>
      <c r="R799" s="34"/>
      <c r="S799" s="34"/>
      <c r="T799" s="34"/>
      <c r="U799" s="34"/>
      <c r="V799" s="34"/>
      <c r="W799" s="34"/>
      <c r="X799" s="34"/>
      <c r="Y799" s="34"/>
      <c r="Z799" s="34"/>
    </row>
    <row r="800" spans="1:26" ht="15.5" x14ac:dyDescent="0.35">
      <c r="A800" s="34"/>
      <c r="B800" s="34"/>
      <c r="C800" s="34"/>
      <c r="D800" s="34"/>
      <c r="E800" s="34"/>
      <c r="F800" s="34"/>
      <c r="G800" s="34"/>
      <c r="H800" s="35"/>
      <c r="I800" s="35"/>
      <c r="J800" s="35"/>
      <c r="K800" s="34"/>
      <c r="L800" s="34"/>
      <c r="M800" s="34"/>
      <c r="N800" s="34"/>
      <c r="O800" s="34"/>
      <c r="P800" s="34"/>
      <c r="Q800" s="34"/>
      <c r="R800" s="34"/>
      <c r="S800" s="34"/>
      <c r="T800" s="34"/>
      <c r="U800" s="34"/>
      <c r="V800" s="34"/>
      <c r="W800" s="34"/>
      <c r="X800" s="34"/>
      <c r="Y800" s="34"/>
      <c r="Z800" s="34"/>
    </row>
    <row r="801" spans="1:26" ht="15.5" x14ac:dyDescent="0.35">
      <c r="A801" s="34"/>
      <c r="B801" s="34"/>
      <c r="C801" s="34"/>
      <c r="D801" s="34"/>
      <c r="E801" s="34"/>
      <c r="F801" s="34"/>
      <c r="G801" s="34"/>
      <c r="H801" s="35"/>
      <c r="I801" s="35"/>
      <c r="J801" s="35"/>
      <c r="K801" s="34"/>
      <c r="L801" s="34"/>
      <c r="M801" s="34"/>
      <c r="N801" s="34"/>
      <c r="O801" s="34"/>
      <c r="P801" s="34"/>
      <c r="Q801" s="34"/>
      <c r="R801" s="34"/>
      <c r="S801" s="34"/>
      <c r="T801" s="34"/>
      <c r="U801" s="34"/>
      <c r="V801" s="34"/>
      <c r="W801" s="34"/>
      <c r="X801" s="34"/>
      <c r="Y801" s="34"/>
      <c r="Z801" s="34"/>
    </row>
    <row r="802" spans="1:26" ht="15.5" x14ac:dyDescent="0.35">
      <c r="A802" s="34"/>
      <c r="B802" s="34"/>
      <c r="C802" s="34"/>
      <c r="D802" s="34"/>
      <c r="E802" s="34"/>
      <c r="F802" s="34"/>
      <c r="G802" s="34"/>
      <c r="H802" s="35"/>
      <c r="I802" s="35"/>
      <c r="J802" s="35"/>
      <c r="K802" s="34"/>
      <c r="L802" s="34"/>
      <c r="M802" s="34"/>
      <c r="N802" s="34"/>
      <c r="O802" s="34"/>
      <c r="P802" s="34"/>
      <c r="Q802" s="34"/>
      <c r="R802" s="34"/>
      <c r="S802" s="34"/>
      <c r="T802" s="34"/>
      <c r="U802" s="34"/>
      <c r="V802" s="34"/>
      <c r="W802" s="34"/>
      <c r="X802" s="34"/>
      <c r="Y802" s="34"/>
      <c r="Z802" s="34"/>
    </row>
    <row r="803" spans="1:26" ht="15.5" x14ac:dyDescent="0.35">
      <c r="A803" s="34"/>
      <c r="B803" s="34"/>
      <c r="C803" s="34"/>
      <c r="D803" s="34"/>
      <c r="E803" s="34"/>
      <c r="F803" s="34"/>
      <c r="G803" s="34"/>
      <c r="H803" s="35"/>
      <c r="I803" s="35"/>
      <c r="J803" s="35"/>
      <c r="K803" s="34"/>
      <c r="L803" s="34"/>
      <c r="M803" s="34"/>
      <c r="N803" s="34"/>
      <c r="O803" s="34"/>
      <c r="P803" s="34"/>
      <c r="Q803" s="34"/>
      <c r="R803" s="34"/>
      <c r="S803" s="34"/>
      <c r="T803" s="34"/>
      <c r="U803" s="34"/>
      <c r="V803" s="34"/>
      <c r="W803" s="34"/>
      <c r="X803" s="34"/>
      <c r="Y803" s="34"/>
      <c r="Z803" s="34"/>
    </row>
    <row r="804" spans="1:26" ht="15.5" x14ac:dyDescent="0.35">
      <c r="A804" s="34"/>
      <c r="B804" s="34"/>
      <c r="C804" s="34"/>
      <c r="D804" s="34"/>
      <c r="E804" s="34"/>
      <c r="F804" s="34"/>
      <c r="G804" s="34"/>
      <c r="H804" s="35"/>
      <c r="I804" s="35"/>
      <c r="J804" s="35"/>
      <c r="K804" s="34"/>
      <c r="L804" s="34"/>
      <c r="M804" s="34"/>
      <c r="N804" s="34"/>
      <c r="O804" s="34"/>
      <c r="P804" s="34"/>
      <c r="Q804" s="34"/>
      <c r="R804" s="34"/>
      <c r="S804" s="34"/>
      <c r="T804" s="34"/>
      <c r="U804" s="34"/>
      <c r="V804" s="34"/>
      <c r="W804" s="34"/>
      <c r="X804" s="34"/>
      <c r="Y804" s="34"/>
      <c r="Z804" s="34"/>
    </row>
    <row r="805" spans="1:26" ht="15.5" x14ac:dyDescent="0.35">
      <c r="A805" s="34"/>
      <c r="B805" s="34"/>
      <c r="C805" s="34"/>
      <c r="D805" s="34"/>
      <c r="E805" s="34"/>
      <c r="F805" s="34"/>
      <c r="G805" s="34"/>
      <c r="H805" s="35"/>
      <c r="I805" s="35"/>
      <c r="J805" s="35"/>
      <c r="K805" s="34"/>
      <c r="L805" s="34"/>
      <c r="M805" s="34"/>
      <c r="N805" s="34"/>
      <c r="O805" s="34"/>
      <c r="P805" s="34"/>
      <c r="Q805" s="34"/>
      <c r="R805" s="34"/>
      <c r="S805" s="34"/>
      <c r="T805" s="34"/>
      <c r="U805" s="34"/>
      <c r="V805" s="34"/>
      <c r="W805" s="34"/>
      <c r="X805" s="34"/>
      <c r="Y805" s="34"/>
      <c r="Z805" s="34"/>
    </row>
    <row r="806" spans="1:26" ht="15.5" x14ac:dyDescent="0.35">
      <c r="A806" s="34"/>
      <c r="B806" s="34"/>
      <c r="C806" s="34"/>
      <c r="D806" s="34"/>
      <c r="E806" s="34"/>
      <c r="F806" s="34"/>
      <c r="G806" s="34"/>
      <c r="H806" s="35"/>
      <c r="I806" s="35"/>
      <c r="J806" s="35"/>
      <c r="K806" s="34"/>
      <c r="L806" s="34"/>
      <c r="M806" s="34"/>
      <c r="N806" s="34"/>
      <c r="O806" s="34"/>
      <c r="P806" s="34"/>
      <c r="Q806" s="34"/>
      <c r="R806" s="34"/>
      <c r="S806" s="34"/>
      <c r="T806" s="34"/>
      <c r="U806" s="34"/>
      <c r="V806" s="34"/>
      <c r="W806" s="34"/>
      <c r="X806" s="34"/>
      <c r="Y806" s="34"/>
      <c r="Z806" s="34"/>
    </row>
    <row r="807" spans="1:26" ht="15.5" x14ac:dyDescent="0.35">
      <c r="A807" s="34"/>
      <c r="B807" s="34"/>
      <c r="C807" s="34"/>
      <c r="D807" s="34"/>
      <c r="E807" s="34"/>
      <c r="F807" s="34"/>
      <c r="G807" s="34"/>
      <c r="H807" s="35"/>
      <c r="I807" s="35"/>
      <c r="J807" s="35"/>
      <c r="K807" s="34"/>
      <c r="L807" s="34"/>
      <c r="M807" s="34"/>
      <c r="N807" s="34"/>
      <c r="O807" s="34"/>
      <c r="P807" s="34"/>
      <c r="Q807" s="34"/>
      <c r="R807" s="34"/>
      <c r="S807" s="34"/>
      <c r="T807" s="34"/>
      <c r="U807" s="34"/>
      <c r="V807" s="34"/>
      <c r="W807" s="34"/>
      <c r="X807" s="34"/>
      <c r="Y807" s="34"/>
      <c r="Z807" s="34"/>
    </row>
    <row r="808" spans="1:26" ht="15.5" x14ac:dyDescent="0.35">
      <c r="A808" s="34"/>
      <c r="B808" s="34"/>
      <c r="C808" s="34"/>
      <c r="D808" s="34"/>
      <c r="E808" s="34"/>
      <c r="F808" s="34"/>
      <c r="G808" s="34"/>
      <c r="H808" s="35"/>
      <c r="I808" s="35"/>
      <c r="J808" s="35"/>
      <c r="K808" s="34"/>
      <c r="L808" s="34"/>
      <c r="M808" s="34"/>
      <c r="N808" s="34"/>
      <c r="O808" s="34"/>
      <c r="P808" s="34"/>
      <c r="Q808" s="34"/>
      <c r="R808" s="34"/>
      <c r="S808" s="34"/>
      <c r="T808" s="34"/>
      <c r="U808" s="34"/>
      <c r="V808" s="34"/>
      <c r="W808" s="34"/>
      <c r="X808" s="34"/>
      <c r="Y808" s="34"/>
      <c r="Z808" s="34"/>
    </row>
    <row r="809" spans="1:26" ht="15.5" x14ac:dyDescent="0.35">
      <c r="A809" s="34"/>
      <c r="B809" s="34"/>
      <c r="C809" s="34"/>
      <c r="D809" s="34"/>
      <c r="E809" s="34"/>
      <c r="F809" s="34"/>
      <c r="G809" s="34"/>
      <c r="H809" s="35"/>
      <c r="I809" s="35"/>
      <c r="J809" s="35"/>
      <c r="K809" s="34"/>
      <c r="L809" s="34"/>
      <c r="M809" s="34"/>
      <c r="N809" s="34"/>
      <c r="O809" s="34"/>
      <c r="P809" s="34"/>
      <c r="Q809" s="34"/>
      <c r="R809" s="34"/>
      <c r="S809" s="34"/>
      <c r="T809" s="34"/>
      <c r="U809" s="34"/>
      <c r="V809" s="34"/>
      <c r="W809" s="34"/>
      <c r="X809" s="34"/>
      <c r="Y809" s="34"/>
      <c r="Z809" s="34"/>
    </row>
    <row r="810" spans="1:26" ht="15.5" x14ac:dyDescent="0.35">
      <c r="A810" s="34"/>
      <c r="B810" s="34"/>
      <c r="C810" s="34"/>
      <c r="D810" s="34"/>
      <c r="E810" s="34"/>
      <c r="F810" s="34"/>
      <c r="G810" s="34"/>
      <c r="H810" s="35"/>
      <c r="I810" s="35"/>
      <c r="J810" s="35"/>
      <c r="K810" s="34"/>
      <c r="L810" s="34"/>
      <c r="M810" s="34"/>
      <c r="N810" s="34"/>
      <c r="O810" s="34"/>
      <c r="P810" s="34"/>
      <c r="Q810" s="34"/>
      <c r="R810" s="34"/>
      <c r="S810" s="34"/>
      <c r="T810" s="34"/>
      <c r="U810" s="34"/>
      <c r="V810" s="34"/>
      <c r="W810" s="34"/>
      <c r="X810" s="34"/>
      <c r="Y810" s="34"/>
      <c r="Z810" s="34"/>
    </row>
    <row r="811" spans="1:26" ht="15.5" x14ac:dyDescent="0.35">
      <c r="A811" s="34"/>
      <c r="B811" s="34"/>
      <c r="C811" s="34"/>
      <c r="D811" s="34"/>
      <c r="E811" s="34"/>
      <c r="F811" s="34"/>
      <c r="G811" s="34"/>
      <c r="H811" s="35"/>
      <c r="I811" s="35"/>
      <c r="J811" s="35"/>
      <c r="K811" s="34"/>
      <c r="L811" s="34"/>
      <c r="M811" s="34"/>
      <c r="N811" s="34"/>
      <c r="O811" s="34"/>
      <c r="P811" s="34"/>
      <c r="Q811" s="34"/>
      <c r="R811" s="34"/>
      <c r="S811" s="34"/>
      <c r="T811" s="34"/>
      <c r="U811" s="34"/>
      <c r="V811" s="34"/>
      <c r="W811" s="34"/>
      <c r="X811" s="34"/>
      <c r="Y811" s="34"/>
      <c r="Z811" s="34"/>
    </row>
    <row r="812" spans="1:26" ht="15.5" x14ac:dyDescent="0.35">
      <c r="A812" s="34"/>
      <c r="B812" s="34"/>
      <c r="C812" s="34"/>
      <c r="D812" s="34"/>
      <c r="E812" s="34"/>
      <c r="F812" s="34"/>
      <c r="G812" s="34"/>
      <c r="H812" s="35"/>
      <c r="I812" s="35"/>
      <c r="J812" s="35"/>
      <c r="K812" s="34"/>
      <c r="L812" s="34"/>
      <c r="M812" s="34"/>
      <c r="N812" s="34"/>
      <c r="O812" s="34"/>
      <c r="P812" s="34"/>
      <c r="Q812" s="34"/>
      <c r="R812" s="34"/>
      <c r="S812" s="34"/>
      <c r="T812" s="34"/>
      <c r="U812" s="34"/>
      <c r="V812" s="34"/>
      <c r="W812" s="34"/>
      <c r="X812" s="34"/>
      <c r="Y812" s="34"/>
      <c r="Z812" s="34"/>
    </row>
    <row r="813" spans="1:26" ht="15.5" x14ac:dyDescent="0.35">
      <c r="A813" s="34"/>
      <c r="B813" s="34"/>
      <c r="C813" s="34"/>
      <c r="D813" s="34"/>
      <c r="E813" s="34"/>
      <c r="F813" s="34"/>
      <c r="G813" s="34"/>
      <c r="H813" s="35"/>
      <c r="I813" s="35"/>
      <c r="J813" s="35"/>
      <c r="K813" s="34"/>
      <c r="L813" s="34"/>
      <c r="M813" s="34"/>
      <c r="N813" s="34"/>
      <c r="O813" s="34"/>
      <c r="P813" s="34"/>
      <c r="Q813" s="34"/>
      <c r="R813" s="34"/>
      <c r="S813" s="34"/>
      <c r="T813" s="34"/>
      <c r="U813" s="34"/>
      <c r="V813" s="34"/>
      <c r="W813" s="34"/>
      <c r="X813" s="34"/>
      <c r="Y813" s="34"/>
      <c r="Z813" s="34"/>
    </row>
    <row r="814" spans="1:26" ht="15.5" x14ac:dyDescent="0.35">
      <c r="A814" s="34"/>
      <c r="B814" s="34"/>
      <c r="C814" s="34"/>
      <c r="D814" s="34"/>
      <c r="E814" s="34"/>
      <c r="F814" s="34"/>
      <c r="G814" s="34"/>
      <c r="H814" s="35"/>
      <c r="I814" s="35"/>
      <c r="J814" s="35"/>
      <c r="K814" s="34"/>
      <c r="L814" s="34"/>
      <c r="M814" s="34"/>
      <c r="N814" s="34"/>
      <c r="O814" s="34"/>
      <c r="P814" s="34"/>
      <c r="Q814" s="34"/>
      <c r="R814" s="34"/>
      <c r="S814" s="34"/>
      <c r="T814" s="34"/>
      <c r="U814" s="34"/>
      <c r="V814" s="34"/>
      <c r="W814" s="34"/>
      <c r="X814" s="34"/>
      <c r="Y814" s="34"/>
      <c r="Z814" s="34"/>
    </row>
    <row r="815" spans="1:26" ht="15.5" x14ac:dyDescent="0.35">
      <c r="A815" s="34"/>
      <c r="B815" s="34"/>
      <c r="C815" s="34"/>
      <c r="D815" s="34"/>
      <c r="E815" s="34"/>
      <c r="F815" s="34"/>
      <c r="G815" s="34"/>
      <c r="H815" s="35"/>
      <c r="I815" s="35"/>
      <c r="J815" s="35"/>
      <c r="K815" s="34"/>
      <c r="L815" s="34"/>
      <c r="M815" s="34"/>
      <c r="N815" s="34"/>
      <c r="O815" s="34"/>
      <c r="P815" s="34"/>
      <c r="Q815" s="34"/>
      <c r="R815" s="34"/>
      <c r="S815" s="34"/>
      <c r="T815" s="34"/>
      <c r="U815" s="34"/>
      <c r="V815" s="34"/>
      <c r="W815" s="34"/>
      <c r="X815" s="34"/>
      <c r="Y815" s="34"/>
      <c r="Z815" s="34"/>
    </row>
    <row r="816" spans="1:26" ht="15.5" x14ac:dyDescent="0.35">
      <c r="A816" s="34"/>
      <c r="B816" s="34"/>
      <c r="C816" s="34"/>
      <c r="D816" s="34"/>
      <c r="E816" s="34"/>
      <c r="F816" s="34"/>
      <c r="G816" s="34"/>
      <c r="H816" s="35"/>
      <c r="I816" s="35"/>
      <c r="J816" s="35"/>
      <c r="K816" s="34"/>
      <c r="L816" s="34"/>
      <c r="M816" s="34"/>
      <c r="N816" s="34"/>
      <c r="O816" s="34"/>
      <c r="P816" s="34"/>
      <c r="Q816" s="34"/>
      <c r="R816" s="34"/>
      <c r="S816" s="34"/>
      <c r="T816" s="34"/>
      <c r="U816" s="34"/>
      <c r="V816" s="34"/>
      <c r="W816" s="34"/>
      <c r="X816" s="34"/>
      <c r="Y816" s="34"/>
      <c r="Z816" s="34"/>
    </row>
    <row r="817" spans="1:26" ht="15.5" x14ac:dyDescent="0.35">
      <c r="A817" s="34"/>
      <c r="B817" s="34"/>
      <c r="C817" s="34"/>
      <c r="D817" s="34"/>
      <c r="E817" s="34"/>
      <c r="F817" s="34"/>
      <c r="G817" s="34"/>
      <c r="H817" s="35"/>
      <c r="I817" s="35"/>
      <c r="J817" s="35"/>
      <c r="K817" s="34"/>
      <c r="L817" s="34"/>
      <c r="M817" s="34"/>
      <c r="N817" s="34"/>
      <c r="O817" s="34"/>
      <c r="P817" s="34"/>
      <c r="Q817" s="34"/>
      <c r="R817" s="34"/>
      <c r="S817" s="34"/>
      <c r="T817" s="34"/>
      <c r="U817" s="34"/>
      <c r="V817" s="34"/>
      <c r="W817" s="34"/>
      <c r="X817" s="34"/>
      <c r="Y817" s="34"/>
      <c r="Z817" s="34"/>
    </row>
    <row r="818" spans="1:26" ht="15.5" x14ac:dyDescent="0.35">
      <c r="A818" s="34"/>
      <c r="B818" s="34"/>
      <c r="C818" s="34"/>
      <c r="D818" s="34"/>
      <c r="E818" s="34"/>
      <c r="F818" s="34"/>
      <c r="G818" s="34"/>
      <c r="H818" s="35"/>
      <c r="I818" s="35"/>
      <c r="J818" s="35"/>
      <c r="K818" s="34"/>
      <c r="L818" s="34"/>
      <c r="M818" s="34"/>
      <c r="N818" s="34"/>
      <c r="O818" s="34"/>
      <c r="P818" s="34"/>
      <c r="Q818" s="34"/>
      <c r="R818" s="34"/>
      <c r="S818" s="34"/>
      <c r="T818" s="34"/>
      <c r="U818" s="34"/>
      <c r="V818" s="34"/>
      <c r="W818" s="34"/>
      <c r="X818" s="34"/>
      <c r="Y818" s="34"/>
      <c r="Z818" s="34"/>
    </row>
    <row r="819" spans="1:26" ht="15.5" x14ac:dyDescent="0.35">
      <c r="A819" s="34"/>
      <c r="B819" s="34"/>
      <c r="C819" s="34"/>
      <c r="D819" s="34"/>
      <c r="E819" s="34"/>
      <c r="F819" s="34"/>
      <c r="G819" s="34"/>
      <c r="H819" s="35"/>
      <c r="I819" s="35"/>
      <c r="J819" s="35"/>
      <c r="K819" s="34"/>
      <c r="L819" s="34"/>
      <c r="M819" s="34"/>
      <c r="N819" s="34"/>
      <c r="O819" s="34"/>
      <c r="P819" s="34"/>
      <c r="Q819" s="34"/>
      <c r="R819" s="34"/>
      <c r="S819" s="34"/>
      <c r="T819" s="34"/>
      <c r="U819" s="34"/>
      <c r="V819" s="34"/>
      <c r="W819" s="34"/>
      <c r="X819" s="34"/>
      <c r="Y819" s="34"/>
      <c r="Z819" s="34"/>
    </row>
    <row r="820" spans="1:26" ht="15.5" x14ac:dyDescent="0.35">
      <c r="A820" s="34"/>
      <c r="B820" s="34"/>
      <c r="C820" s="34"/>
      <c r="D820" s="34"/>
      <c r="E820" s="34"/>
      <c r="F820" s="34"/>
      <c r="G820" s="34"/>
      <c r="H820" s="35"/>
      <c r="I820" s="35"/>
      <c r="J820" s="35"/>
      <c r="K820" s="34"/>
      <c r="L820" s="34"/>
      <c r="M820" s="34"/>
      <c r="N820" s="34"/>
      <c r="O820" s="34"/>
      <c r="P820" s="34"/>
      <c r="Q820" s="34"/>
      <c r="R820" s="34"/>
      <c r="S820" s="34"/>
      <c r="T820" s="34"/>
      <c r="U820" s="34"/>
      <c r="V820" s="34"/>
      <c r="W820" s="34"/>
      <c r="X820" s="34"/>
      <c r="Y820" s="34"/>
      <c r="Z820" s="34"/>
    </row>
    <row r="821" spans="1:26" ht="15.5" x14ac:dyDescent="0.35">
      <c r="A821" s="34"/>
      <c r="B821" s="34"/>
      <c r="C821" s="34"/>
      <c r="D821" s="34"/>
      <c r="E821" s="34"/>
      <c r="F821" s="34"/>
      <c r="G821" s="34"/>
      <c r="H821" s="35"/>
      <c r="I821" s="35"/>
      <c r="J821" s="35"/>
      <c r="K821" s="34"/>
      <c r="L821" s="34"/>
      <c r="M821" s="34"/>
      <c r="N821" s="34"/>
      <c r="O821" s="34"/>
      <c r="P821" s="34"/>
      <c r="Q821" s="34"/>
      <c r="R821" s="34"/>
      <c r="S821" s="34"/>
      <c r="T821" s="34"/>
      <c r="U821" s="34"/>
      <c r="V821" s="34"/>
      <c r="W821" s="34"/>
      <c r="X821" s="34"/>
      <c r="Y821" s="34"/>
      <c r="Z821" s="34"/>
    </row>
    <row r="822" spans="1:26" ht="15.5" x14ac:dyDescent="0.35">
      <c r="A822" s="34"/>
      <c r="B822" s="34"/>
      <c r="C822" s="34"/>
      <c r="D822" s="34"/>
      <c r="E822" s="34"/>
      <c r="F822" s="34"/>
      <c r="G822" s="34"/>
      <c r="H822" s="35"/>
      <c r="I822" s="35"/>
      <c r="J822" s="35"/>
      <c r="K822" s="34"/>
      <c r="L822" s="34"/>
      <c r="M822" s="34"/>
      <c r="N822" s="34"/>
      <c r="O822" s="34"/>
      <c r="P822" s="34"/>
      <c r="Q822" s="34"/>
      <c r="R822" s="34"/>
      <c r="S822" s="34"/>
      <c r="T822" s="34"/>
      <c r="U822" s="34"/>
      <c r="V822" s="34"/>
      <c r="W822" s="34"/>
      <c r="X822" s="34"/>
      <c r="Y822" s="34"/>
      <c r="Z822" s="34"/>
    </row>
    <row r="823" spans="1:26" ht="15.5" x14ac:dyDescent="0.35">
      <c r="A823" s="34"/>
      <c r="B823" s="34"/>
      <c r="C823" s="34"/>
      <c r="D823" s="34"/>
      <c r="E823" s="34"/>
      <c r="F823" s="34"/>
      <c r="G823" s="34"/>
      <c r="H823" s="35"/>
      <c r="I823" s="35"/>
      <c r="J823" s="35"/>
      <c r="K823" s="34"/>
      <c r="L823" s="34"/>
      <c r="M823" s="34"/>
      <c r="N823" s="34"/>
      <c r="O823" s="34"/>
      <c r="P823" s="34"/>
      <c r="Q823" s="34"/>
      <c r="R823" s="34"/>
      <c r="S823" s="34"/>
      <c r="T823" s="34"/>
      <c r="U823" s="34"/>
      <c r="V823" s="34"/>
      <c r="W823" s="34"/>
      <c r="X823" s="34"/>
      <c r="Y823" s="34"/>
      <c r="Z823" s="34"/>
    </row>
    <row r="824" spans="1:26" ht="15.5" x14ac:dyDescent="0.35">
      <c r="A824" s="34"/>
      <c r="B824" s="34"/>
      <c r="C824" s="34"/>
      <c r="D824" s="34"/>
      <c r="E824" s="34"/>
      <c r="F824" s="34"/>
      <c r="G824" s="34"/>
      <c r="H824" s="35"/>
      <c r="I824" s="35"/>
      <c r="J824" s="35"/>
      <c r="K824" s="34"/>
      <c r="L824" s="34"/>
      <c r="M824" s="34"/>
      <c r="N824" s="34"/>
      <c r="O824" s="34"/>
      <c r="P824" s="34"/>
      <c r="Q824" s="34"/>
      <c r="R824" s="34"/>
      <c r="S824" s="34"/>
      <c r="T824" s="34"/>
      <c r="U824" s="34"/>
      <c r="V824" s="34"/>
      <c r="W824" s="34"/>
      <c r="X824" s="34"/>
      <c r="Y824" s="34"/>
      <c r="Z824" s="34"/>
    </row>
    <row r="825" spans="1:26" ht="15.5" x14ac:dyDescent="0.35">
      <c r="A825" s="34"/>
      <c r="B825" s="34"/>
      <c r="C825" s="34"/>
      <c r="D825" s="34"/>
      <c r="E825" s="34"/>
      <c r="F825" s="34"/>
      <c r="G825" s="34"/>
      <c r="H825" s="35"/>
      <c r="I825" s="35"/>
      <c r="J825" s="35"/>
      <c r="K825" s="34"/>
      <c r="L825" s="34"/>
      <c r="M825" s="34"/>
      <c r="N825" s="34"/>
      <c r="O825" s="34"/>
      <c r="P825" s="34"/>
      <c r="Q825" s="34"/>
      <c r="R825" s="34"/>
      <c r="S825" s="34"/>
      <c r="T825" s="34"/>
      <c r="U825" s="34"/>
      <c r="V825" s="34"/>
      <c r="W825" s="34"/>
      <c r="X825" s="34"/>
      <c r="Y825" s="34"/>
      <c r="Z825" s="34"/>
    </row>
    <row r="826" spans="1:26" ht="15.5" x14ac:dyDescent="0.35">
      <c r="A826" s="34"/>
      <c r="B826" s="34"/>
      <c r="C826" s="34"/>
      <c r="D826" s="34"/>
      <c r="E826" s="34"/>
      <c r="F826" s="34"/>
      <c r="G826" s="34"/>
      <c r="H826" s="35"/>
      <c r="I826" s="35"/>
      <c r="J826" s="35"/>
      <c r="K826" s="34"/>
      <c r="L826" s="34"/>
      <c r="M826" s="34"/>
      <c r="N826" s="34"/>
      <c r="O826" s="34"/>
      <c r="P826" s="34"/>
      <c r="Q826" s="34"/>
      <c r="R826" s="34"/>
      <c r="S826" s="34"/>
      <c r="T826" s="34"/>
      <c r="U826" s="34"/>
      <c r="V826" s="34"/>
      <c r="W826" s="34"/>
      <c r="X826" s="34"/>
      <c r="Y826" s="34"/>
      <c r="Z826" s="34"/>
    </row>
    <row r="827" spans="1:26" ht="15.5" x14ac:dyDescent="0.35">
      <c r="A827" s="34"/>
      <c r="B827" s="34"/>
      <c r="C827" s="34"/>
      <c r="D827" s="34"/>
      <c r="E827" s="34"/>
      <c r="F827" s="34"/>
      <c r="G827" s="34"/>
      <c r="H827" s="35"/>
      <c r="I827" s="35"/>
      <c r="J827" s="35"/>
      <c r="K827" s="34"/>
      <c r="L827" s="34"/>
      <c r="M827" s="34"/>
      <c r="N827" s="34"/>
      <c r="O827" s="34"/>
      <c r="P827" s="34"/>
      <c r="Q827" s="34"/>
      <c r="R827" s="34"/>
      <c r="S827" s="34"/>
      <c r="T827" s="34"/>
      <c r="U827" s="34"/>
      <c r="V827" s="34"/>
      <c r="W827" s="34"/>
      <c r="X827" s="34"/>
      <c r="Y827" s="34"/>
      <c r="Z827" s="34"/>
    </row>
    <row r="828" spans="1:26" ht="15.5" x14ac:dyDescent="0.35">
      <c r="A828" s="34"/>
      <c r="B828" s="34"/>
      <c r="C828" s="34"/>
      <c r="D828" s="34"/>
      <c r="E828" s="34"/>
      <c r="F828" s="34"/>
      <c r="G828" s="34"/>
      <c r="H828" s="35"/>
      <c r="I828" s="35"/>
      <c r="J828" s="35"/>
      <c r="K828" s="34"/>
      <c r="L828" s="34"/>
      <c r="M828" s="34"/>
      <c r="N828" s="34"/>
      <c r="O828" s="34"/>
      <c r="P828" s="34"/>
      <c r="Q828" s="34"/>
      <c r="R828" s="34"/>
      <c r="S828" s="34"/>
      <c r="T828" s="34"/>
      <c r="U828" s="34"/>
      <c r="V828" s="34"/>
      <c r="W828" s="34"/>
      <c r="X828" s="34"/>
      <c r="Y828" s="34"/>
      <c r="Z828" s="34"/>
    </row>
    <row r="829" spans="1:26" ht="15.5" x14ac:dyDescent="0.35">
      <c r="A829" s="34"/>
      <c r="B829" s="34"/>
      <c r="C829" s="34"/>
      <c r="D829" s="34"/>
      <c r="E829" s="34"/>
      <c r="F829" s="34"/>
      <c r="G829" s="34"/>
      <c r="H829" s="35"/>
      <c r="I829" s="35"/>
      <c r="J829" s="35"/>
      <c r="K829" s="34"/>
      <c r="L829" s="34"/>
      <c r="M829" s="34"/>
      <c r="N829" s="34"/>
      <c r="O829" s="34"/>
      <c r="P829" s="34"/>
      <c r="Q829" s="34"/>
      <c r="R829" s="34"/>
      <c r="S829" s="34"/>
      <c r="T829" s="34"/>
      <c r="U829" s="34"/>
      <c r="V829" s="34"/>
      <c r="W829" s="34"/>
      <c r="X829" s="34"/>
      <c r="Y829" s="34"/>
      <c r="Z829" s="34"/>
    </row>
    <row r="830" spans="1:26" ht="15.5" x14ac:dyDescent="0.35">
      <c r="A830" s="34"/>
      <c r="B830" s="34"/>
      <c r="C830" s="34"/>
      <c r="D830" s="34"/>
      <c r="E830" s="34"/>
      <c r="F830" s="34"/>
      <c r="G830" s="34"/>
      <c r="H830" s="35"/>
      <c r="I830" s="35"/>
      <c r="J830" s="35"/>
      <c r="K830" s="34"/>
      <c r="L830" s="34"/>
      <c r="M830" s="34"/>
      <c r="N830" s="34"/>
      <c r="O830" s="34"/>
      <c r="P830" s="34"/>
      <c r="Q830" s="34"/>
      <c r="R830" s="34"/>
      <c r="S830" s="34"/>
      <c r="T830" s="34"/>
      <c r="U830" s="34"/>
      <c r="V830" s="34"/>
      <c r="W830" s="34"/>
      <c r="X830" s="34"/>
      <c r="Y830" s="34"/>
      <c r="Z830" s="34"/>
    </row>
    <row r="831" spans="1:26" ht="15.5" x14ac:dyDescent="0.35">
      <c r="A831" s="34"/>
      <c r="B831" s="34"/>
      <c r="C831" s="34"/>
      <c r="D831" s="34"/>
      <c r="E831" s="34"/>
      <c r="F831" s="34"/>
      <c r="G831" s="34"/>
      <c r="H831" s="35"/>
      <c r="I831" s="35"/>
      <c r="J831" s="35"/>
      <c r="K831" s="34"/>
      <c r="L831" s="34"/>
      <c r="M831" s="34"/>
      <c r="N831" s="34"/>
      <c r="O831" s="34"/>
      <c r="P831" s="34"/>
      <c r="Q831" s="34"/>
      <c r="R831" s="34"/>
      <c r="S831" s="34"/>
      <c r="T831" s="34"/>
      <c r="U831" s="34"/>
      <c r="V831" s="34"/>
      <c r="W831" s="34"/>
      <c r="X831" s="34"/>
      <c r="Y831" s="34"/>
      <c r="Z831" s="34"/>
    </row>
    <row r="832" spans="1:26" ht="15.5" x14ac:dyDescent="0.35">
      <c r="A832" s="34"/>
      <c r="B832" s="34"/>
      <c r="C832" s="34"/>
      <c r="D832" s="34"/>
      <c r="E832" s="34"/>
      <c r="F832" s="34"/>
      <c r="G832" s="34"/>
      <c r="H832" s="35"/>
      <c r="I832" s="35"/>
      <c r="J832" s="35"/>
      <c r="K832" s="34"/>
      <c r="L832" s="34"/>
      <c r="M832" s="34"/>
      <c r="N832" s="34"/>
      <c r="O832" s="34"/>
      <c r="P832" s="34"/>
      <c r="Q832" s="34"/>
      <c r="R832" s="34"/>
      <c r="S832" s="34"/>
      <c r="T832" s="34"/>
      <c r="U832" s="34"/>
      <c r="V832" s="34"/>
      <c r="W832" s="34"/>
      <c r="X832" s="34"/>
      <c r="Y832" s="34"/>
      <c r="Z832" s="34"/>
    </row>
    <row r="833" spans="1:26" ht="15.5" x14ac:dyDescent="0.35">
      <c r="A833" s="34"/>
      <c r="B833" s="34"/>
      <c r="C833" s="34"/>
      <c r="D833" s="34"/>
      <c r="E833" s="34"/>
      <c r="F833" s="34"/>
      <c r="G833" s="34"/>
      <c r="H833" s="35"/>
      <c r="I833" s="35"/>
      <c r="J833" s="35"/>
      <c r="K833" s="34"/>
      <c r="L833" s="34"/>
      <c r="M833" s="34"/>
      <c r="N833" s="34"/>
      <c r="O833" s="34"/>
      <c r="P833" s="34"/>
      <c r="Q833" s="34"/>
      <c r="R833" s="34"/>
      <c r="S833" s="34"/>
      <c r="T833" s="34"/>
      <c r="U833" s="34"/>
      <c r="V833" s="34"/>
      <c r="W833" s="34"/>
      <c r="X833" s="34"/>
      <c r="Y833" s="34"/>
      <c r="Z833" s="34"/>
    </row>
    <row r="834" spans="1:26" ht="15.5" x14ac:dyDescent="0.35">
      <c r="A834" s="34"/>
      <c r="B834" s="34"/>
      <c r="C834" s="34"/>
      <c r="D834" s="34"/>
      <c r="E834" s="34"/>
      <c r="F834" s="34"/>
      <c r="G834" s="34"/>
      <c r="H834" s="35"/>
      <c r="I834" s="35"/>
      <c r="J834" s="35"/>
      <c r="K834" s="34"/>
      <c r="L834" s="34"/>
      <c r="M834" s="34"/>
      <c r="N834" s="34"/>
      <c r="O834" s="34"/>
      <c r="P834" s="34"/>
      <c r="Q834" s="34"/>
      <c r="R834" s="34"/>
      <c r="S834" s="34"/>
      <c r="T834" s="34"/>
      <c r="U834" s="34"/>
      <c r="V834" s="34"/>
      <c r="W834" s="34"/>
      <c r="X834" s="34"/>
      <c r="Y834" s="34"/>
      <c r="Z834" s="34"/>
    </row>
    <row r="835" spans="1:26" ht="15.5" x14ac:dyDescent="0.35">
      <c r="A835" s="34"/>
      <c r="B835" s="34"/>
      <c r="C835" s="34"/>
      <c r="D835" s="34"/>
      <c r="E835" s="34"/>
      <c r="F835" s="34"/>
      <c r="G835" s="34"/>
      <c r="H835" s="35"/>
      <c r="I835" s="35"/>
      <c r="J835" s="35"/>
      <c r="K835" s="34"/>
      <c r="L835" s="34"/>
      <c r="M835" s="34"/>
      <c r="N835" s="34"/>
      <c r="O835" s="34"/>
      <c r="P835" s="34"/>
      <c r="Q835" s="34"/>
      <c r="R835" s="34"/>
      <c r="S835" s="34"/>
      <c r="T835" s="34"/>
      <c r="U835" s="34"/>
      <c r="V835" s="34"/>
      <c r="W835" s="34"/>
      <c r="X835" s="34"/>
      <c r="Y835" s="34"/>
      <c r="Z835" s="34"/>
    </row>
    <row r="836" spans="1:26" ht="15.5" x14ac:dyDescent="0.35">
      <c r="A836" s="34"/>
      <c r="B836" s="34"/>
      <c r="C836" s="34"/>
      <c r="D836" s="34"/>
      <c r="E836" s="34"/>
      <c r="F836" s="34"/>
      <c r="G836" s="34"/>
      <c r="H836" s="35"/>
      <c r="I836" s="35"/>
      <c r="J836" s="35"/>
      <c r="K836" s="34"/>
      <c r="L836" s="34"/>
      <c r="M836" s="34"/>
      <c r="N836" s="34"/>
      <c r="O836" s="34"/>
      <c r="P836" s="34"/>
      <c r="Q836" s="34"/>
      <c r="R836" s="34"/>
      <c r="S836" s="34"/>
      <c r="T836" s="34"/>
      <c r="U836" s="34"/>
      <c r="V836" s="34"/>
      <c r="W836" s="34"/>
      <c r="X836" s="34"/>
      <c r="Y836" s="34"/>
      <c r="Z836" s="34"/>
    </row>
    <row r="837" spans="1:26" ht="15.5" x14ac:dyDescent="0.35">
      <c r="A837" s="34"/>
      <c r="B837" s="34"/>
      <c r="C837" s="34"/>
      <c r="D837" s="34"/>
      <c r="E837" s="34"/>
      <c r="F837" s="34"/>
      <c r="G837" s="34"/>
      <c r="H837" s="35"/>
      <c r="I837" s="35"/>
      <c r="J837" s="35"/>
      <c r="K837" s="34"/>
      <c r="L837" s="34"/>
      <c r="M837" s="34"/>
      <c r="N837" s="34"/>
      <c r="O837" s="34"/>
      <c r="P837" s="34"/>
      <c r="Q837" s="34"/>
      <c r="R837" s="34"/>
      <c r="S837" s="34"/>
      <c r="T837" s="34"/>
      <c r="U837" s="34"/>
      <c r="V837" s="34"/>
      <c r="W837" s="34"/>
      <c r="X837" s="34"/>
      <c r="Y837" s="34"/>
      <c r="Z837" s="34"/>
    </row>
    <row r="838" spans="1:26" ht="15.5" x14ac:dyDescent="0.35">
      <c r="A838" s="34"/>
      <c r="B838" s="34"/>
      <c r="C838" s="34"/>
      <c r="D838" s="34"/>
      <c r="E838" s="34"/>
      <c r="F838" s="34"/>
      <c r="G838" s="34"/>
      <c r="H838" s="35"/>
      <c r="I838" s="35"/>
      <c r="J838" s="35"/>
      <c r="K838" s="34"/>
      <c r="L838" s="34"/>
      <c r="M838" s="34"/>
      <c r="N838" s="34"/>
      <c r="O838" s="34"/>
      <c r="P838" s="34"/>
      <c r="Q838" s="34"/>
      <c r="R838" s="34"/>
      <c r="S838" s="34"/>
      <c r="T838" s="34"/>
      <c r="U838" s="34"/>
      <c r="V838" s="34"/>
      <c r="W838" s="34"/>
      <c r="X838" s="34"/>
      <c r="Y838" s="34"/>
      <c r="Z838" s="34"/>
    </row>
    <row r="839" spans="1:26" ht="15.5" x14ac:dyDescent="0.35">
      <c r="A839" s="34"/>
      <c r="B839" s="34"/>
      <c r="C839" s="34"/>
      <c r="D839" s="34"/>
      <c r="E839" s="34"/>
      <c r="F839" s="34"/>
      <c r="G839" s="34"/>
      <c r="H839" s="35"/>
      <c r="I839" s="35"/>
      <c r="J839" s="35"/>
      <c r="K839" s="34"/>
      <c r="L839" s="34"/>
      <c r="M839" s="34"/>
      <c r="N839" s="34"/>
      <c r="O839" s="34"/>
      <c r="P839" s="34"/>
      <c r="Q839" s="34"/>
      <c r="R839" s="34"/>
      <c r="S839" s="34"/>
      <c r="T839" s="34"/>
      <c r="U839" s="34"/>
      <c r="V839" s="34"/>
      <c r="W839" s="34"/>
      <c r="X839" s="34"/>
      <c r="Y839" s="34"/>
      <c r="Z839" s="34"/>
    </row>
    <row r="840" spans="1:26" ht="15.5" x14ac:dyDescent="0.35">
      <c r="A840" s="34"/>
      <c r="B840" s="34"/>
      <c r="C840" s="34"/>
      <c r="D840" s="34"/>
      <c r="E840" s="34"/>
      <c r="F840" s="34"/>
      <c r="G840" s="34"/>
      <c r="H840" s="35"/>
      <c r="I840" s="35"/>
      <c r="J840" s="35"/>
      <c r="K840" s="34"/>
      <c r="L840" s="34"/>
      <c r="M840" s="34"/>
      <c r="N840" s="34"/>
      <c r="O840" s="34"/>
      <c r="P840" s="34"/>
      <c r="Q840" s="34"/>
      <c r="R840" s="34"/>
      <c r="S840" s="34"/>
      <c r="T840" s="34"/>
      <c r="U840" s="34"/>
      <c r="V840" s="34"/>
      <c r="W840" s="34"/>
      <c r="X840" s="34"/>
      <c r="Y840" s="34"/>
      <c r="Z840" s="34"/>
    </row>
    <row r="841" spans="1:26" ht="15.5" x14ac:dyDescent="0.35">
      <c r="A841" s="34"/>
      <c r="B841" s="34"/>
      <c r="C841" s="34"/>
      <c r="D841" s="34"/>
      <c r="E841" s="34"/>
      <c r="F841" s="34"/>
      <c r="G841" s="34"/>
      <c r="H841" s="35"/>
      <c r="I841" s="35"/>
      <c r="J841" s="35"/>
      <c r="K841" s="34"/>
      <c r="L841" s="34"/>
      <c r="M841" s="34"/>
      <c r="N841" s="34"/>
      <c r="O841" s="34"/>
      <c r="P841" s="34"/>
      <c r="Q841" s="34"/>
      <c r="R841" s="34"/>
      <c r="S841" s="34"/>
      <c r="T841" s="34"/>
      <c r="U841" s="34"/>
      <c r="V841" s="34"/>
      <c r="W841" s="34"/>
      <c r="X841" s="34"/>
      <c r="Y841" s="34"/>
      <c r="Z841" s="34"/>
    </row>
    <row r="842" spans="1:26" ht="15.5" x14ac:dyDescent="0.35">
      <c r="A842" s="34"/>
      <c r="B842" s="34"/>
      <c r="C842" s="34"/>
      <c r="D842" s="34"/>
      <c r="E842" s="34"/>
      <c r="F842" s="34"/>
      <c r="G842" s="34"/>
      <c r="H842" s="35"/>
      <c r="I842" s="35"/>
      <c r="J842" s="35"/>
      <c r="K842" s="34"/>
      <c r="L842" s="34"/>
      <c r="M842" s="34"/>
      <c r="N842" s="34"/>
      <c r="O842" s="34"/>
      <c r="P842" s="34"/>
      <c r="Q842" s="34"/>
      <c r="R842" s="34"/>
      <c r="S842" s="34"/>
      <c r="T842" s="34"/>
      <c r="U842" s="34"/>
      <c r="V842" s="34"/>
      <c r="W842" s="34"/>
      <c r="X842" s="34"/>
      <c r="Y842" s="34"/>
      <c r="Z842" s="34"/>
    </row>
    <row r="843" spans="1:26" ht="15.5" x14ac:dyDescent="0.35">
      <c r="A843" s="34"/>
      <c r="B843" s="34"/>
      <c r="C843" s="34"/>
      <c r="D843" s="34"/>
      <c r="E843" s="34"/>
      <c r="F843" s="34"/>
      <c r="G843" s="34"/>
      <c r="H843" s="35"/>
      <c r="I843" s="35"/>
      <c r="J843" s="35"/>
      <c r="K843" s="34"/>
      <c r="L843" s="34"/>
      <c r="M843" s="34"/>
      <c r="N843" s="34"/>
      <c r="O843" s="34"/>
      <c r="P843" s="34"/>
      <c r="Q843" s="34"/>
      <c r="R843" s="34"/>
      <c r="S843" s="34"/>
      <c r="T843" s="34"/>
      <c r="U843" s="34"/>
      <c r="V843" s="34"/>
      <c r="W843" s="34"/>
      <c r="X843" s="34"/>
      <c r="Y843" s="34"/>
      <c r="Z843" s="34"/>
    </row>
    <row r="844" spans="1:26" ht="15.5" x14ac:dyDescent="0.35">
      <c r="A844" s="34"/>
      <c r="B844" s="34"/>
      <c r="C844" s="34"/>
      <c r="D844" s="34"/>
      <c r="E844" s="34"/>
      <c r="F844" s="34"/>
      <c r="G844" s="34"/>
      <c r="H844" s="35"/>
      <c r="I844" s="35"/>
      <c r="J844" s="35"/>
      <c r="K844" s="34"/>
      <c r="L844" s="34"/>
      <c r="M844" s="34"/>
      <c r="N844" s="34"/>
      <c r="O844" s="34"/>
      <c r="P844" s="34"/>
      <c r="Q844" s="34"/>
      <c r="R844" s="34"/>
      <c r="S844" s="34"/>
      <c r="T844" s="34"/>
      <c r="U844" s="34"/>
      <c r="V844" s="34"/>
      <c r="W844" s="34"/>
      <c r="X844" s="34"/>
      <c r="Y844" s="34"/>
      <c r="Z844" s="34"/>
    </row>
    <row r="845" spans="1:26" ht="15.5" x14ac:dyDescent="0.35">
      <c r="A845" s="34"/>
      <c r="B845" s="34"/>
      <c r="C845" s="34"/>
      <c r="D845" s="34"/>
      <c r="E845" s="34"/>
      <c r="F845" s="34"/>
      <c r="G845" s="34"/>
      <c r="H845" s="35"/>
      <c r="I845" s="35"/>
      <c r="J845" s="35"/>
      <c r="K845" s="34"/>
      <c r="L845" s="34"/>
      <c r="M845" s="34"/>
      <c r="N845" s="34"/>
      <c r="O845" s="34"/>
      <c r="P845" s="34"/>
      <c r="Q845" s="34"/>
      <c r="R845" s="34"/>
      <c r="S845" s="34"/>
      <c r="T845" s="34"/>
      <c r="U845" s="34"/>
      <c r="V845" s="34"/>
      <c r="W845" s="34"/>
      <c r="X845" s="34"/>
      <c r="Y845" s="34"/>
      <c r="Z845" s="34"/>
    </row>
    <row r="846" spans="1:26" ht="15.5" x14ac:dyDescent="0.35">
      <c r="A846" s="34"/>
      <c r="B846" s="34"/>
      <c r="C846" s="34"/>
      <c r="D846" s="34"/>
      <c r="E846" s="34"/>
      <c r="F846" s="34"/>
      <c r="G846" s="34"/>
      <c r="H846" s="35"/>
      <c r="I846" s="35"/>
      <c r="J846" s="35"/>
      <c r="K846" s="34"/>
      <c r="L846" s="34"/>
      <c r="M846" s="34"/>
      <c r="N846" s="34"/>
      <c r="O846" s="34"/>
      <c r="P846" s="34"/>
      <c r="Q846" s="34"/>
      <c r="R846" s="34"/>
      <c r="S846" s="34"/>
      <c r="T846" s="34"/>
      <c r="U846" s="34"/>
      <c r="V846" s="34"/>
      <c r="W846" s="34"/>
      <c r="X846" s="34"/>
      <c r="Y846" s="34"/>
      <c r="Z846" s="34"/>
    </row>
    <row r="847" spans="1:26" ht="15.5" x14ac:dyDescent="0.35">
      <c r="A847" s="34"/>
      <c r="B847" s="34"/>
      <c r="C847" s="34"/>
      <c r="D847" s="34"/>
      <c r="E847" s="34"/>
      <c r="F847" s="34"/>
      <c r="G847" s="34"/>
      <c r="H847" s="35"/>
      <c r="I847" s="35"/>
      <c r="J847" s="35"/>
      <c r="K847" s="34"/>
      <c r="L847" s="34"/>
      <c r="M847" s="34"/>
      <c r="N847" s="34"/>
      <c r="O847" s="34"/>
      <c r="P847" s="34"/>
      <c r="Q847" s="34"/>
      <c r="R847" s="34"/>
      <c r="S847" s="34"/>
      <c r="T847" s="34"/>
      <c r="U847" s="34"/>
      <c r="V847" s="34"/>
      <c r="W847" s="34"/>
      <c r="X847" s="34"/>
      <c r="Y847" s="34"/>
      <c r="Z847" s="34"/>
    </row>
    <row r="848" spans="1:26" ht="15.5" x14ac:dyDescent="0.35">
      <c r="A848" s="34"/>
      <c r="B848" s="34"/>
      <c r="C848" s="34"/>
      <c r="D848" s="34"/>
      <c r="E848" s="34"/>
      <c r="F848" s="34"/>
      <c r="G848" s="34"/>
      <c r="H848" s="35"/>
      <c r="I848" s="35"/>
      <c r="J848" s="35"/>
      <c r="K848" s="34"/>
      <c r="L848" s="34"/>
      <c r="M848" s="34"/>
      <c r="N848" s="34"/>
      <c r="O848" s="34"/>
      <c r="P848" s="34"/>
      <c r="Q848" s="34"/>
      <c r="R848" s="34"/>
      <c r="S848" s="34"/>
      <c r="T848" s="34"/>
      <c r="U848" s="34"/>
      <c r="V848" s="34"/>
      <c r="W848" s="34"/>
      <c r="X848" s="34"/>
      <c r="Y848" s="34"/>
      <c r="Z848" s="34"/>
    </row>
    <row r="849" spans="1:26" ht="15.5" x14ac:dyDescent="0.35">
      <c r="A849" s="34"/>
      <c r="B849" s="34"/>
      <c r="C849" s="34"/>
      <c r="D849" s="34"/>
      <c r="E849" s="34"/>
      <c r="F849" s="34"/>
      <c r="G849" s="34"/>
      <c r="H849" s="35"/>
      <c r="I849" s="35"/>
      <c r="J849" s="35"/>
      <c r="K849" s="34"/>
      <c r="L849" s="34"/>
      <c r="M849" s="34"/>
      <c r="N849" s="34"/>
      <c r="O849" s="34"/>
      <c r="P849" s="34"/>
      <c r="Q849" s="34"/>
      <c r="R849" s="34"/>
      <c r="S849" s="34"/>
      <c r="T849" s="34"/>
      <c r="U849" s="34"/>
      <c r="V849" s="34"/>
      <c r="W849" s="34"/>
      <c r="X849" s="34"/>
      <c r="Y849" s="34"/>
      <c r="Z849" s="34"/>
    </row>
    <row r="850" spans="1:26" ht="15.5" x14ac:dyDescent="0.35">
      <c r="A850" s="34"/>
      <c r="B850" s="34"/>
      <c r="C850" s="34"/>
      <c r="D850" s="34"/>
      <c r="E850" s="34"/>
      <c r="F850" s="34"/>
      <c r="G850" s="34"/>
      <c r="H850" s="35"/>
      <c r="I850" s="35"/>
      <c r="J850" s="35"/>
      <c r="K850" s="34"/>
      <c r="L850" s="34"/>
      <c r="M850" s="34"/>
      <c r="N850" s="34"/>
      <c r="O850" s="34"/>
      <c r="P850" s="34"/>
      <c r="Q850" s="34"/>
      <c r="R850" s="34"/>
      <c r="S850" s="34"/>
      <c r="T850" s="34"/>
      <c r="U850" s="34"/>
      <c r="V850" s="34"/>
      <c r="W850" s="34"/>
      <c r="X850" s="34"/>
      <c r="Y850" s="34"/>
      <c r="Z850" s="34"/>
    </row>
    <row r="851" spans="1:26" ht="15.5" x14ac:dyDescent="0.35">
      <c r="A851" s="34"/>
      <c r="B851" s="34"/>
      <c r="C851" s="34"/>
      <c r="D851" s="34"/>
      <c r="E851" s="34"/>
      <c r="F851" s="34"/>
      <c r="G851" s="34"/>
      <c r="H851" s="35"/>
      <c r="I851" s="35"/>
      <c r="J851" s="35"/>
      <c r="K851" s="34"/>
      <c r="L851" s="34"/>
      <c r="M851" s="34"/>
      <c r="N851" s="34"/>
      <c r="O851" s="34"/>
      <c r="P851" s="34"/>
      <c r="Q851" s="34"/>
      <c r="R851" s="34"/>
      <c r="S851" s="34"/>
      <c r="T851" s="34"/>
      <c r="U851" s="34"/>
      <c r="V851" s="34"/>
      <c r="W851" s="34"/>
      <c r="X851" s="34"/>
      <c r="Y851" s="34"/>
      <c r="Z851" s="34"/>
    </row>
    <row r="852" spans="1:26" ht="15.5" x14ac:dyDescent="0.35">
      <c r="A852" s="34"/>
      <c r="B852" s="34"/>
      <c r="C852" s="34"/>
      <c r="D852" s="34"/>
      <c r="E852" s="34"/>
      <c r="F852" s="34"/>
      <c r="G852" s="34"/>
      <c r="H852" s="35"/>
      <c r="I852" s="35"/>
      <c r="J852" s="35"/>
      <c r="K852" s="34"/>
      <c r="L852" s="34"/>
      <c r="M852" s="34"/>
      <c r="N852" s="34"/>
      <c r="O852" s="34"/>
      <c r="P852" s="34"/>
      <c r="Q852" s="34"/>
      <c r="R852" s="34"/>
      <c r="S852" s="34"/>
      <c r="T852" s="34"/>
      <c r="U852" s="34"/>
      <c r="V852" s="34"/>
      <c r="W852" s="34"/>
      <c r="X852" s="34"/>
      <c r="Y852" s="34"/>
      <c r="Z852" s="34"/>
    </row>
    <row r="853" spans="1:26" ht="15.5" x14ac:dyDescent="0.35">
      <c r="A853" s="34"/>
      <c r="B853" s="34"/>
      <c r="C853" s="34"/>
      <c r="D853" s="34"/>
      <c r="E853" s="34"/>
      <c r="F853" s="34"/>
      <c r="G853" s="34"/>
      <c r="H853" s="35"/>
      <c r="I853" s="35"/>
      <c r="J853" s="35"/>
      <c r="K853" s="34"/>
      <c r="L853" s="34"/>
      <c r="M853" s="34"/>
      <c r="N853" s="34"/>
      <c r="O853" s="34"/>
      <c r="P853" s="34"/>
      <c r="Q853" s="34"/>
      <c r="R853" s="34"/>
      <c r="S853" s="34"/>
      <c r="T853" s="34"/>
      <c r="U853" s="34"/>
      <c r="V853" s="34"/>
      <c r="W853" s="34"/>
      <c r="X853" s="34"/>
      <c r="Y853" s="34"/>
      <c r="Z853" s="34"/>
    </row>
    <row r="854" spans="1:26" ht="15.5" x14ac:dyDescent="0.35">
      <c r="A854" s="34"/>
      <c r="B854" s="34"/>
      <c r="C854" s="34"/>
      <c r="D854" s="34"/>
      <c r="E854" s="34"/>
      <c r="F854" s="34"/>
      <c r="G854" s="34"/>
      <c r="H854" s="35"/>
      <c r="I854" s="35"/>
      <c r="J854" s="35"/>
      <c r="K854" s="34"/>
      <c r="L854" s="34"/>
      <c r="M854" s="34"/>
      <c r="N854" s="34"/>
      <c r="O854" s="34"/>
      <c r="P854" s="34"/>
      <c r="Q854" s="34"/>
      <c r="R854" s="34"/>
      <c r="S854" s="34"/>
      <c r="T854" s="34"/>
      <c r="U854" s="34"/>
      <c r="V854" s="34"/>
      <c r="W854" s="34"/>
      <c r="X854" s="34"/>
      <c r="Y854" s="34"/>
      <c r="Z854" s="34"/>
    </row>
    <row r="855" spans="1:26" ht="15.5" x14ac:dyDescent="0.35">
      <c r="A855" s="34"/>
      <c r="B855" s="34"/>
      <c r="C855" s="34"/>
      <c r="D855" s="34"/>
      <c r="E855" s="34"/>
      <c r="F855" s="34"/>
      <c r="G855" s="34"/>
      <c r="H855" s="35"/>
      <c r="I855" s="35"/>
      <c r="J855" s="35"/>
      <c r="K855" s="34"/>
      <c r="L855" s="34"/>
      <c r="M855" s="34"/>
      <c r="N855" s="34"/>
      <c r="O855" s="34"/>
      <c r="P855" s="34"/>
      <c r="Q855" s="34"/>
      <c r="R855" s="34"/>
      <c r="S855" s="34"/>
      <c r="T855" s="34"/>
      <c r="U855" s="34"/>
      <c r="V855" s="34"/>
      <c r="W855" s="34"/>
      <c r="X855" s="34"/>
      <c r="Y855" s="34"/>
      <c r="Z855" s="34"/>
    </row>
    <row r="856" spans="1:26" ht="15.5" x14ac:dyDescent="0.35">
      <c r="A856" s="34"/>
      <c r="B856" s="34"/>
      <c r="C856" s="34"/>
      <c r="D856" s="34"/>
      <c r="E856" s="34"/>
      <c r="F856" s="34"/>
      <c r="G856" s="34"/>
      <c r="H856" s="35"/>
      <c r="I856" s="35"/>
      <c r="J856" s="35"/>
      <c r="K856" s="34"/>
      <c r="L856" s="34"/>
      <c r="M856" s="34"/>
      <c r="N856" s="34"/>
      <c r="O856" s="34"/>
      <c r="P856" s="34"/>
      <c r="Q856" s="34"/>
      <c r="R856" s="34"/>
      <c r="S856" s="34"/>
      <c r="T856" s="34"/>
      <c r="U856" s="34"/>
      <c r="V856" s="34"/>
      <c r="W856" s="34"/>
      <c r="X856" s="34"/>
      <c r="Y856" s="34"/>
      <c r="Z856" s="34"/>
    </row>
    <row r="857" spans="1:26" ht="15.5" x14ac:dyDescent="0.35">
      <c r="A857" s="34"/>
      <c r="B857" s="34"/>
      <c r="C857" s="34"/>
      <c r="D857" s="34"/>
      <c r="E857" s="34"/>
      <c r="F857" s="34"/>
      <c r="G857" s="34"/>
      <c r="H857" s="35"/>
      <c r="I857" s="35"/>
      <c r="J857" s="35"/>
      <c r="K857" s="34"/>
      <c r="L857" s="34"/>
      <c r="M857" s="34"/>
      <c r="N857" s="34"/>
      <c r="O857" s="34"/>
      <c r="P857" s="34"/>
      <c r="Q857" s="34"/>
      <c r="R857" s="34"/>
      <c r="S857" s="34"/>
      <c r="T857" s="34"/>
      <c r="U857" s="34"/>
      <c r="V857" s="34"/>
      <c r="W857" s="34"/>
      <c r="X857" s="34"/>
      <c r="Y857" s="34"/>
      <c r="Z857" s="34"/>
    </row>
    <row r="858" spans="1:26" ht="15.5" x14ac:dyDescent="0.35">
      <c r="A858" s="34"/>
      <c r="B858" s="34"/>
      <c r="C858" s="34"/>
      <c r="D858" s="34"/>
      <c r="E858" s="34"/>
      <c r="F858" s="34"/>
      <c r="G858" s="34"/>
      <c r="H858" s="35"/>
      <c r="I858" s="35"/>
      <c r="J858" s="35"/>
      <c r="K858" s="34"/>
      <c r="L858" s="34"/>
      <c r="M858" s="34"/>
      <c r="N858" s="34"/>
      <c r="O858" s="34"/>
      <c r="P858" s="34"/>
      <c r="Q858" s="34"/>
      <c r="R858" s="34"/>
      <c r="S858" s="34"/>
      <c r="T858" s="34"/>
      <c r="U858" s="34"/>
      <c r="V858" s="34"/>
      <c r="W858" s="34"/>
      <c r="X858" s="34"/>
      <c r="Y858" s="34"/>
      <c r="Z858" s="34"/>
    </row>
    <row r="859" spans="1:26" ht="15.5" x14ac:dyDescent="0.35">
      <c r="A859" s="34"/>
      <c r="B859" s="34"/>
      <c r="C859" s="34"/>
      <c r="D859" s="34"/>
      <c r="E859" s="34"/>
      <c r="F859" s="34"/>
      <c r="G859" s="34"/>
      <c r="H859" s="35"/>
      <c r="I859" s="35"/>
      <c r="J859" s="35"/>
      <c r="K859" s="34"/>
      <c r="L859" s="34"/>
      <c r="M859" s="34"/>
      <c r="N859" s="34"/>
      <c r="O859" s="34"/>
      <c r="P859" s="34"/>
      <c r="Q859" s="34"/>
      <c r="R859" s="34"/>
      <c r="S859" s="34"/>
      <c r="T859" s="34"/>
      <c r="U859" s="34"/>
      <c r="V859" s="34"/>
      <c r="W859" s="34"/>
      <c r="X859" s="34"/>
      <c r="Y859" s="34"/>
      <c r="Z859" s="34"/>
    </row>
    <row r="860" spans="1:26" ht="15.5" x14ac:dyDescent="0.35">
      <c r="A860" s="34"/>
      <c r="B860" s="34"/>
      <c r="C860" s="34"/>
      <c r="D860" s="34"/>
      <c r="E860" s="34"/>
      <c r="F860" s="34"/>
      <c r="G860" s="34"/>
      <c r="H860" s="35"/>
      <c r="I860" s="35"/>
      <c r="J860" s="35"/>
      <c r="K860" s="34"/>
      <c r="L860" s="34"/>
      <c r="M860" s="34"/>
      <c r="N860" s="34"/>
      <c r="O860" s="34"/>
      <c r="P860" s="34"/>
      <c r="Q860" s="34"/>
      <c r="R860" s="34"/>
      <c r="S860" s="34"/>
      <c r="T860" s="34"/>
      <c r="U860" s="34"/>
      <c r="V860" s="34"/>
      <c r="W860" s="34"/>
      <c r="X860" s="34"/>
      <c r="Y860" s="34"/>
      <c r="Z860" s="34"/>
    </row>
    <row r="861" spans="1:26" ht="15.5" x14ac:dyDescent="0.35">
      <c r="A861" s="34"/>
      <c r="B861" s="34"/>
      <c r="C861" s="34"/>
      <c r="D861" s="34"/>
      <c r="E861" s="34"/>
      <c r="F861" s="34"/>
      <c r="G861" s="34"/>
      <c r="H861" s="35"/>
      <c r="I861" s="35"/>
      <c r="J861" s="35"/>
      <c r="K861" s="34"/>
      <c r="L861" s="34"/>
      <c r="M861" s="34"/>
      <c r="N861" s="34"/>
      <c r="O861" s="34"/>
      <c r="P861" s="34"/>
      <c r="Q861" s="34"/>
      <c r="R861" s="34"/>
      <c r="S861" s="34"/>
      <c r="T861" s="34"/>
      <c r="U861" s="34"/>
      <c r="V861" s="34"/>
      <c r="W861" s="34"/>
      <c r="X861" s="34"/>
      <c r="Y861" s="34"/>
      <c r="Z861" s="34"/>
    </row>
    <row r="862" spans="1:26" ht="15.5" x14ac:dyDescent="0.35">
      <c r="A862" s="34"/>
      <c r="B862" s="34"/>
      <c r="C862" s="34"/>
      <c r="D862" s="34"/>
      <c r="E862" s="34"/>
      <c r="F862" s="34"/>
      <c r="G862" s="34"/>
      <c r="H862" s="35"/>
      <c r="I862" s="35"/>
      <c r="J862" s="35"/>
      <c r="K862" s="34"/>
      <c r="L862" s="34"/>
      <c r="M862" s="34"/>
      <c r="N862" s="34"/>
      <c r="O862" s="34"/>
      <c r="P862" s="34"/>
      <c r="Q862" s="34"/>
      <c r="R862" s="34"/>
      <c r="S862" s="34"/>
      <c r="T862" s="34"/>
      <c r="U862" s="34"/>
      <c r="V862" s="34"/>
      <c r="W862" s="34"/>
      <c r="X862" s="34"/>
      <c r="Y862" s="34"/>
      <c r="Z862" s="34"/>
    </row>
    <row r="863" spans="1:26" ht="15.5" x14ac:dyDescent="0.35">
      <c r="A863" s="34"/>
      <c r="B863" s="34"/>
      <c r="C863" s="34"/>
      <c r="D863" s="34"/>
      <c r="E863" s="34"/>
      <c r="F863" s="34"/>
      <c r="G863" s="34"/>
      <c r="H863" s="35"/>
      <c r="I863" s="35"/>
      <c r="J863" s="35"/>
      <c r="K863" s="34"/>
      <c r="L863" s="34"/>
      <c r="M863" s="34"/>
      <c r="N863" s="34"/>
      <c r="O863" s="34"/>
      <c r="P863" s="34"/>
      <c r="Q863" s="34"/>
      <c r="R863" s="34"/>
      <c r="S863" s="34"/>
      <c r="T863" s="34"/>
      <c r="U863" s="34"/>
      <c r="V863" s="34"/>
      <c r="W863" s="34"/>
      <c r="X863" s="34"/>
      <c r="Y863" s="34"/>
      <c r="Z863" s="34"/>
    </row>
    <row r="864" spans="1:26" ht="15.5" x14ac:dyDescent="0.35">
      <c r="A864" s="34"/>
      <c r="B864" s="34"/>
      <c r="C864" s="34"/>
      <c r="D864" s="34"/>
      <c r="E864" s="34"/>
      <c r="F864" s="34"/>
      <c r="G864" s="34"/>
      <c r="H864" s="35"/>
      <c r="I864" s="35"/>
      <c r="J864" s="35"/>
      <c r="K864" s="34"/>
      <c r="L864" s="34"/>
      <c r="M864" s="34"/>
      <c r="N864" s="34"/>
      <c r="O864" s="34"/>
      <c r="P864" s="34"/>
      <c r="Q864" s="34"/>
      <c r="R864" s="34"/>
      <c r="S864" s="34"/>
      <c r="T864" s="34"/>
      <c r="U864" s="34"/>
      <c r="V864" s="34"/>
      <c r="W864" s="34"/>
      <c r="X864" s="34"/>
      <c r="Y864" s="34"/>
      <c r="Z864" s="34"/>
    </row>
    <row r="865" spans="1:26" ht="15.5" x14ac:dyDescent="0.35">
      <c r="A865" s="34"/>
      <c r="B865" s="34"/>
      <c r="C865" s="34"/>
      <c r="D865" s="34"/>
      <c r="E865" s="34"/>
      <c r="F865" s="34"/>
      <c r="G865" s="34"/>
      <c r="H865" s="35"/>
      <c r="I865" s="35"/>
      <c r="J865" s="35"/>
      <c r="K865" s="34"/>
      <c r="L865" s="34"/>
      <c r="M865" s="34"/>
      <c r="N865" s="34"/>
      <c r="O865" s="34"/>
      <c r="P865" s="34"/>
      <c r="Q865" s="34"/>
      <c r="R865" s="34"/>
      <c r="S865" s="34"/>
      <c r="T865" s="34"/>
      <c r="U865" s="34"/>
      <c r="V865" s="34"/>
      <c r="W865" s="34"/>
      <c r="X865" s="34"/>
      <c r="Y865" s="34"/>
      <c r="Z865" s="34"/>
    </row>
    <row r="866" spans="1:26" ht="15.5" x14ac:dyDescent="0.35">
      <c r="A866" s="34"/>
      <c r="B866" s="34"/>
      <c r="C866" s="34"/>
      <c r="D866" s="34"/>
      <c r="E866" s="34"/>
      <c r="F866" s="34"/>
      <c r="G866" s="34"/>
      <c r="H866" s="35"/>
      <c r="I866" s="35"/>
      <c r="J866" s="35"/>
      <c r="K866" s="34"/>
      <c r="L866" s="34"/>
      <c r="M866" s="34"/>
      <c r="N866" s="34"/>
      <c r="O866" s="34"/>
      <c r="P866" s="34"/>
      <c r="Q866" s="34"/>
      <c r="R866" s="34"/>
      <c r="S866" s="34"/>
      <c r="T866" s="34"/>
      <c r="U866" s="34"/>
      <c r="V866" s="34"/>
      <c r="W866" s="34"/>
      <c r="X866" s="34"/>
      <c r="Y866" s="34"/>
      <c r="Z866" s="34"/>
    </row>
    <row r="867" spans="1:26" ht="15.5" x14ac:dyDescent="0.35">
      <c r="A867" s="34"/>
      <c r="B867" s="34"/>
      <c r="C867" s="34"/>
      <c r="D867" s="34"/>
      <c r="E867" s="34"/>
      <c r="F867" s="34"/>
      <c r="G867" s="34"/>
      <c r="H867" s="35"/>
      <c r="I867" s="35"/>
      <c r="J867" s="35"/>
      <c r="K867" s="34"/>
      <c r="L867" s="34"/>
      <c r="M867" s="34"/>
      <c r="N867" s="34"/>
      <c r="O867" s="34"/>
      <c r="P867" s="34"/>
      <c r="Q867" s="34"/>
      <c r="R867" s="34"/>
      <c r="S867" s="34"/>
      <c r="T867" s="34"/>
      <c r="U867" s="34"/>
      <c r="V867" s="34"/>
      <c r="W867" s="34"/>
      <c r="X867" s="34"/>
      <c r="Y867" s="34"/>
      <c r="Z867" s="34"/>
    </row>
    <row r="868" spans="1:26" ht="15.5" x14ac:dyDescent="0.35">
      <c r="A868" s="34"/>
      <c r="B868" s="34"/>
      <c r="C868" s="34"/>
      <c r="D868" s="34"/>
      <c r="E868" s="34"/>
      <c r="F868" s="34"/>
      <c r="G868" s="34"/>
      <c r="H868" s="35"/>
      <c r="I868" s="35"/>
      <c r="J868" s="35"/>
      <c r="K868" s="34"/>
      <c r="L868" s="34"/>
      <c r="M868" s="34"/>
      <c r="N868" s="34"/>
      <c r="O868" s="34"/>
      <c r="P868" s="34"/>
      <c r="Q868" s="34"/>
      <c r="R868" s="34"/>
      <c r="S868" s="34"/>
      <c r="T868" s="34"/>
      <c r="U868" s="34"/>
      <c r="V868" s="34"/>
      <c r="W868" s="34"/>
      <c r="X868" s="34"/>
      <c r="Y868" s="34"/>
      <c r="Z868" s="34"/>
    </row>
    <row r="869" spans="1:26" ht="15.5" x14ac:dyDescent="0.35">
      <c r="A869" s="34"/>
      <c r="B869" s="34"/>
      <c r="C869" s="34"/>
      <c r="D869" s="34"/>
      <c r="E869" s="34"/>
      <c r="F869" s="34"/>
      <c r="G869" s="34"/>
      <c r="H869" s="35"/>
      <c r="I869" s="35"/>
      <c r="J869" s="35"/>
      <c r="K869" s="34"/>
      <c r="L869" s="34"/>
      <c r="M869" s="34"/>
      <c r="N869" s="34"/>
      <c r="O869" s="34"/>
      <c r="P869" s="34"/>
      <c r="Q869" s="34"/>
      <c r="R869" s="34"/>
      <c r="S869" s="34"/>
      <c r="T869" s="34"/>
      <c r="U869" s="34"/>
      <c r="V869" s="34"/>
      <c r="W869" s="34"/>
      <c r="X869" s="34"/>
      <c r="Y869" s="34"/>
      <c r="Z869" s="34"/>
    </row>
    <row r="870" spans="1:26" ht="15.5" x14ac:dyDescent="0.35">
      <c r="A870" s="34"/>
      <c r="B870" s="34"/>
      <c r="C870" s="34"/>
      <c r="D870" s="34"/>
      <c r="E870" s="34"/>
      <c r="F870" s="34"/>
      <c r="G870" s="34"/>
      <c r="H870" s="35"/>
      <c r="I870" s="35"/>
      <c r="J870" s="35"/>
      <c r="K870" s="34"/>
      <c r="L870" s="34"/>
      <c r="M870" s="34"/>
      <c r="N870" s="34"/>
      <c r="O870" s="34"/>
      <c r="P870" s="34"/>
      <c r="Q870" s="34"/>
      <c r="R870" s="34"/>
      <c r="S870" s="34"/>
      <c r="T870" s="34"/>
      <c r="U870" s="34"/>
      <c r="V870" s="34"/>
      <c r="W870" s="34"/>
      <c r="X870" s="34"/>
      <c r="Y870" s="34"/>
      <c r="Z870" s="34"/>
    </row>
    <row r="871" spans="1:26" ht="15.5" x14ac:dyDescent="0.35">
      <c r="A871" s="34"/>
      <c r="B871" s="34"/>
      <c r="C871" s="34"/>
      <c r="D871" s="34"/>
      <c r="E871" s="34"/>
      <c r="F871" s="34"/>
      <c r="G871" s="34"/>
      <c r="H871" s="35"/>
      <c r="I871" s="35"/>
      <c r="J871" s="35"/>
      <c r="K871" s="34"/>
      <c r="L871" s="34"/>
      <c r="M871" s="34"/>
      <c r="N871" s="34"/>
      <c r="O871" s="34"/>
      <c r="P871" s="34"/>
      <c r="Q871" s="34"/>
      <c r="R871" s="34"/>
      <c r="S871" s="34"/>
      <c r="T871" s="34"/>
      <c r="U871" s="34"/>
      <c r="V871" s="34"/>
      <c r="W871" s="34"/>
      <c r="X871" s="34"/>
      <c r="Y871" s="34"/>
      <c r="Z871" s="34"/>
    </row>
    <row r="872" spans="1:26" ht="15.5" x14ac:dyDescent="0.35">
      <c r="A872" s="34"/>
      <c r="B872" s="34"/>
      <c r="C872" s="34"/>
      <c r="D872" s="34"/>
      <c r="E872" s="34"/>
      <c r="F872" s="34"/>
      <c r="G872" s="34"/>
      <c r="H872" s="35"/>
      <c r="I872" s="35"/>
      <c r="J872" s="35"/>
      <c r="K872" s="34"/>
      <c r="L872" s="34"/>
      <c r="M872" s="34"/>
      <c r="N872" s="34"/>
      <c r="O872" s="34"/>
      <c r="P872" s="34"/>
      <c r="Q872" s="34"/>
      <c r="R872" s="34"/>
      <c r="S872" s="34"/>
      <c r="T872" s="34"/>
      <c r="U872" s="34"/>
      <c r="V872" s="34"/>
      <c r="W872" s="34"/>
      <c r="X872" s="34"/>
      <c r="Y872" s="34"/>
      <c r="Z872" s="34"/>
    </row>
    <row r="873" spans="1:26" ht="15.5" x14ac:dyDescent="0.35">
      <c r="A873" s="34"/>
      <c r="B873" s="34"/>
      <c r="C873" s="34"/>
      <c r="D873" s="34"/>
      <c r="E873" s="34"/>
      <c r="F873" s="34"/>
      <c r="G873" s="34"/>
      <c r="H873" s="35"/>
      <c r="I873" s="35"/>
      <c r="J873" s="35"/>
      <c r="K873" s="34"/>
      <c r="L873" s="34"/>
      <c r="M873" s="34"/>
      <c r="N873" s="34"/>
      <c r="O873" s="34"/>
      <c r="P873" s="34"/>
      <c r="Q873" s="34"/>
      <c r="R873" s="34"/>
      <c r="S873" s="34"/>
      <c r="T873" s="34"/>
      <c r="U873" s="34"/>
      <c r="V873" s="34"/>
      <c r="W873" s="34"/>
      <c r="X873" s="34"/>
      <c r="Y873" s="34"/>
      <c r="Z873" s="34"/>
    </row>
    <row r="874" spans="1:26" ht="15.5" x14ac:dyDescent="0.35">
      <c r="A874" s="34"/>
      <c r="B874" s="34"/>
      <c r="C874" s="34"/>
      <c r="D874" s="34"/>
      <c r="E874" s="34"/>
      <c r="F874" s="34"/>
      <c r="G874" s="34"/>
      <c r="H874" s="35"/>
      <c r="I874" s="35"/>
      <c r="J874" s="35"/>
      <c r="K874" s="34"/>
      <c r="L874" s="34"/>
      <c r="M874" s="34"/>
      <c r="N874" s="34"/>
      <c r="O874" s="34"/>
      <c r="P874" s="34"/>
      <c r="Q874" s="34"/>
      <c r="R874" s="34"/>
      <c r="S874" s="34"/>
      <c r="T874" s="34"/>
      <c r="U874" s="34"/>
      <c r="V874" s="34"/>
      <c r="W874" s="34"/>
      <c r="X874" s="34"/>
      <c r="Y874" s="34"/>
      <c r="Z874" s="34"/>
    </row>
    <row r="875" spans="1:26" ht="15.5" x14ac:dyDescent="0.35">
      <c r="A875" s="34"/>
      <c r="B875" s="34"/>
      <c r="C875" s="34"/>
      <c r="D875" s="34"/>
      <c r="E875" s="34"/>
      <c r="F875" s="34"/>
      <c r="G875" s="34"/>
      <c r="H875" s="35"/>
      <c r="I875" s="35"/>
      <c r="J875" s="35"/>
      <c r="K875" s="34"/>
      <c r="L875" s="34"/>
      <c r="M875" s="34"/>
      <c r="N875" s="34"/>
      <c r="O875" s="34"/>
      <c r="P875" s="34"/>
      <c r="Q875" s="34"/>
      <c r="R875" s="34"/>
      <c r="S875" s="34"/>
      <c r="T875" s="34"/>
      <c r="U875" s="34"/>
      <c r="V875" s="34"/>
      <c r="W875" s="34"/>
      <c r="X875" s="34"/>
      <c r="Y875" s="34"/>
      <c r="Z875" s="34"/>
    </row>
    <row r="876" spans="1:26" ht="15.5" x14ac:dyDescent="0.35">
      <c r="A876" s="34"/>
      <c r="B876" s="34"/>
      <c r="C876" s="34"/>
      <c r="D876" s="34"/>
      <c r="E876" s="34"/>
      <c r="F876" s="34"/>
      <c r="G876" s="34"/>
      <c r="H876" s="35"/>
      <c r="I876" s="35"/>
      <c r="J876" s="35"/>
      <c r="K876" s="34"/>
      <c r="L876" s="34"/>
      <c r="M876" s="34"/>
      <c r="N876" s="34"/>
      <c r="O876" s="34"/>
      <c r="P876" s="34"/>
      <c r="Q876" s="34"/>
      <c r="R876" s="34"/>
      <c r="S876" s="34"/>
      <c r="T876" s="34"/>
      <c r="U876" s="34"/>
      <c r="V876" s="34"/>
      <c r="W876" s="34"/>
      <c r="X876" s="34"/>
      <c r="Y876" s="34"/>
      <c r="Z876" s="34"/>
    </row>
    <row r="877" spans="1:26" ht="15.5" x14ac:dyDescent="0.35">
      <c r="A877" s="34"/>
      <c r="B877" s="34"/>
      <c r="C877" s="34"/>
      <c r="D877" s="34"/>
      <c r="E877" s="34"/>
      <c r="F877" s="34"/>
      <c r="G877" s="34"/>
      <c r="H877" s="35"/>
      <c r="I877" s="35"/>
      <c r="J877" s="35"/>
      <c r="K877" s="34"/>
      <c r="L877" s="34"/>
      <c r="M877" s="34"/>
      <c r="N877" s="34"/>
      <c r="O877" s="34"/>
      <c r="P877" s="34"/>
      <c r="Q877" s="34"/>
      <c r="R877" s="34"/>
      <c r="S877" s="34"/>
      <c r="T877" s="34"/>
      <c r="U877" s="34"/>
      <c r="V877" s="34"/>
      <c r="W877" s="34"/>
      <c r="X877" s="34"/>
      <c r="Y877" s="34"/>
      <c r="Z877" s="34"/>
    </row>
    <row r="878" spans="1:26" ht="15.5" x14ac:dyDescent="0.35">
      <c r="A878" s="34"/>
      <c r="B878" s="34"/>
      <c r="C878" s="34"/>
      <c r="D878" s="34"/>
      <c r="E878" s="34"/>
      <c r="F878" s="34"/>
      <c r="G878" s="34"/>
      <c r="H878" s="35"/>
      <c r="I878" s="35"/>
      <c r="J878" s="35"/>
      <c r="K878" s="34"/>
      <c r="L878" s="34"/>
      <c r="M878" s="34"/>
      <c r="N878" s="34"/>
      <c r="O878" s="34"/>
      <c r="P878" s="34"/>
      <c r="Q878" s="34"/>
      <c r="R878" s="34"/>
      <c r="S878" s="34"/>
      <c r="T878" s="34"/>
      <c r="U878" s="34"/>
      <c r="V878" s="34"/>
      <c r="W878" s="34"/>
      <c r="X878" s="34"/>
      <c r="Y878" s="34"/>
      <c r="Z878" s="34"/>
    </row>
    <row r="879" spans="1:26" ht="15.5" x14ac:dyDescent="0.35">
      <c r="A879" s="34"/>
      <c r="B879" s="34"/>
      <c r="C879" s="34"/>
      <c r="D879" s="34"/>
      <c r="E879" s="34"/>
      <c r="F879" s="34"/>
      <c r="G879" s="34"/>
      <c r="H879" s="35"/>
      <c r="I879" s="35"/>
      <c r="J879" s="35"/>
      <c r="K879" s="34"/>
      <c r="L879" s="34"/>
      <c r="M879" s="34"/>
      <c r="N879" s="34"/>
      <c r="O879" s="34"/>
      <c r="P879" s="34"/>
      <c r="Q879" s="34"/>
      <c r="R879" s="34"/>
      <c r="S879" s="34"/>
      <c r="T879" s="34"/>
      <c r="U879" s="34"/>
      <c r="V879" s="34"/>
      <c r="W879" s="34"/>
      <c r="X879" s="34"/>
      <c r="Y879" s="34"/>
      <c r="Z879" s="34"/>
    </row>
    <row r="880" spans="1:26" ht="15.5" x14ac:dyDescent="0.35">
      <c r="A880" s="34"/>
      <c r="B880" s="34"/>
      <c r="C880" s="34"/>
      <c r="D880" s="34"/>
      <c r="E880" s="34"/>
      <c r="F880" s="34"/>
      <c r="G880" s="34"/>
      <c r="H880" s="35"/>
      <c r="I880" s="35"/>
      <c r="J880" s="35"/>
      <c r="K880" s="34"/>
      <c r="L880" s="34"/>
      <c r="M880" s="34"/>
      <c r="N880" s="34"/>
      <c r="O880" s="34"/>
      <c r="P880" s="34"/>
      <c r="Q880" s="34"/>
      <c r="R880" s="34"/>
      <c r="S880" s="34"/>
      <c r="T880" s="34"/>
      <c r="U880" s="34"/>
      <c r="V880" s="34"/>
      <c r="W880" s="34"/>
      <c r="X880" s="34"/>
      <c r="Y880" s="34"/>
      <c r="Z880" s="34"/>
    </row>
    <row r="881" spans="1:26" ht="15.5" x14ac:dyDescent="0.35">
      <c r="A881" s="34"/>
      <c r="B881" s="34"/>
      <c r="C881" s="34"/>
      <c r="D881" s="34"/>
      <c r="E881" s="34"/>
      <c r="F881" s="34"/>
      <c r="G881" s="34"/>
      <c r="H881" s="35"/>
      <c r="I881" s="35"/>
      <c r="J881" s="35"/>
      <c r="K881" s="34"/>
      <c r="L881" s="34"/>
      <c r="M881" s="34"/>
      <c r="N881" s="34"/>
      <c r="O881" s="34"/>
      <c r="P881" s="34"/>
      <c r="Q881" s="34"/>
      <c r="R881" s="34"/>
      <c r="S881" s="34"/>
      <c r="T881" s="34"/>
      <c r="U881" s="34"/>
      <c r="V881" s="34"/>
      <c r="W881" s="34"/>
      <c r="X881" s="34"/>
      <c r="Y881" s="34"/>
      <c r="Z881" s="34"/>
    </row>
    <row r="882" spans="1:26" ht="15.5" x14ac:dyDescent="0.35">
      <c r="A882" s="34"/>
      <c r="B882" s="34"/>
      <c r="C882" s="34"/>
      <c r="D882" s="34"/>
      <c r="E882" s="34"/>
      <c r="F882" s="34"/>
      <c r="G882" s="34"/>
      <c r="H882" s="35"/>
      <c r="I882" s="35"/>
      <c r="J882" s="35"/>
      <c r="K882" s="34"/>
      <c r="L882" s="34"/>
      <c r="M882" s="34"/>
      <c r="N882" s="34"/>
      <c r="O882" s="34"/>
      <c r="P882" s="34"/>
      <c r="Q882" s="34"/>
      <c r="R882" s="34"/>
      <c r="S882" s="34"/>
      <c r="T882" s="34"/>
      <c r="U882" s="34"/>
      <c r="V882" s="34"/>
      <c r="W882" s="34"/>
      <c r="X882" s="34"/>
      <c r="Y882" s="34"/>
      <c r="Z882" s="34"/>
    </row>
    <row r="883" spans="1:26" ht="15.5" x14ac:dyDescent="0.35">
      <c r="A883" s="34"/>
      <c r="B883" s="34"/>
      <c r="C883" s="34"/>
      <c r="D883" s="34"/>
      <c r="E883" s="34"/>
      <c r="F883" s="34"/>
      <c r="G883" s="34"/>
      <c r="H883" s="35"/>
      <c r="I883" s="35"/>
      <c r="J883" s="35"/>
      <c r="K883" s="34"/>
      <c r="L883" s="34"/>
      <c r="M883" s="34"/>
      <c r="N883" s="34"/>
      <c r="O883" s="34"/>
      <c r="P883" s="34"/>
      <c r="Q883" s="34"/>
      <c r="R883" s="34"/>
      <c r="S883" s="34"/>
      <c r="T883" s="34"/>
      <c r="U883" s="34"/>
      <c r="V883" s="34"/>
      <c r="W883" s="34"/>
      <c r="X883" s="34"/>
      <c r="Y883" s="34"/>
      <c r="Z883" s="34"/>
    </row>
    <row r="884" spans="1:26" ht="15.5" x14ac:dyDescent="0.35">
      <c r="A884" s="34"/>
      <c r="B884" s="34"/>
      <c r="C884" s="34"/>
      <c r="D884" s="34"/>
      <c r="E884" s="34"/>
      <c r="F884" s="34"/>
      <c r="G884" s="34"/>
      <c r="H884" s="35"/>
      <c r="I884" s="35"/>
      <c r="J884" s="35"/>
      <c r="K884" s="34"/>
      <c r="L884" s="34"/>
      <c r="M884" s="34"/>
      <c r="N884" s="34"/>
      <c r="O884" s="34"/>
      <c r="P884" s="34"/>
      <c r="Q884" s="34"/>
      <c r="R884" s="34"/>
      <c r="S884" s="34"/>
      <c r="T884" s="34"/>
      <c r="U884" s="34"/>
      <c r="V884" s="34"/>
      <c r="W884" s="34"/>
      <c r="X884" s="34"/>
      <c r="Y884" s="34"/>
      <c r="Z884" s="34"/>
    </row>
    <row r="885" spans="1:26" ht="15.5" x14ac:dyDescent="0.35">
      <c r="A885" s="34"/>
      <c r="B885" s="34"/>
      <c r="C885" s="34"/>
      <c r="D885" s="34"/>
      <c r="E885" s="34"/>
      <c r="F885" s="34"/>
      <c r="G885" s="34"/>
      <c r="H885" s="35"/>
      <c r="I885" s="35"/>
      <c r="J885" s="35"/>
      <c r="K885" s="34"/>
      <c r="L885" s="34"/>
      <c r="M885" s="34"/>
      <c r="N885" s="34"/>
      <c r="O885" s="34"/>
      <c r="P885" s="34"/>
      <c r="Q885" s="34"/>
      <c r="R885" s="34"/>
      <c r="S885" s="34"/>
      <c r="T885" s="34"/>
      <c r="U885" s="34"/>
      <c r="V885" s="34"/>
      <c r="W885" s="34"/>
      <c r="X885" s="34"/>
      <c r="Y885" s="34"/>
      <c r="Z885" s="34"/>
    </row>
    <row r="886" spans="1:26" ht="15.5" x14ac:dyDescent="0.35">
      <c r="A886" s="34"/>
      <c r="B886" s="34"/>
      <c r="C886" s="34"/>
      <c r="D886" s="34"/>
      <c r="E886" s="34"/>
      <c r="F886" s="34"/>
      <c r="G886" s="34"/>
      <c r="H886" s="35"/>
      <c r="I886" s="35"/>
      <c r="J886" s="35"/>
      <c r="K886" s="34"/>
      <c r="L886" s="34"/>
      <c r="M886" s="34"/>
      <c r="N886" s="34"/>
      <c r="O886" s="34"/>
      <c r="P886" s="34"/>
      <c r="Q886" s="34"/>
      <c r="R886" s="34"/>
      <c r="S886" s="34"/>
      <c r="T886" s="34"/>
      <c r="U886" s="34"/>
      <c r="V886" s="34"/>
      <c r="W886" s="34"/>
      <c r="X886" s="34"/>
      <c r="Y886" s="34"/>
      <c r="Z886" s="34"/>
    </row>
    <row r="887" spans="1:26" ht="15.5" x14ac:dyDescent="0.35">
      <c r="A887" s="34"/>
      <c r="B887" s="34"/>
      <c r="C887" s="34"/>
      <c r="D887" s="34"/>
      <c r="E887" s="34"/>
      <c r="F887" s="34"/>
      <c r="G887" s="34"/>
      <c r="H887" s="35"/>
      <c r="I887" s="35"/>
      <c r="J887" s="35"/>
      <c r="K887" s="34"/>
      <c r="L887" s="34"/>
      <c r="M887" s="34"/>
      <c r="N887" s="34"/>
      <c r="O887" s="34"/>
      <c r="P887" s="34"/>
      <c r="Q887" s="34"/>
      <c r="R887" s="34"/>
      <c r="S887" s="34"/>
      <c r="T887" s="34"/>
      <c r="U887" s="34"/>
      <c r="V887" s="34"/>
      <c r="W887" s="34"/>
      <c r="X887" s="34"/>
      <c r="Y887" s="34"/>
      <c r="Z887" s="34"/>
    </row>
    <row r="888" spans="1:26" ht="15.5" x14ac:dyDescent="0.35">
      <c r="A888" s="34"/>
      <c r="B888" s="34"/>
      <c r="C888" s="34"/>
      <c r="D888" s="34"/>
      <c r="E888" s="34"/>
      <c r="F888" s="34"/>
      <c r="G888" s="34"/>
      <c r="H888" s="35"/>
      <c r="I888" s="35"/>
      <c r="J888" s="35"/>
      <c r="K888" s="34"/>
      <c r="L888" s="34"/>
      <c r="M888" s="34"/>
      <c r="N888" s="34"/>
      <c r="O888" s="34"/>
      <c r="P888" s="34"/>
      <c r="Q888" s="34"/>
      <c r="R888" s="34"/>
      <c r="S888" s="34"/>
      <c r="T888" s="34"/>
      <c r="U888" s="34"/>
      <c r="V888" s="34"/>
      <c r="W888" s="34"/>
      <c r="X888" s="34"/>
      <c r="Y888" s="34"/>
      <c r="Z888" s="34"/>
    </row>
    <row r="889" spans="1:26" ht="15.5" x14ac:dyDescent="0.35">
      <c r="A889" s="34"/>
      <c r="B889" s="34"/>
      <c r="C889" s="34"/>
      <c r="D889" s="34"/>
      <c r="E889" s="34"/>
      <c r="F889" s="34"/>
      <c r="G889" s="34"/>
      <c r="H889" s="35"/>
      <c r="I889" s="35"/>
      <c r="J889" s="35"/>
      <c r="K889" s="34"/>
      <c r="L889" s="34"/>
      <c r="M889" s="34"/>
      <c r="N889" s="34"/>
      <c r="O889" s="34"/>
      <c r="P889" s="34"/>
      <c r="Q889" s="34"/>
      <c r="R889" s="34"/>
      <c r="S889" s="34"/>
      <c r="T889" s="34"/>
      <c r="U889" s="34"/>
      <c r="V889" s="34"/>
      <c r="W889" s="34"/>
      <c r="X889" s="34"/>
      <c r="Y889" s="34"/>
      <c r="Z889" s="34"/>
    </row>
    <row r="890" spans="1:26" ht="15.5" x14ac:dyDescent="0.35">
      <c r="A890" s="34"/>
      <c r="B890" s="34"/>
      <c r="C890" s="34"/>
      <c r="D890" s="34"/>
      <c r="E890" s="34"/>
      <c r="F890" s="34"/>
      <c r="G890" s="34"/>
      <c r="H890" s="35"/>
      <c r="I890" s="35"/>
      <c r="J890" s="35"/>
      <c r="K890" s="34"/>
      <c r="L890" s="34"/>
      <c r="M890" s="34"/>
      <c r="N890" s="34"/>
      <c r="O890" s="34"/>
      <c r="P890" s="34"/>
      <c r="Q890" s="34"/>
      <c r="R890" s="34"/>
      <c r="S890" s="34"/>
      <c r="T890" s="34"/>
      <c r="U890" s="34"/>
      <c r="V890" s="34"/>
      <c r="W890" s="34"/>
      <c r="X890" s="34"/>
      <c r="Y890" s="34"/>
      <c r="Z890" s="34"/>
    </row>
    <row r="891" spans="1:26" ht="15.5" x14ac:dyDescent="0.35">
      <c r="A891" s="34"/>
      <c r="B891" s="34"/>
      <c r="C891" s="34"/>
      <c r="D891" s="34"/>
      <c r="E891" s="34"/>
      <c r="F891" s="34"/>
      <c r="G891" s="34"/>
      <c r="H891" s="35"/>
      <c r="I891" s="35"/>
      <c r="J891" s="35"/>
      <c r="K891" s="34"/>
      <c r="L891" s="34"/>
      <c r="M891" s="34"/>
      <c r="N891" s="34"/>
      <c r="O891" s="34"/>
      <c r="P891" s="34"/>
      <c r="Q891" s="34"/>
      <c r="R891" s="34"/>
      <c r="S891" s="34"/>
      <c r="T891" s="34"/>
      <c r="U891" s="34"/>
      <c r="V891" s="34"/>
      <c r="W891" s="34"/>
      <c r="X891" s="34"/>
      <c r="Y891" s="34"/>
      <c r="Z891" s="34"/>
    </row>
    <row r="892" spans="1:26" ht="15.5" x14ac:dyDescent="0.35">
      <c r="A892" s="34"/>
      <c r="B892" s="34"/>
      <c r="C892" s="34"/>
      <c r="D892" s="34"/>
      <c r="E892" s="34"/>
      <c r="F892" s="34"/>
      <c r="G892" s="34"/>
      <c r="H892" s="35"/>
      <c r="I892" s="35"/>
      <c r="J892" s="35"/>
      <c r="K892" s="34"/>
      <c r="L892" s="34"/>
      <c r="M892" s="34"/>
      <c r="N892" s="34"/>
      <c r="O892" s="34"/>
      <c r="P892" s="34"/>
      <c r="Q892" s="34"/>
      <c r="R892" s="34"/>
      <c r="S892" s="34"/>
      <c r="T892" s="34"/>
      <c r="U892" s="34"/>
      <c r="V892" s="34"/>
      <c r="W892" s="34"/>
      <c r="X892" s="34"/>
      <c r="Y892" s="34"/>
      <c r="Z892" s="34"/>
    </row>
    <row r="893" spans="1:26" ht="15.5" x14ac:dyDescent="0.35">
      <c r="A893" s="34"/>
      <c r="B893" s="34"/>
      <c r="C893" s="34"/>
      <c r="D893" s="34"/>
      <c r="E893" s="34"/>
      <c r="F893" s="34"/>
      <c r="G893" s="34"/>
      <c r="H893" s="35"/>
      <c r="I893" s="35"/>
      <c r="J893" s="35"/>
      <c r="K893" s="34"/>
      <c r="L893" s="34"/>
      <c r="M893" s="34"/>
      <c r="N893" s="34"/>
      <c r="O893" s="34"/>
      <c r="P893" s="34"/>
      <c r="Q893" s="34"/>
      <c r="R893" s="34"/>
      <c r="S893" s="34"/>
      <c r="T893" s="34"/>
      <c r="U893" s="34"/>
      <c r="V893" s="34"/>
      <c r="W893" s="34"/>
      <c r="X893" s="34"/>
      <c r="Y893" s="34"/>
      <c r="Z893" s="34"/>
    </row>
    <row r="894" spans="1:26" ht="15.5" x14ac:dyDescent="0.35">
      <c r="A894" s="34"/>
      <c r="B894" s="34"/>
      <c r="C894" s="34"/>
      <c r="D894" s="34"/>
      <c r="E894" s="34"/>
      <c r="F894" s="34"/>
      <c r="G894" s="34"/>
      <c r="H894" s="35"/>
      <c r="I894" s="35"/>
      <c r="J894" s="35"/>
      <c r="K894" s="34"/>
      <c r="L894" s="34"/>
      <c r="M894" s="34"/>
      <c r="N894" s="34"/>
      <c r="O894" s="34"/>
      <c r="P894" s="34"/>
      <c r="Q894" s="34"/>
      <c r="R894" s="34"/>
      <c r="S894" s="34"/>
      <c r="T894" s="34"/>
      <c r="U894" s="34"/>
      <c r="V894" s="34"/>
      <c r="W894" s="34"/>
      <c r="X894" s="34"/>
      <c r="Y894" s="34"/>
      <c r="Z894" s="34"/>
    </row>
    <row r="895" spans="1:26" ht="15.5" x14ac:dyDescent="0.35">
      <c r="A895" s="34"/>
      <c r="B895" s="34"/>
      <c r="C895" s="34"/>
      <c r="D895" s="34"/>
      <c r="E895" s="34"/>
      <c r="F895" s="34"/>
      <c r="G895" s="34"/>
      <c r="H895" s="35"/>
      <c r="I895" s="35"/>
      <c r="J895" s="35"/>
      <c r="K895" s="34"/>
      <c r="L895" s="34"/>
      <c r="M895" s="34"/>
      <c r="N895" s="34"/>
      <c r="O895" s="34"/>
      <c r="P895" s="34"/>
      <c r="Q895" s="34"/>
      <c r="R895" s="34"/>
      <c r="S895" s="34"/>
      <c r="T895" s="34"/>
      <c r="U895" s="34"/>
      <c r="V895" s="34"/>
      <c r="W895" s="34"/>
      <c r="X895" s="34"/>
      <c r="Y895" s="34"/>
      <c r="Z895" s="34"/>
    </row>
    <row r="896" spans="1:26" ht="15.5" x14ac:dyDescent="0.35">
      <c r="A896" s="34"/>
      <c r="B896" s="34"/>
      <c r="C896" s="34"/>
      <c r="D896" s="34"/>
      <c r="E896" s="34"/>
      <c r="F896" s="34"/>
      <c r="G896" s="34"/>
      <c r="H896" s="35"/>
      <c r="I896" s="35"/>
      <c r="J896" s="35"/>
      <c r="K896" s="34"/>
      <c r="L896" s="34"/>
      <c r="M896" s="34"/>
      <c r="N896" s="34"/>
      <c r="O896" s="34"/>
      <c r="P896" s="34"/>
      <c r="Q896" s="34"/>
      <c r="R896" s="34"/>
      <c r="S896" s="34"/>
      <c r="T896" s="34"/>
      <c r="U896" s="34"/>
      <c r="V896" s="34"/>
      <c r="W896" s="34"/>
      <c r="X896" s="34"/>
      <c r="Y896" s="34"/>
      <c r="Z896" s="34"/>
    </row>
    <row r="897" spans="1:26" ht="15.5" x14ac:dyDescent="0.35">
      <c r="A897" s="34"/>
      <c r="B897" s="34"/>
      <c r="C897" s="34"/>
      <c r="D897" s="34"/>
      <c r="E897" s="34"/>
      <c r="F897" s="34"/>
      <c r="G897" s="34"/>
      <c r="H897" s="35"/>
      <c r="I897" s="35"/>
      <c r="J897" s="35"/>
      <c r="K897" s="34"/>
      <c r="L897" s="34"/>
      <c r="M897" s="34"/>
      <c r="N897" s="34"/>
      <c r="O897" s="34"/>
      <c r="P897" s="34"/>
      <c r="Q897" s="34"/>
      <c r="R897" s="34"/>
      <c r="S897" s="34"/>
      <c r="T897" s="34"/>
      <c r="U897" s="34"/>
      <c r="V897" s="34"/>
      <c r="W897" s="34"/>
      <c r="X897" s="34"/>
      <c r="Y897" s="34"/>
      <c r="Z897" s="34"/>
    </row>
    <row r="898" spans="1:26" ht="15.5" x14ac:dyDescent="0.35">
      <c r="A898" s="34"/>
      <c r="B898" s="34"/>
      <c r="C898" s="34"/>
      <c r="D898" s="34"/>
      <c r="E898" s="34"/>
      <c r="F898" s="34"/>
      <c r="G898" s="34"/>
      <c r="H898" s="35"/>
      <c r="I898" s="35"/>
      <c r="J898" s="35"/>
      <c r="K898" s="34"/>
      <c r="L898" s="34"/>
      <c r="M898" s="34"/>
      <c r="N898" s="34"/>
      <c r="O898" s="34"/>
      <c r="P898" s="34"/>
      <c r="Q898" s="34"/>
      <c r="R898" s="34"/>
      <c r="S898" s="34"/>
      <c r="T898" s="34"/>
      <c r="U898" s="34"/>
      <c r="V898" s="34"/>
      <c r="W898" s="34"/>
      <c r="X898" s="34"/>
      <c r="Y898" s="34"/>
      <c r="Z898" s="34"/>
    </row>
    <row r="899" spans="1:26" ht="15.5" x14ac:dyDescent="0.35">
      <c r="A899" s="34"/>
      <c r="B899" s="34"/>
      <c r="C899" s="34"/>
      <c r="D899" s="34"/>
      <c r="E899" s="34"/>
      <c r="F899" s="34"/>
      <c r="G899" s="34"/>
      <c r="H899" s="35"/>
      <c r="I899" s="35"/>
      <c r="J899" s="35"/>
      <c r="K899" s="34"/>
      <c r="L899" s="34"/>
      <c r="M899" s="34"/>
      <c r="N899" s="34"/>
      <c r="O899" s="34"/>
      <c r="P899" s="34"/>
      <c r="Q899" s="34"/>
      <c r="R899" s="34"/>
      <c r="S899" s="34"/>
      <c r="T899" s="34"/>
      <c r="U899" s="34"/>
      <c r="V899" s="34"/>
      <c r="W899" s="34"/>
      <c r="X899" s="34"/>
      <c r="Y899" s="34"/>
      <c r="Z899" s="34"/>
    </row>
    <row r="900" spans="1:26" ht="15.5" x14ac:dyDescent="0.35">
      <c r="A900" s="34"/>
      <c r="B900" s="34"/>
      <c r="C900" s="34"/>
      <c r="D900" s="34"/>
      <c r="E900" s="34"/>
      <c r="F900" s="34"/>
      <c r="G900" s="34"/>
      <c r="H900" s="35"/>
      <c r="I900" s="35"/>
      <c r="J900" s="35"/>
      <c r="K900" s="34"/>
      <c r="L900" s="34"/>
      <c r="M900" s="34"/>
      <c r="N900" s="34"/>
      <c r="O900" s="34"/>
      <c r="P900" s="34"/>
      <c r="Q900" s="34"/>
      <c r="R900" s="34"/>
      <c r="S900" s="34"/>
      <c r="T900" s="34"/>
      <c r="U900" s="34"/>
      <c r="V900" s="34"/>
      <c r="W900" s="34"/>
      <c r="X900" s="34"/>
      <c r="Y900" s="34"/>
      <c r="Z900" s="34"/>
    </row>
    <row r="901" spans="1:26" ht="15.5" x14ac:dyDescent="0.35">
      <c r="A901" s="34"/>
      <c r="B901" s="34"/>
      <c r="C901" s="34"/>
      <c r="D901" s="34"/>
      <c r="E901" s="34"/>
      <c r="F901" s="34"/>
      <c r="G901" s="34"/>
      <c r="H901" s="35"/>
      <c r="I901" s="35"/>
      <c r="J901" s="35"/>
      <c r="K901" s="34"/>
      <c r="L901" s="34"/>
      <c r="M901" s="34"/>
      <c r="N901" s="34"/>
      <c r="O901" s="34"/>
      <c r="P901" s="34"/>
      <c r="Q901" s="34"/>
      <c r="R901" s="34"/>
      <c r="S901" s="34"/>
      <c r="T901" s="34"/>
      <c r="U901" s="34"/>
      <c r="V901" s="34"/>
      <c r="W901" s="34"/>
      <c r="X901" s="34"/>
      <c r="Y901" s="34"/>
      <c r="Z901" s="34"/>
    </row>
    <row r="902" spans="1:26" ht="15.5" x14ac:dyDescent="0.35">
      <c r="A902" s="34"/>
      <c r="B902" s="34"/>
      <c r="C902" s="34"/>
      <c r="D902" s="34"/>
      <c r="E902" s="34"/>
      <c r="F902" s="34"/>
      <c r="G902" s="34"/>
      <c r="H902" s="35"/>
      <c r="I902" s="35"/>
      <c r="J902" s="35"/>
      <c r="K902" s="34"/>
      <c r="L902" s="34"/>
      <c r="M902" s="34"/>
      <c r="N902" s="34"/>
      <c r="O902" s="34"/>
      <c r="P902" s="34"/>
      <c r="Q902" s="34"/>
      <c r="R902" s="34"/>
      <c r="S902" s="34"/>
      <c r="T902" s="34"/>
      <c r="U902" s="34"/>
      <c r="V902" s="34"/>
      <c r="W902" s="34"/>
      <c r="X902" s="34"/>
      <c r="Y902" s="34"/>
      <c r="Z902" s="34"/>
    </row>
    <row r="903" spans="1:26" ht="15.5" x14ac:dyDescent="0.35">
      <c r="A903" s="34"/>
      <c r="B903" s="34"/>
      <c r="C903" s="34"/>
      <c r="D903" s="34"/>
      <c r="E903" s="34"/>
      <c r="F903" s="34"/>
      <c r="G903" s="34"/>
      <c r="H903" s="35"/>
      <c r="I903" s="35"/>
      <c r="J903" s="35"/>
      <c r="K903" s="34"/>
      <c r="L903" s="34"/>
      <c r="M903" s="34"/>
      <c r="N903" s="34"/>
      <c r="O903" s="34"/>
      <c r="P903" s="34"/>
      <c r="Q903" s="34"/>
      <c r="R903" s="34"/>
      <c r="S903" s="34"/>
      <c r="T903" s="34"/>
      <c r="U903" s="34"/>
      <c r="V903" s="34"/>
      <c r="W903" s="34"/>
      <c r="X903" s="34"/>
      <c r="Y903" s="34"/>
      <c r="Z903" s="34"/>
    </row>
    <row r="904" spans="1:26" ht="15.5" x14ac:dyDescent="0.35">
      <c r="A904" s="34"/>
      <c r="B904" s="34"/>
      <c r="C904" s="34"/>
      <c r="D904" s="34"/>
      <c r="E904" s="34"/>
      <c r="F904" s="34"/>
      <c r="G904" s="34"/>
      <c r="H904" s="35"/>
      <c r="I904" s="35"/>
      <c r="J904" s="35"/>
      <c r="K904" s="34"/>
      <c r="L904" s="34"/>
      <c r="M904" s="34"/>
      <c r="N904" s="34"/>
      <c r="O904" s="34"/>
      <c r="P904" s="34"/>
      <c r="Q904" s="34"/>
      <c r="R904" s="34"/>
      <c r="S904" s="34"/>
      <c r="T904" s="34"/>
      <c r="U904" s="34"/>
      <c r="V904" s="34"/>
      <c r="W904" s="34"/>
      <c r="X904" s="34"/>
      <c r="Y904" s="34"/>
      <c r="Z904" s="34"/>
    </row>
    <row r="905" spans="1:26" ht="15.5" x14ac:dyDescent="0.35">
      <c r="A905" s="34"/>
      <c r="B905" s="34"/>
      <c r="C905" s="34"/>
      <c r="D905" s="34"/>
      <c r="E905" s="34"/>
      <c r="F905" s="34"/>
      <c r="G905" s="34"/>
      <c r="H905" s="35"/>
      <c r="I905" s="35"/>
      <c r="J905" s="35"/>
      <c r="K905" s="34"/>
      <c r="L905" s="34"/>
      <c r="M905" s="34"/>
      <c r="N905" s="34"/>
      <c r="O905" s="34"/>
      <c r="P905" s="34"/>
      <c r="Q905" s="34"/>
      <c r="R905" s="34"/>
      <c r="S905" s="34"/>
      <c r="T905" s="34"/>
      <c r="U905" s="34"/>
      <c r="V905" s="34"/>
      <c r="W905" s="34"/>
      <c r="X905" s="34"/>
      <c r="Y905" s="34"/>
      <c r="Z905" s="34"/>
    </row>
    <row r="906" spans="1:26" ht="15.5" x14ac:dyDescent="0.35">
      <c r="A906" s="34"/>
      <c r="B906" s="34"/>
      <c r="C906" s="34"/>
      <c r="D906" s="34"/>
      <c r="E906" s="34"/>
      <c r="F906" s="34"/>
      <c r="G906" s="34"/>
      <c r="H906" s="35"/>
      <c r="I906" s="35"/>
      <c r="J906" s="35"/>
      <c r="K906" s="34"/>
      <c r="L906" s="34"/>
      <c r="M906" s="34"/>
      <c r="N906" s="34"/>
      <c r="O906" s="34"/>
      <c r="P906" s="34"/>
      <c r="Q906" s="34"/>
      <c r="R906" s="34"/>
      <c r="S906" s="34"/>
      <c r="T906" s="34"/>
      <c r="U906" s="34"/>
      <c r="V906" s="34"/>
      <c r="W906" s="34"/>
      <c r="X906" s="34"/>
      <c r="Y906" s="34"/>
      <c r="Z906" s="34"/>
    </row>
    <row r="907" spans="1:26" ht="15.5" x14ac:dyDescent="0.35">
      <c r="A907" s="34"/>
      <c r="B907" s="34"/>
      <c r="C907" s="34"/>
      <c r="D907" s="34"/>
      <c r="E907" s="34"/>
      <c r="F907" s="34"/>
      <c r="G907" s="34"/>
      <c r="H907" s="35"/>
      <c r="I907" s="35"/>
      <c r="J907" s="35"/>
      <c r="K907" s="34"/>
      <c r="L907" s="34"/>
      <c r="M907" s="34"/>
      <c r="N907" s="34"/>
      <c r="O907" s="34"/>
      <c r="P907" s="34"/>
      <c r="Q907" s="34"/>
      <c r="R907" s="34"/>
      <c r="S907" s="34"/>
      <c r="T907" s="34"/>
      <c r="U907" s="34"/>
      <c r="V907" s="34"/>
      <c r="W907" s="34"/>
      <c r="X907" s="34"/>
      <c r="Y907" s="34"/>
      <c r="Z907" s="34"/>
    </row>
    <row r="908" spans="1:26" ht="15.5" x14ac:dyDescent="0.35">
      <c r="A908" s="34"/>
      <c r="B908" s="34"/>
      <c r="C908" s="34"/>
      <c r="D908" s="34"/>
      <c r="E908" s="34"/>
      <c r="F908" s="34"/>
      <c r="G908" s="34"/>
      <c r="H908" s="35"/>
      <c r="I908" s="35"/>
      <c r="J908" s="35"/>
      <c r="K908" s="34"/>
      <c r="L908" s="34"/>
      <c r="M908" s="34"/>
      <c r="N908" s="34"/>
      <c r="O908" s="34"/>
      <c r="P908" s="34"/>
      <c r="Q908" s="34"/>
      <c r="R908" s="34"/>
      <c r="S908" s="34"/>
      <c r="T908" s="34"/>
      <c r="U908" s="34"/>
      <c r="V908" s="34"/>
      <c r="W908" s="34"/>
      <c r="X908" s="34"/>
      <c r="Y908" s="34"/>
      <c r="Z908" s="34"/>
    </row>
    <row r="909" spans="1:26" ht="15.5" x14ac:dyDescent="0.35">
      <c r="A909" s="34"/>
      <c r="B909" s="34"/>
      <c r="C909" s="34"/>
      <c r="D909" s="34"/>
      <c r="E909" s="34"/>
      <c r="F909" s="34"/>
      <c r="G909" s="34"/>
      <c r="H909" s="35"/>
      <c r="I909" s="35"/>
      <c r="J909" s="35"/>
      <c r="K909" s="34"/>
      <c r="L909" s="34"/>
      <c r="M909" s="34"/>
      <c r="N909" s="34"/>
      <c r="O909" s="34"/>
      <c r="P909" s="34"/>
      <c r="Q909" s="34"/>
      <c r="R909" s="34"/>
      <c r="S909" s="34"/>
      <c r="T909" s="34"/>
      <c r="U909" s="34"/>
      <c r="V909" s="34"/>
      <c r="W909" s="34"/>
      <c r="X909" s="34"/>
      <c r="Y909" s="34"/>
      <c r="Z909" s="34"/>
    </row>
    <row r="910" spans="1:26" ht="15.5" x14ac:dyDescent="0.35">
      <c r="A910" s="34"/>
      <c r="B910" s="34"/>
      <c r="C910" s="34"/>
      <c r="D910" s="34"/>
      <c r="E910" s="34"/>
      <c r="F910" s="34"/>
      <c r="G910" s="34"/>
      <c r="H910" s="35"/>
      <c r="I910" s="35"/>
      <c r="J910" s="35"/>
      <c r="K910" s="34"/>
      <c r="L910" s="34"/>
      <c r="M910" s="34"/>
      <c r="N910" s="34"/>
      <c r="O910" s="34"/>
      <c r="P910" s="34"/>
      <c r="Q910" s="34"/>
      <c r="R910" s="34"/>
      <c r="S910" s="34"/>
      <c r="T910" s="34"/>
      <c r="U910" s="34"/>
      <c r="V910" s="34"/>
      <c r="W910" s="34"/>
      <c r="X910" s="34"/>
      <c r="Y910" s="34"/>
      <c r="Z910" s="34"/>
    </row>
    <row r="911" spans="1:26" ht="15.5" x14ac:dyDescent="0.35">
      <c r="A911" s="34"/>
      <c r="B911" s="34"/>
      <c r="C911" s="34"/>
      <c r="D911" s="34"/>
      <c r="E911" s="34"/>
      <c r="F911" s="34"/>
      <c r="G911" s="34"/>
      <c r="H911" s="35"/>
      <c r="I911" s="35"/>
      <c r="J911" s="35"/>
      <c r="K911" s="34"/>
      <c r="L911" s="34"/>
      <c r="M911" s="34"/>
      <c r="N911" s="34"/>
      <c r="O911" s="34"/>
      <c r="P911" s="34"/>
      <c r="Q911" s="34"/>
      <c r="R911" s="34"/>
      <c r="S911" s="34"/>
      <c r="T911" s="34"/>
      <c r="U911" s="34"/>
      <c r="V911" s="34"/>
      <c r="W911" s="34"/>
      <c r="X911" s="34"/>
      <c r="Y911" s="34"/>
      <c r="Z911" s="34"/>
    </row>
    <row r="912" spans="1:26" ht="15.5" x14ac:dyDescent="0.35">
      <c r="A912" s="34"/>
      <c r="B912" s="34"/>
      <c r="C912" s="34"/>
      <c r="D912" s="34"/>
      <c r="E912" s="34"/>
      <c r="F912" s="34"/>
      <c r="G912" s="34"/>
      <c r="H912" s="35"/>
      <c r="I912" s="35"/>
      <c r="J912" s="35"/>
      <c r="K912" s="34"/>
      <c r="L912" s="34"/>
      <c r="M912" s="34"/>
      <c r="N912" s="34"/>
      <c r="O912" s="34"/>
      <c r="P912" s="34"/>
      <c r="Q912" s="34"/>
      <c r="R912" s="34"/>
      <c r="S912" s="34"/>
      <c r="T912" s="34"/>
      <c r="U912" s="34"/>
      <c r="V912" s="34"/>
      <c r="W912" s="34"/>
      <c r="X912" s="34"/>
      <c r="Y912" s="34"/>
      <c r="Z912" s="34"/>
    </row>
    <row r="913" spans="1:26" ht="15.5" x14ac:dyDescent="0.35">
      <c r="A913" s="34"/>
      <c r="B913" s="34"/>
      <c r="C913" s="34"/>
      <c r="D913" s="34"/>
      <c r="E913" s="34"/>
      <c r="F913" s="34"/>
      <c r="G913" s="34"/>
      <c r="H913" s="35"/>
      <c r="I913" s="35"/>
      <c r="J913" s="35"/>
      <c r="K913" s="34"/>
      <c r="L913" s="34"/>
      <c r="M913" s="34"/>
      <c r="N913" s="34"/>
      <c r="O913" s="34"/>
      <c r="P913" s="34"/>
      <c r="Q913" s="34"/>
      <c r="R913" s="34"/>
      <c r="S913" s="34"/>
      <c r="T913" s="34"/>
      <c r="U913" s="34"/>
      <c r="V913" s="34"/>
      <c r="W913" s="34"/>
      <c r="X913" s="34"/>
      <c r="Y913" s="34"/>
      <c r="Z913" s="34"/>
    </row>
    <row r="914" spans="1:26" ht="15.5" x14ac:dyDescent="0.35">
      <c r="A914" s="34"/>
      <c r="B914" s="34"/>
      <c r="C914" s="34"/>
      <c r="D914" s="34"/>
      <c r="E914" s="34"/>
      <c r="F914" s="34"/>
      <c r="G914" s="34"/>
      <c r="H914" s="35"/>
      <c r="I914" s="35"/>
      <c r="J914" s="35"/>
      <c r="K914" s="34"/>
      <c r="L914" s="34"/>
      <c r="M914" s="34"/>
      <c r="N914" s="34"/>
      <c r="O914" s="34"/>
      <c r="P914" s="34"/>
      <c r="Q914" s="34"/>
      <c r="R914" s="34"/>
      <c r="S914" s="34"/>
      <c r="T914" s="34"/>
      <c r="U914" s="34"/>
      <c r="V914" s="34"/>
      <c r="W914" s="34"/>
      <c r="X914" s="34"/>
      <c r="Y914" s="34"/>
      <c r="Z914" s="34"/>
    </row>
    <row r="915" spans="1:26" ht="15.5" x14ac:dyDescent="0.35">
      <c r="A915" s="34"/>
      <c r="B915" s="34"/>
      <c r="C915" s="34"/>
      <c r="D915" s="34"/>
      <c r="E915" s="34"/>
      <c r="F915" s="34"/>
      <c r="G915" s="34"/>
      <c r="H915" s="35"/>
      <c r="I915" s="35"/>
      <c r="J915" s="35"/>
      <c r="K915" s="34"/>
      <c r="L915" s="34"/>
      <c r="M915" s="34"/>
      <c r="N915" s="34"/>
      <c r="O915" s="34"/>
      <c r="P915" s="34"/>
      <c r="Q915" s="34"/>
      <c r="R915" s="34"/>
      <c r="S915" s="34"/>
      <c r="T915" s="34"/>
      <c r="U915" s="34"/>
      <c r="V915" s="34"/>
      <c r="W915" s="34"/>
      <c r="X915" s="34"/>
      <c r="Y915" s="34"/>
      <c r="Z915" s="34"/>
    </row>
    <row r="916" spans="1:26" ht="15.5" x14ac:dyDescent="0.35">
      <c r="A916" s="34"/>
      <c r="B916" s="34"/>
      <c r="C916" s="34"/>
      <c r="D916" s="34"/>
      <c r="E916" s="34"/>
      <c r="F916" s="34"/>
      <c r="G916" s="34"/>
      <c r="H916" s="35"/>
      <c r="I916" s="35"/>
      <c r="J916" s="35"/>
      <c r="K916" s="34"/>
      <c r="L916" s="34"/>
      <c r="M916" s="34"/>
      <c r="N916" s="34"/>
      <c r="O916" s="34"/>
      <c r="P916" s="34"/>
      <c r="Q916" s="34"/>
      <c r="R916" s="34"/>
      <c r="S916" s="34"/>
      <c r="T916" s="34"/>
      <c r="U916" s="34"/>
      <c r="V916" s="34"/>
      <c r="W916" s="34"/>
      <c r="X916" s="34"/>
      <c r="Y916" s="34"/>
      <c r="Z916" s="34"/>
    </row>
    <row r="917" spans="1:26" ht="15.5" x14ac:dyDescent="0.35">
      <c r="A917" s="34"/>
      <c r="B917" s="34"/>
      <c r="C917" s="34"/>
      <c r="D917" s="34"/>
      <c r="E917" s="34"/>
      <c r="F917" s="34"/>
      <c r="G917" s="34"/>
      <c r="H917" s="35"/>
      <c r="I917" s="35"/>
      <c r="J917" s="35"/>
      <c r="K917" s="34"/>
      <c r="L917" s="34"/>
      <c r="M917" s="34"/>
      <c r="N917" s="34"/>
      <c r="O917" s="34"/>
      <c r="P917" s="34"/>
      <c r="Q917" s="34"/>
      <c r="R917" s="34"/>
      <c r="S917" s="34"/>
      <c r="T917" s="34"/>
      <c r="U917" s="34"/>
      <c r="V917" s="34"/>
      <c r="W917" s="34"/>
      <c r="X917" s="34"/>
      <c r="Y917" s="34"/>
      <c r="Z917" s="34"/>
    </row>
    <row r="918" spans="1:26" ht="15.5" x14ac:dyDescent="0.35">
      <c r="A918" s="34"/>
      <c r="B918" s="34"/>
      <c r="C918" s="34"/>
      <c r="D918" s="34"/>
      <c r="E918" s="34"/>
      <c r="F918" s="34"/>
      <c r="G918" s="34"/>
      <c r="H918" s="35"/>
      <c r="I918" s="35"/>
      <c r="J918" s="35"/>
      <c r="K918" s="34"/>
      <c r="L918" s="34"/>
      <c r="M918" s="34"/>
      <c r="N918" s="34"/>
      <c r="O918" s="34"/>
      <c r="P918" s="34"/>
      <c r="Q918" s="34"/>
      <c r="R918" s="34"/>
      <c r="S918" s="34"/>
      <c r="T918" s="34"/>
      <c r="U918" s="34"/>
      <c r="V918" s="34"/>
      <c r="W918" s="34"/>
      <c r="X918" s="34"/>
      <c r="Y918" s="34"/>
      <c r="Z918" s="34"/>
    </row>
    <row r="919" spans="1:26" ht="15.5" x14ac:dyDescent="0.35">
      <c r="A919" s="34"/>
      <c r="B919" s="34"/>
      <c r="C919" s="34"/>
      <c r="D919" s="34"/>
      <c r="E919" s="34"/>
      <c r="F919" s="34"/>
      <c r="G919" s="34"/>
      <c r="H919" s="35"/>
      <c r="I919" s="35"/>
      <c r="J919" s="35"/>
      <c r="K919" s="34"/>
      <c r="L919" s="34"/>
      <c r="M919" s="34"/>
      <c r="N919" s="34"/>
      <c r="O919" s="34"/>
      <c r="P919" s="34"/>
      <c r="Q919" s="34"/>
      <c r="R919" s="34"/>
      <c r="S919" s="34"/>
      <c r="T919" s="34"/>
      <c r="U919" s="34"/>
      <c r="V919" s="34"/>
      <c r="W919" s="34"/>
      <c r="X919" s="34"/>
      <c r="Y919" s="34"/>
      <c r="Z919" s="34"/>
    </row>
    <row r="920" spans="1:26" ht="15.5" x14ac:dyDescent="0.35">
      <c r="A920" s="34"/>
      <c r="B920" s="34"/>
      <c r="C920" s="34"/>
      <c r="D920" s="34"/>
      <c r="E920" s="34"/>
      <c r="F920" s="34"/>
      <c r="G920" s="34"/>
      <c r="H920" s="35"/>
      <c r="I920" s="35"/>
      <c r="J920" s="35"/>
      <c r="K920" s="34"/>
      <c r="L920" s="34"/>
      <c r="M920" s="34"/>
      <c r="N920" s="34"/>
      <c r="O920" s="34"/>
      <c r="P920" s="34"/>
      <c r="Q920" s="34"/>
      <c r="R920" s="34"/>
      <c r="S920" s="34"/>
      <c r="T920" s="34"/>
      <c r="U920" s="34"/>
      <c r="V920" s="34"/>
      <c r="W920" s="34"/>
      <c r="X920" s="34"/>
      <c r="Y920" s="34"/>
      <c r="Z920" s="34"/>
    </row>
    <row r="921" spans="1:26" ht="15.5" x14ac:dyDescent="0.35">
      <c r="A921" s="34"/>
      <c r="B921" s="34"/>
      <c r="C921" s="34"/>
      <c r="D921" s="34"/>
      <c r="E921" s="34"/>
      <c r="F921" s="34"/>
      <c r="G921" s="34"/>
      <c r="H921" s="35"/>
      <c r="I921" s="35"/>
      <c r="J921" s="35"/>
      <c r="K921" s="34"/>
      <c r="L921" s="34"/>
      <c r="M921" s="34"/>
      <c r="N921" s="34"/>
      <c r="O921" s="34"/>
      <c r="P921" s="34"/>
      <c r="Q921" s="34"/>
      <c r="R921" s="34"/>
      <c r="S921" s="34"/>
      <c r="T921" s="34"/>
      <c r="U921" s="34"/>
      <c r="V921" s="34"/>
      <c r="W921" s="34"/>
      <c r="X921" s="34"/>
      <c r="Y921" s="34"/>
      <c r="Z921" s="34"/>
    </row>
    <row r="922" spans="1:26" ht="15.5" x14ac:dyDescent="0.35">
      <c r="A922" s="34"/>
      <c r="B922" s="34"/>
      <c r="C922" s="34"/>
      <c r="D922" s="34"/>
      <c r="E922" s="34"/>
      <c r="F922" s="34"/>
      <c r="G922" s="34"/>
      <c r="H922" s="35"/>
      <c r="I922" s="35"/>
      <c r="J922" s="35"/>
      <c r="K922" s="34"/>
      <c r="L922" s="34"/>
      <c r="M922" s="34"/>
      <c r="N922" s="34"/>
      <c r="O922" s="34"/>
      <c r="P922" s="34"/>
      <c r="Q922" s="34"/>
      <c r="R922" s="34"/>
      <c r="S922" s="34"/>
      <c r="T922" s="34"/>
      <c r="U922" s="34"/>
      <c r="V922" s="34"/>
      <c r="W922" s="34"/>
      <c r="X922" s="34"/>
      <c r="Y922" s="34"/>
      <c r="Z922" s="34"/>
    </row>
    <row r="923" spans="1:26" ht="15.5" x14ac:dyDescent="0.35">
      <c r="A923" s="34"/>
      <c r="B923" s="34"/>
      <c r="C923" s="34"/>
      <c r="D923" s="34"/>
      <c r="E923" s="34"/>
      <c r="F923" s="34"/>
      <c r="G923" s="34"/>
      <c r="H923" s="35"/>
      <c r="I923" s="35"/>
      <c r="J923" s="35"/>
      <c r="K923" s="34"/>
      <c r="L923" s="34"/>
      <c r="M923" s="34"/>
      <c r="N923" s="34"/>
      <c r="O923" s="34"/>
      <c r="P923" s="34"/>
      <c r="Q923" s="34"/>
      <c r="R923" s="34"/>
      <c r="S923" s="34"/>
      <c r="T923" s="34"/>
      <c r="U923" s="34"/>
      <c r="V923" s="34"/>
      <c r="W923" s="34"/>
      <c r="X923" s="34"/>
      <c r="Y923" s="34"/>
      <c r="Z923" s="34"/>
    </row>
    <row r="924" spans="1:26" ht="15.5" x14ac:dyDescent="0.35">
      <c r="A924" s="34"/>
      <c r="B924" s="34"/>
      <c r="C924" s="34"/>
      <c r="D924" s="34"/>
      <c r="E924" s="34"/>
      <c r="F924" s="34"/>
      <c r="G924" s="34"/>
      <c r="H924" s="35"/>
      <c r="I924" s="35"/>
      <c r="J924" s="35"/>
      <c r="K924" s="34"/>
      <c r="L924" s="34"/>
      <c r="M924" s="34"/>
      <c r="N924" s="34"/>
      <c r="O924" s="34"/>
      <c r="P924" s="34"/>
      <c r="Q924" s="34"/>
      <c r="R924" s="34"/>
      <c r="S924" s="34"/>
      <c r="T924" s="34"/>
      <c r="U924" s="34"/>
      <c r="V924" s="34"/>
      <c r="W924" s="34"/>
      <c r="X924" s="34"/>
      <c r="Y924" s="34"/>
      <c r="Z924" s="34"/>
    </row>
    <row r="925" spans="1:26" ht="15.5" x14ac:dyDescent="0.35">
      <c r="A925" s="34"/>
      <c r="B925" s="34"/>
      <c r="C925" s="34"/>
      <c r="D925" s="34"/>
      <c r="E925" s="34"/>
      <c r="F925" s="34"/>
      <c r="G925" s="34"/>
      <c r="H925" s="35"/>
      <c r="I925" s="35"/>
      <c r="J925" s="35"/>
      <c r="K925" s="34"/>
      <c r="L925" s="34"/>
      <c r="M925" s="34"/>
      <c r="N925" s="34"/>
      <c r="O925" s="34"/>
      <c r="P925" s="34"/>
      <c r="Q925" s="34"/>
      <c r="R925" s="34"/>
      <c r="S925" s="34"/>
      <c r="T925" s="34"/>
      <c r="U925" s="34"/>
      <c r="V925" s="34"/>
      <c r="W925" s="34"/>
      <c r="X925" s="34"/>
      <c r="Y925" s="34"/>
      <c r="Z925" s="34"/>
    </row>
    <row r="926" spans="1:26" ht="15.5" x14ac:dyDescent="0.35">
      <c r="A926" s="34"/>
      <c r="B926" s="34"/>
      <c r="C926" s="34"/>
      <c r="D926" s="34"/>
      <c r="E926" s="34"/>
      <c r="F926" s="34"/>
      <c r="G926" s="34"/>
      <c r="H926" s="35"/>
      <c r="I926" s="35"/>
      <c r="J926" s="35"/>
      <c r="K926" s="34"/>
      <c r="L926" s="34"/>
      <c r="M926" s="34"/>
      <c r="N926" s="34"/>
      <c r="O926" s="34"/>
      <c r="P926" s="34"/>
      <c r="Q926" s="34"/>
      <c r="R926" s="34"/>
      <c r="S926" s="34"/>
      <c r="T926" s="34"/>
      <c r="U926" s="34"/>
      <c r="V926" s="34"/>
      <c r="W926" s="34"/>
      <c r="X926" s="34"/>
      <c r="Y926" s="34"/>
      <c r="Z926" s="34"/>
    </row>
    <row r="927" spans="1:26" ht="15.5" x14ac:dyDescent="0.35">
      <c r="A927" s="34"/>
      <c r="B927" s="34"/>
      <c r="C927" s="34"/>
      <c r="D927" s="34"/>
      <c r="E927" s="34"/>
      <c r="F927" s="34"/>
      <c r="G927" s="34"/>
      <c r="H927" s="35"/>
      <c r="I927" s="35"/>
      <c r="J927" s="35"/>
      <c r="K927" s="34"/>
      <c r="L927" s="34"/>
      <c r="M927" s="34"/>
      <c r="N927" s="34"/>
      <c r="O927" s="34"/>
      <c r="P927" s="34"/>
      <c r="Q927" s="34"/>
      <c r="R927" s="34"/>
      <c r="S927" s="34"/>
      <c r="T927" s="34"/>
      <c r="U927" s="34"/>
      <c r="V927" s="34"/>
      <c r="W927" s="34"/>
      <c r="X927" s="34"/>
      <c r="Y927" s="34"/>
      <c r="Z927" s="34"/>
    </row>
    <row r="928" spans="1:26" ht="15.5" x14ac:dyDescent="0.35">
      <c r="A928" s="34"/>
      <c r="B928" s="34"/>
      <c r="C928" s="34"/>
      <c r="D928" s="34"/>
      <c r="E928" s="34"/>
      <c r="F928" s="34"/>
      <c r="G928" s="34"/>
      <c r="H928" s="35"/>
      <c r="I928" s="35"/>
      <c r="J928" s="35"/>
      <c r="K928" s="34"/>
      <c r="L928" s="34"/>
      <c r="M928" s="34"/>
      <c r="N928" s="34"/>
      <c r="O928" s="34"/>
      <c r="P928" s="34"/>
      <c r="Q928" s="34"/>
      <c r="R928" s="34"/>
      <c r="S928" s="34"/>
      <c r="T928" s="34"/>
      <c r="U928" s="34"/>
      <c r="V928" s="34"/>
      <c r="W928" s="34"/>
      <c r="X928" s="34"/>
      <c r="Y928" s="34"/>
      <c r="Z928" s="34"/>
    </row>
    <row r="929" spans="1:26" ht="15.5" x14ac:dyDescent="0.35">
      <c r="A929" s="34"/>
      <c r="B929" s="34"/>
      <c r="C929" s="34"/>
      <c r="D929" s="34"/>
      <c r="E929" s="34"/>
      <c r="F929" s="34"/>
      <c r="G929" s="34"/>
      <c r="H929" s="35"/>
      <c r="I929" s="35"/>
      <c r="J929" s="35"/>
      <c r="K929" s="34"/>
      <c r="L929" s="34"/>
      <c r="M929" s="34"/>
      <c r="N929" s="34"/>
      <c r="O929" s="34"/>
      <c r="P929" s="34"/>
      <c r="Q929" s="34"/>
      <c r="R929" s="34"/>
      <c r="S929" s="34"/>
      <c r="T929" s="34"/>
      <c r="U929" s="34"/>
      <c r="V929" s="34"/>
      <c r="W929" s="34"/>
      <c r="X929" s="34"/>
      <c r="Y929" s="34"/>
      <c r="Z929" s="34"/>
    </row>
    <row r="930" spans="1:26" ht="15.5" x14ac:dyDescent="0.35">
      <c r="A930" s="34"/>
      <c r="B930" s="34"/>
      <c r="C930" s="34"/>
      <c r="D930" s="34"/>
      <c r="E930" s="34"/>
      <c r="F930" s="34"/>
      <c r="G930" s="34"/>
      <c r="H930" s="35"/>
      <c r="I930" s="35"/>
      <c r="J930" s="35"/>
      <c r="K930" s="34"/>
      <c r="L930" s="34"/>
      <c r="M930" s="34"/>
      <c r="N930" s="34"/>
      <c r="O930" s="34"/>
      <c r="P930" s="34"/>
      <c r="Q930" s="34"/>
      <c r="R930" s="34"/>
      <c r="S930" s="34"/>
      <c r="T930" s="34"/>
      <c r="U930" s="34"/>
      <c r="V930" s="34"/>
      <c r="W930" s="34"/>
      <c r="X930" s="34"/>
      <c r="Y930" s="34"/>
      <c r="Z930" s="34"/>
    </row>
    <row r="931" spans="1:26" ht="15.5" x14ac:dyDescent="0.35">
      <c r="A931" s="34"/>
      <c r="B931" s="34"/>
      <c r="C931" s="34"/>
      <c r="D931" s="34"/>
      <c r="E931" s="34"/>
      <c r="F931" s="34"/>
      <c r="G931" s="34"/>
      <c r="H931" s="35"/>
      <c r="I931" s="35"/>
      <c r="J931" s="35"/>
      <c r="K931" s="34"/>
      <c r="L931" s="34"/>
      <c r="M931" s="34"/>
      <c r="N931" s="34"/>
      <c r="O931" s="34"/>
      <c r="P931" s="34"/>
      <c r="Q931" s="34"/>
      <c r="R931" s="34"/>
      <c r="S931" s="34"/>
      <c r="T931" s="34"/>
      <c r="U931" s="34"/>
      <c r="V931" s="34"/>
      <c r="W931" s="34"/>
      <c r="X931" s="34"/>
      <c r="Y931" s="34"/>
      <c r="Z931" s="34"/>
    </row>
    <row r="932" spans="1:26" ht="15.5" x14ac:dyDescent="0.35">
      <c r="A932" s="34"/>
      <c r="B932" s="34"/>
      <c r="C932" s="34"/>
      <c r="D932" s="34"/>
      <c r="E932" s="34"/>
      <c r="F932" s="34"/>
      <c r="G932" s="34"/>
      <c r="H932" s="35"/>
      <c r="I932" s="35"/>
      <c r="J932" s="35"/>
      <c r="K932" s="34"/>
      <c r="L932" s="34"/>
      <c r="M932" s="34"/>
      <c r="N932" s="34"/>
      <c r="O932" s="34"/>
      <c r="P932" s="34"/>
      <c r="Q932" s="34"/>
      <c r="R932" s="34"/>
      <c r="S932" s="34"/>
      <c r="T932" s="34"/>
      <c r="U932" s="34"/>
      <c r="V932" s="34"/>
      <c r="W932" s="34"/>
      <c r="X932" s="34"/>
      <c r="Y932" s="34"/>
      <c r="Z932" s="34"/>
    </row>
    <row r="933" spans="1:26" ht="15.5" x14ac:dyDescent="0.35">
      <c r="A933" s="34"/>
      <c r="B933" s="34"/>
      <c r="C933" s="34"/>
      <c r="D933" s="34"/>
      <c r="E933" s="34"/>
      <c r="F933" s="34"/>
      <c r="G933" s="34"/>
      <c r="H933" s="35"/>
      <c r="I933" s="35"/>
      <c r="J933" s="35"/>
      <c r="K933" s="34"/>
      <c r="L933" s="34"/>
      <c r="M933" s="34"/>
      <c r="N933" s="34"/>
      <c r="O933" s="34"/>
      <c r="P933" s="34"/>
      <c r="Q933" s="34"/>
      <c r="R933" s="34"/>
      <c r="S933" s="34"/>
      <c r="T933" s="34"/>
      <c r="U933" s="34"/>
      <c r="V933" s="34"/>
      <c r="W933" s="34"/>
      <c r="X933" s="34"/>
      <c r="Y933" s="34"/>
      <c r="Z933" s="34"/>
    </row>
    <row r="934" spans="1:26" ht="15.5" x14ac:dyDescent="0.35">
      <c r="A934" s="34"/>
      <c r="B934" s="34"/>
      <c r="C934" s="34"/>
      <c r="D934" s="34"/>
      <c r="E934" s="34"/>
      <c r="F934" s="34"/>
      <c r="G934" s="34"/>
      <c r="H934" s="35"/>
      <c r="I934" s="35"/>
      <c r="J934" s="35"/>
      <c r="K934" s="34"/>
      <c r="L934" s="34"/>
      <c r="M934" s="34"/>
      <c r="N934" s="34"/>
      <c r="O934" s="34"/>
      <c r="P934" s="34"/>
      <c r="Q934" s="34"/>
      <c r="R934" s="34"/>
      <c r="S934" s="34"/>
      <c r="T934" s="34"/>
      <c r="U934" s="34"/>
      <c r="V934" s="34"/>
      <c r="W934" s="34"/>
      <c r="X934" s="34"/>
      <c r="Y934" s="34"/>
      <c r="Z934" s="34"/>
    </row>
    <row r="935" spans="1:26" ht="15.5" x14ac:dyDescent="0.35">
      <c r="A935" s="34"/>
      <c r="B935" s="34"/>
      <c r="C935" s="34"/>
      <c r="D935" s="34"/>
      <c r="E935" s="34"/>
      <c r="F935" s="34"/>
      <c r="G935" s="34"/>
      <c r="H935" s="35"/>
      <c r="I935" s="35"/>
      <c r="J935" s="35"/>
      <c r="K935" s="34"/>
      <c r="L935" s="34"/>
      <c r="M935" s="34"/>
      <c r="N935" s="34"/>
      <c r="O935" s="34"/>
      <c r="P935" s="34"/>
      <c r="Q935" s="34"/>
      <c r="R935" s="34"/>
      <c r="S935" s="34"/>
      <c r="T935" s="34"/>
      <c r="U935" s="34"/>
      <c r="V935" s="34"/>
      <c r="W935" s="34"/>
      <c r="X935" s="34"/>
      <c r="Y935" s="34"/>
      <c r="Z935" s="34"/>
    </row>
    <row r="936" spans="1:26" ht="15.5" x14ac:dyDescent="0.35">
      <c r="A936" s="34"/>
      <c r="B936" s="34"/>
      <c r="C936" s="34"/>
      <c r="D936" s="34"/>
      <c r="E936" s="34"/>
      <c r="F936" s="34"/>
      <c r="G936" s="34"/>
      <c r="H936" s="35"/>
      <c r="I936" s="35"/>
      <c r="J936" s="35"/>
      <c r="K936" s="34"/>
      <c r="L936" s="34"/>
      <c r="M936" s="34"/>
      <c r="N936" s="34"/>
      <c r="O936" s="34"/>
      <c r="P936" s="34"/>
      <c r="Q936" s="34"/>
      <c r="R936" s="34"/>
      <c r="S936" s="34"/>
      <c r="T936" s="34"/>
      <c r="U936" s="34"/>
      <c r="V936" s="34"/>
      <c r="W936" s="34"/>
      <c r="X936" s="34"/>
      <c r="Y936" s="34"/>
      <c r="Z936" s="34"/>
    </row>
    <row r="937" spans="1:26" ht="15.5" x14ac:dyDescent="0.35">
      <c r="A937" s="34"/>
      <c r="B937" s="34"/>
      <c r="C937" s="34"/>
      <c r="D937" s="34"/>
      <c r="E937" s="34"/>
      <c r="F937" s="34"/>
      <c r="G937" s="34"/>
      <c r="H937" s="35"/>
      <c r="I937" s="35"/>
      <c r="J937" s="35"/>
      <c r="K937" s="34"/>
      <c r="L937" s="34"/>
      <c r="M937" s="34"/>
      <c r="N937" s="34"/>
      <c r="O937" s="34"/>
      <c r="P937" s="34"/>
      <c r="Q937" s="34"/>
      <c r="R937" s="34"/>
      <c r="S937" s="34"/>
      <c r="T937" s="34"/>
      <c r="U937" s="34"/>
      <c r="V937" s="34"/>
      <c r="W937" s="34"/>
      <c r="X937" s="34"/>
      <c r="Y937" s="34"/>
      <c r="Z937" s="34"/>
    </row>
    <row r="938" spans="1:26" ht="15.5" x14ac:dyDescent="0.35">
      <c r="A938" s="34"/>
      <c r="B938" s="34"/>
      <c r="C938" s="34"/>
      <c r="D938" s="34"/>
      <c r="E938" s="34"/>
      <c r="F938" s="34"/>
      <c r="G938" s="34"/>
      <c r="H938" s="35"/>
      <c r="I938" s="35"/>
      <c r="J938" s="35"/>
      <c r="K938" s="34"/>
      <c r="L938" s="34"/>
      <c r="M938" s="34"/>
      <c r="N938" s="34"/>
      <c r="O938" s="34"/>
      <c r="P938" s="34"/>
      <c r="Q938" s="34"/>
      <c r="R938" s="34"/>
      <c r="S938" s="34"/>
      <c r="T938" s="34"/>
      <c r="U938" s="34"/>
      <c r="V938" s="34"/>
      <c r="W938" s="34"/>
      <c r="X938" s="34"/>
      <c r="Y938" s="34"/>
      <c r="Z938" s="34"/>
    </row>
    <row r="939" spans="1:26" ht="15.5" x14ac:dyDescent="0.35">
      <c r="A939" s="34"/>
      <c r="B939" s="34"/>
      <c r="C939" s="34"/>
      <c r="D939" s="34"/>
      <c r="E939" s="34"/>
      <c r="F939" s="34"/>
      <c r="G939" s="34"/>
      <c r="H939" s="35"/>
      <c r="I939" s="35"/>
      <c r="J939" s="35"/>
      <c r="K939" s="34"/>
      <c r="L939" s="34"/>
      <c r="M939" s="34"/>
      <c r="N939" s="34"/>
      <c r="O939" s="34"/>
      <c r="P939" s="34"/>
      <c r="Q939" s="34"/>
      <c r="R939" s="34"/>
      <c r="S939" s="34"/>
      <c r="T939" s="34"/>
      <c r="U939" s="34"/>
      <c r="V939" s="34"/>
      <c r="W939" s="34"/>
      <c r="X939" s="34"/>
      <c r="Y939" s="34"/>
      <c r="Z939" s="34"/>
    </row>
    <row r="940" spans="1:26" ht="15.5" x14ac:dyDescent="0.35">
      <c r="A940" s="34"/>
      <c r="B940" s="34"/>
      <c r="C940" s="34"/>
      <c r="D940" s="34"/>
      <c r="E940" s="34"/>
      <c r="F940" s="34"/>
      <c r="G940" s="34"/>
      <c r="H940" s="35"/>
      <c r="I940" s="35"/>
      <c r="J940" s="35"/>
      <c r="K940" s="34"/>
      <c r="L940" s="34"/>
      <c r="M940" s="34"/>
      <c r="N940" s="34"/>
      <c r="O940" s="34"/>
      <c r="P940" s="34"/>
      <c r="Q940" s="34"/>
      <c r="R940" s="34"/>
      <c r="S940" s="34"/>
      <c r="T940" s="34"/>
      <c r="U940" s="34"/>
      <c r="V940" s="34"/>
      <c r="W940" s="34"/>
      <c r="X940" s="34"/>
      <c r="Y940" s="34"/>
      <c r="Z940" s="34"/>
    </row>
    <row r="941" spans="1:26" ht="15.5" x14ac:dyDescent="0.35">
      <c r="A941" s="34"/>
      <c r="B941" s="34"/>
      <c r="C941" s="34"/>
      <c r="D941" s="34"/>
      <c r="E941" s="34"/>
      <c r="F941" s="34"/>
      <c r="G941" s="34"/>
      <c r="H941" s="35"/>
      <c r="I941" s="35"/>
      <c r="J941" s="35"/>
      <c r="K941" s="34"/>
      <c r="L941" s="34"/>
      <c r="M941" s="34"/>
      <c r="N941" s="34"/>
      <c r="O941" s="34"/>
      <c r="P941" s="34"/>
      <c r="Q941" s="34"/>
      <c r="R941" s="34"/>
      <c r="S941" s="34"/>
      <c r="T941" s="34"/>
      <c r="U941" s="34"/>
      <c r="V941" s="34"/>
      <c r="W941" s="34"/>
      <c r="X941" s="34"/>
      <c r="Y941" s="34"/>
      <c r="Z941" s="34"/>
    </row>
    <row r="942" spans="1:26" ht="15.5" x14ac:dyDescent="0.35">
      <c r="A942" s="34"/>
      <c r="B942" s="34"/>
      <c r="C942" s="34"/>
      <c r="D942" s="34"/>
      <c r="E942" s="34"/>
      <c r="F942" s="34"/>
      <c r="G942" s="34"/>
      <c r="H942" s="35"/>
      <c r="I942" s="35"/>
      <c r="J942" s="35"/>
      <c r="K942" s="34"/>
      <c r="L942" s="34"/>
      <c r="M942" s="34"/>
      <c r="N942" s="34"/>
      <c r="O942" s="34"/>
      <c r="P942" s="34"/>
      <c r="Q942" s="34"/>
      <c r="R942" s="34"/>
      <c r="S942" s="34"/>
      <c r="T942" s="34"/>
      <c r="U942" s="34"/>
      <c r="V942" s="34"/>
      <c r="W942" s="34"/>
      <c r="X942" s="34"/>
      <c r="Y942" s="34"/>
      <c r="Z942" s="34"/>
    </row>
    <row r="943" spans="1:26" ht="15.5" x14ac:dyDescent="0.35">
      <c r="A943" s="34"/>
      <c r="B943" s="34"/>
      <c r="C943" s="34"/>
      <c r="D943" s="34"/>
      <c r="E943" s="34"/>
      <c r="F943" s="34"/>
      <c r="G943" s="34"/>
      <c r="H943" s="35"/>
      <c r="I943" s="35"/>
      <c r="J943" s="35"/>
      <c r="K943" s="34"/>
      <c r="L943" s="34"/>
      <c r="M943" s="34"/>
      <c r="N943" s="34"/>
      <c r="O943" s="34"/>
      <c r="P943" s="34"/>
      <c r="Q943" s="34"/>
      <c r="R943" s="34"/>
      <c r="S943" s="34"/>
      <c r="T943" s="34"/>
      <c r="U943" s="34"/>
      <c r="V943" s="34"/>
      <c r="W943" s="34"/>
      <c r="X943" s="34"/>
      <c r="Y943" s="34"/>
      <c r="Z943" s="34"/>
    </row>
    <row r="944" spans="1:26" ht="15.5" x14ac:dyDescent="0.35">
      <c r="A944" s="34"/>
      <c r="B944" s="34"/>
      <c r="C944" s="34"/>
      <c r="D944" s="34"/>
      <c r="E944" s="34"/>
      <c r="F944" s="34"/>
      <c r="G944" s="34"/>
      <c r="H944" s="35"/>
      <c r="I944" s="35"/>
      <c r="J944" s="35"/>
      <c r="K944" s="34"/>
      <c r="L944" s="34"/>
      <c r="M944" s="34"/>
      <c r="N944" s="34"/>
      <c r="O944" s="34"/>
      <c r="P944" s="34"/>
      <c r="Q944" s="34"/>
      <c r="R944" s="34"/>
      <c r="S944" s="34"/>
      <c r="T944" s="34"/>
      <c r="U944" s="34"/>
      <c r="V944" s="34"/>
      <c r="W944" s="34"/>
      <c r="X944" s="34"/>
      <c r="Y944" s="34"/>
      <c r="Z944" s="34"/>
    </row>
    <row r="945" spans="1:26" ht="15.5" x14ac:dyDescent="0.35">
      <c r="A945" s="34"/>
      <c r="B945" s="34"/>
      <c r="C945" s="34"/>
      <c r="D945" s="34"/>
      <c r="E945" s="34"/>
      <c r="F945" s="34"/>
      <c r="G945" s="34"/>
      <c r="H945" s="35"/>
      <c r="I945" s="35"/>
      <c r="J945" s="35"/>
      <c r="K945" s="34"/>
      <c r="L945" s="34"/>
      <c r="M945" s="34"/>
      <c r="N945" s="34"/>
      <c r="O945" s="34"/>
      <c r="P945" s="34"/>
      <c r="Q945" s="34"/>
      <c r="R945" s="34"/>
      <c r="S945" s="34"/>
      <c r="T945" s="34"/>
      <c r="U945" s="34"/>
      <c r="V945" s="34"/>
      <c r="W945" s="34"/>
      <c r="X945" s="34"/>
      <c r="Y945" s="34"/>
      <c r="Z945" s="34"/>
    </row>
    <row r="946" spans="1:26" ht="15.5" x14ac:dyDescent="0.35">
      <c r="A946" s="34"/>
      <c r="B946" s="34"/>
      <c r="C946" s="34"/>
      <c r="D946" s="34"/>
      <c r="E946" s="34"/>
      <c r="F946" s="34"/>
      <c r="G946" s="34"/>
      <c r="H946" s="35"/>
      <c r="I946" s="35"/>
      <c r="J946" s="35"/>
      <c r="K946" s="34"/>
      <c r="L946" s="34"/>
      <c r="M946" s="34"/>
      <c r="N946" s="34"/>
      <c r="O946" s="34"/>
      <c r="P946" s="34"/>
      <c r="Q946" s="34"/>
      <c r="R946" s="34"/>
      <c r="S946" s="34"/>
      <c r="T946" s="34"/>
      <c r="U946" s="34"/>
      <c r="V946" s="34"/>
      <c r="W946" s="34"/>
      <c r="X946" s="34"/>
      <c r="Y946" s="34"/>
      <c r="Z946" s="34"/>
    </row>
    <row r="947" spans="1:26" ht="15.5" x14ac:dyDescent="0.35">
      <c r="A947" s="34"/>
      <c r="B947" s="34"/>
      <c r="C947" s="34"/>
      <c r="D947" s="34"/>
      <c r="E947" s="34"/>
      <c r="F947" s="34"/>
      <c r="G947" s="34"/>
      <c r="H947" s="35"/>
      <c r="I947" s="35"/>
      <c r="J947" s="35"/>
      <c r="K947" s="34"/>
      <c r="L947" s="34"/>
      <c r="M947" s="34"/>
      <c r="N947" s="34"/>
      <c r="O947" s="34"/>
      <c r="P947" s="34"/>
      <c r="Q947" s="34"/>
      <c r="R947" s="34"/>
      <c r="S947" s="34"/>
      <c r="T947" s="34"/>
      <c r="U947" s="34"/>
      <c r="V947" s="34"/>
      <c r="W947" s="34"/>
      <c r="X947" s="34"/>
      <c r="Y947" s="34"/>
      <c r="Z947" s="34"/>
    </row>
    <row r="948" spans="1:26" ht="15.5" x14ac:dyDescent="0.35">
      <c r="A948" s="34"/>
      <c r="B948" s="34"/>
      <c r="C948" s="34"/>
      <c r="D948" s="34"/>
      <c r="E948" s="34"/>
      <c r="F948" s="34"/>
      <c r="G948" s="34"/>
      <c r="H948" s="35"/>
      <c r="I948" s="35"/>
      <c r="J948" s="35"/>
      <c r="K948" s="34"/>
      <c r="L948" s="34"/>
      <c r="M948" s="34"/>
      <c r="N948" s="34"/>
      <c r="O948" s="34"/>
      <c r="P948" s="34"/>
      <c r="Q948" s="34"/>
      <c r="R948" s="34"/>
      <c r="S948" s="34"/>
      <c r="T948" s="34"/>
      <c r="U948" s="34"/>
      <c r="V948" s="34"/>
      <c r="W948" s="34"/>
      <c r="X948" s="34"/>
      <c r="Y948" s="34"/>
      <c r="Z948" s="34"/>
    </row>
    <row r="949" spans="1:26" ht="15.5" x14ac:dyDescent="0.35">
      <c r="A949" s="34"/>
      <c r="B949" s="34"/>
      <c r="C949" s="34"/>
      <c r="D949" s="34"/>
      <c r="E949" s="34"/>
      <c r="F949" s="34"/>
      <c r="G949" s="34"/>
      <c r="H949" s="35"/>
      <c r="I949" s="35"/>
      <c r="J949" s="35"/>
      <c r="K949" s="34"/>
      <c r="L949" s="34"/>
      <c r="M949" s="34"/>
      <c r="N949" s="34"/>
      <c r="O949" s="34"/>
      <c r="P949" s="34"/>
      <c r="Q949" s="34"/>
      <c r="R949" s="34"/>
      <c r="S949" s="34"/>
      <c r="T949" s="34"/>
      <c r="U949" s="34"/>
      <c r="V949" s="34"/>
      <c r="W949" s="34"/>
      <c r="X949" s="34"/>
      <c r="Y949" s="34"/>
      <c r="Z949" s="34"/>
    </row>
    <row r="950" spans="1:26" ht="15.5" x14ac:dyDescent="0.35">
      <c r="A950" s="34"/>
      <c r="B950" s="34"/>
      <c r="C950" s="34"/>
      <c r="D950" s="34"/>
      <c r="E950" s="34"/>
      <c r="F950" s="34"/>
      <c r="G950" s="34"/>
      <c r="H950" s="35"/>
      <c r="I950" s="35"/>
      <c r="J950" s="35"/>
      <c r="K950" s="34"/>
      <c r="L950" s="34"/>
      <c r="M950" s="34"/>
      <c r="N950" s="34"/>
      <c r="O950" s="34"/>
      <c r="P950" s="34"/>
      <c r="Q950" s="34"/>
      <c r="R950" s="34"/>
      <c r="S950" s="34"/>
      <c r="T950" s="34"/>
      <c r="U950" s="34"/>
      <c r="V950" s="34"/>
      <c r="W950" s="34"/>
      <c r="X950" s="34"/>
      <c r="Y950" s="34"/>
      <c r="Z950" s="34"/>
    </row>
    <row r="951" spans="1:26" ht="15.5" x14ac:dyDescent="0.35">
      <c r="A951" s="34"/>
      <c r="B951" s="34"/>
      <c r="C951" s="34"/>
      <c r="D951" s="34"/>
      <c r="E951" s="34"/>
      <c r="F951" s="34"/>
      <c r="G951" s="34"/>
      <c r="H951" s="35"/>
      <c r="I951" s="35"/>
      <c r="J951" s="35"/>
      <c r="K951" s="34"/>
      <c r="L951" s="34"/>
      <c r="M951" s="34"/>
      <c r="N951" s="34"/>
      <c r="O951" s="34"/>
      <c r="P951" s="34"/>
      <c r="Q951" s="34"/>
      <c r="R951" s="34"/>
      <c r="S951" s="34"/>
      <c r="T951" s="34"/>
      <c r="U951" s="34"/>
      <c r="V951" s="34"/>
      <c r="W951" s="34"/>
      <c r="X951" s="34"/>
      <c r="Y951" s="34"/>
      <c r="Z951" s="34"/>
    </row>
    <row r="952" spans="1:26" ht="15.5" x14ac:dyDescent="0.35">
      <c r="A952" s="34"/>
      <c r="B952" s="34"/>
      <c r="C952" s="34"/>
      <c r="D952" s="34"/>
      <c r="E952" s="34"/>
      <c r="F952" s="34"/>
      <c r="G952" s="34"/>
      <c r="H952" s="35"/>
      <c r="I952" s="35"/>
      <c r="J952" s="35"/>
      <c r="K952" s="34"/>
      <c r="L952" s="34"/>
      <c r="M952" s="34"/>
      <c r="N952" s="34"/>
      <c r="O952" s="34"/>
      <c r="P952" s="34"/>
      <c r="Q952" s="34"/>
      <c r="R952" s="34"/>
      <c r="S952" s="34"/>
      <c r="T952" s="34"/>
      <c r="U952" s="34"/>
      <c r="V952" s="34"/>
      <c r="W952" s="34"/>
      <c r="X952" s="34"/>
      <c r="Y952" s="34"/>
      <c r="Z952" s="34"/>
    </row>
    <row r="953" spans="1:26" ht="15.5" x14ac:dyDescent="0.35">
      <c r="A953" s="34"/>
      <c r="B953" s="34"/>
      <c r="C953" s="34"/>
      <c r="D953" s="34"/>
      <c r="E953" s="34"/>
      <c r="F953" s="34"/>
      <c r="G953" s="34"/>
      <c r="H953" s="35"/>
      <c r="I953" s="35"/>
      <c r="J953" s="35"/>
      <c r="K953" s="34"/>
      <c r="L953" s="34"/>
      <c r="M953" s="34"/>
      <c r="N953" s="34"/>
      <c r="O953" s="34"/>
      <c r="P953" s="34"/>
      <c r="Q953" s="34"/>
      <c r="R953" s="34"/>
      <c r="S953" s="34"/>
      <c r="T953" s="34"/>
      <c r="U953" s="34"/>
      <c r="V953" s="34"/>
      <c r="W953" s="34"/>
      <c r="X953" s="34"/>
      <c r="Y953" s="34"/>
      <c r="Z953" s="34"/>
    </row>
    <row r="954" spans="1:26" ht="15.5" x14ac:dyDescent="0.35">
      <c r="A954" s="34"/>
      <c r="B954" s="34"/>
      <c r="C954" s="34"/>
      <c r="D954" s="34"/>
      <c r="E954" s="34"/>
      <c r="F954" s="34"/>
      <c r="G954" s="34"/>
      <c r="H954" s="35"/>
      <c r="I954" s="35"/>
      <c r="J954" s="35"/>
      <c r="K954" s="34"/>
      <c r="L954" s="34"/>
      <c r="M954" s="34"/>
      <c r="N954" s="34"/>
      <c r="O954" s="34"/>
      <c r="P954" s="34"/>
      <c r="Q954" s="34"/>
      <c r="R954" s="34"/>
      <c r="S954" s="34"/>
      <c r="T954" s="34"/>
      <c r="U954" s="34"/>
      <c r="V954" s="34"/>
      <c r="W954" s="34"/>
      <c r="X954" s="34"/>
      <c r="Y954" s="34"/>
      <c r="Z954" s="34"/>
    </row>
    <row r="955" spans="1:26" ht="15.5" x14ac:dyDescent="0.35">
      <c r="A955" s="34"/>
      <c r="B955" s="34"/>
      <c r="C955" s="34"/>
      <c r="D955" s="34"/>
      <c r="E955" s="34"/>
      <c r="F955" s="34"/>
      <c r="G955" s="34"/>
      <c r="H955" s="35"/>
      <c r="I955" s="35"/>
      <c r="J955" s="35"/>
      <c r="K955" s="34"/>
      <c r="L955" s="34"/>
      <c r="M955" s="34"/>
      <c r="N955" s="34"/>
      <c r="O955" s="34"/>
      <c r="P955" s="34"/>
      <c r="Q955" s="34"/>
      <c r="R955" s="34"/>
      <c r="S955" s="34"/>
      <c r="T955" s="34"/>
      <c r="U955" s="34"/>
      <c r="V955" s="34"/>
      <c r="W955" s="34"/>
      <c r="X955" s="34"/>
      <c r="Y955" s="34"/>
      <c r="Z955" s="34"/>
    </row>
    <row r="956" spans="1:26" ht="15.5" x14ac:dyDescent="0.35">
      <c r="A956" s="34"/>
      <c r="B956" s="34"/>
      <c r="C956" s="34"/>
      <c r="D956" s="34"/>
      <c r="E956" s="34"/>
      <c r="F956" s="34"/>
      <c r="G956" s="34"/>
      <c r="H956" s="35"/>
      <c r="I956" s="35"/>
      <c r="J956" s="35"/>
      <c r="K956" s="34"/>
      <c r="L956" s="34"/>
      <c r="M956" s="34"/>
      <c r="N956" s="34"/>
      <c r="O956" s="34"/>
      <c r="P956" s="34"/>
      <c r="Q956" s="34"/>
      <c r="R956" s="34"/>
      <c r="S956" s="34"/>
      <c r="T956" s="34"/>
      <c r="U956" s="34"/>
      <c r="V956" s="34"/>
      <c r="W956" s="34"/>
      <c r="X956" s="34"/>
      <c r="Y956" s="34"/>
      <c r="Z956" s="34"/>
    </row>
    <row r="957" spans="1:26" ht="15.5" x14ac:dyDescent="0.35">
      <c r="A957" s="34"/>
      <c r="B957" s="34"/>
      <c r="C957" s="34"/>
      <c r="D957" s="34"/>
      <c r="E957" s="34"/>
      <c r="F957" s="34"/>
      <c r="G957" s="34"/>
      <c r="H957" s="35"/>
      <c r="I957" s="35"/>
      <c r="J957" s="35"/>
      <c r="K957" s="34"/>
      <c r="L957" s="34"/>
      <c r="M957" s="34"/>
      <c r="N957" s="34"/>
      <c r="O957" s="34"/>
      <c r="P957" s="34"/>
      <c r="Q957" s="34"/>
      <c r="R957" s="34"/>
      <c r="S957" s="34"/>
      <c r="T957" s="34"/>
      <c r="U957" s="34"/>
      <c r="V957" s="34"/>
      <c r="W957" s="34"/>
      <c r="X957" s="34"/>
      <c r="Y957" s="34"/>
      <c r="Z957" s="34"/>
    </row>
    <row r="958" spans="1:26" ht="15.5" x14ac:dyDescent="0.35">
      <c r="A958" s="34"/>
      <c r="B958" s="34"/>
      <c r="C958" s="34"/>
      <c r="D958" s="34"/>
      <c r="E958" s="34"/>
      <c r="F958" s="34"/>
      <c r="G958" s="34"/>
      <c r="H958" s="35"/>
      <c r="I958" s="35"/>
      <c r="J958" s="35"/>
      <c r="K958" s="34"/>
      <c r="L958" s="34"/>
      <c r="M958" s="34"/>
      <c r="N958" s="34"/>
      <c r="O958" s="34"/>
      <c r="P958" s="34"/>
      <c r="Q958" s="34"/>
      <c r="R958" s="34"/>
      <c r="S958" s="34"/>
      <c r="T958" s="34"/>
      <c r="U958" s="34"/>
      <c r="V958" s="34"/>
      <c r="W958" s="34"/>
      <c r="X958" s="34"/>
      <c r="Y958" s="34"/>
      <c r="Z958" s="34"/>
    </row>
    <row r="959" spans="1:26" ht="15.5" x14ac:dyDescent="0.35">
      <c r="A959" s="34"/>
      <c r="B959" s="34"/>
      <c r="C959" s="34"/>
      <c r="D959" s="34"/>
      <c r="E959" s="34"/>
      <c r="F959" s="34"/>
      <c r="G959" s="34"/>
      <c r="H959" s="35"/>
      <c r="I959" s="35"/>
      <c r="J959" s="35"/>
      <c r="K959" s="34"/>
      <c r="L959" s="34"/>
      <c r="M959" s="34"/>
      <c r="N959" s="34"/>
      <c r="O959" s="34"/>
      <c r="P959" s="34"/>
      <c r="Q959" s="34"/>
      <c r="R959" s="34"/>
      <c r="S959" s="34"/>
      <c r="T959" s="34"/>
      <c r="U959" s="34"/>
      <c r="V959" s="34"/>
      <c r="W959" s="34"/>
      <c r="X959" s="34"/>
      <c r="Y959" s="34"/>
      <c r="Z959" s="34"/>
    </row>
    <row r="960" spans="1:26" ht="15.5" x14ac:dyDescent="0.35">
      <c r="A960" s="34"/>
      <c r="B960" s="34"/>
      <c r="C960" s="34"/>
      <c r="D960" s="34"/>
      <c r="E960" s="34"/>
      <c r="F960" s="34"/>
      <c r="G960" s="34"/>
      <c r="H960" s="35"/>
      <c r="I960" s="35"/>
      <c r="J960" s="35"/>
      <c r="K960" s="34"/>
      <c r="L960" s="34"/>
      <c r="M960" s="34"/>
      <c r="N960" s="34"/>
      <c r="O960" s="34"/>
      <c r="P960" s="34"/>
      <c r="Q960" s="34"/>
      <c r="R960" s="34"/>
      <c r="S960" s="34"/>
      <c r="T960" s="34"/>
      <c r="U960" s="34"/>
      <c r="V960" s="34"/>
      <c r="W960" s="34"/>
      <c r="X960" s="34"/>
      <c r="Y960" s="34"/>
      <c r="Z960" s="34"/>
    </row>
    <row r="961" spans="1:26" ht="15.5" x14ac:dyDescent="0.35">
      <c r="A961" s="34"/>
      <c r="B961" s="34"/>
      <c r="C961" s="34"/>
      <c r="D961" s="34"/>
      <c r="E961" s="34"/>
      <c r="F961" s="34"/>
      <c r="G961" s="34"/>
      <c r="H961" s="35"/>
      <c r="I961" s="35"/>
      <c r="J961" s="35"/>
      <c r="K961" s="34"/>
      <c r="L961" s="34"/>
      <c r="M961" s="34"/>
      <c r="N961" s="34"/>
      <c r="O961" s="34"/>
      <c r="P961" s="34"/>
      <c r="Q961" s="34"/>
      <c r="R961" s="34"/>
      <c r="S961" s="34"/>
      <c r="T961" s="34"/>
      <c r="U961" s="34"/>
      <c r="V961" s="34"/>
      <c r="W961" s="34"/>
      <c r="X961" s="34"/>
      <c r="Y961" s="34"/>
      <c r="Z961" s="34"/>
    </row>
    <row r="962" spans="1:26" ht="15.5" x14ac:dyDescent="0.35">
      <c r="A962" s="34"/>
      <c r="B962" s="34"/>
      <c r="C962" s="34"/>
      <c r="D962" s="34"/>
      <c r="E962" s="34"/>
      <c r="F962" s="34"/>
      <c r="G962" s="34"/>
      <c r="H962" s="35"/>
      <c r="I962" s="35"/>
      <c r="J962" s="35"/>
      <c r="K962" s="34"/>
      <c r="L962" s="34"/>
      <c r="M962" s="34"/>
      <c r="N962" s="34"/>
      <c r="O962" s="34"/>
      <c r="P962" s="34"/>
      <c r="Q962" s="34"/>
      <c r="R962" s="34"/>
      <c r="S962" s="34"/>
      <c r="T962" s="34"/>
      <c r="U962" s="34"/>
      <c r="V962" s="34"/>
      <c r="W962" s="34"/>
      <c r="X962" s="34"/>
      <c r="Y962" s="34"/>
      <c r="Z962" s="34"/>
    </row>
    <row r="963" spans="1:26" ht="15.5" x14ac:dyDescent="0.35">
      <c r="A963" s="34"/>
      <c r="B963" s="34"/>
      <c r="C963" s="34"/>
      <c r="D963" s="34"/>
      <c r="E963" s="34"/>
      <c r="F963" s="34"/>
      <c r="G963" s="34"/>
      <c r="H963" s="35"/>
      <c r="I963" s="35"/>
      <c r="J963" s="35"/>
      <c r="K963" s="34"/>
      <c r="L963" s="34"/>
      <c r="M963" s="34"/>
      <c r="N963" s="34"/>
      <c r="O963" s="34"/>
      <c r="P963" s="34"/>
      <c r="Q963" s="34"/>
      <c r="R963" s="34"/>
      <c r="S963" s="34"/>
      <c r="T963" s="34"/>
      <c r="U963" s="34"/>
      <c r="V963" s="34"/>
      <c r="W963" s="34"/>
      <c r="X963" s="34"/>
      <c r="Y963" s="34"/>
      <c r="Z963" s="34"/>
    </row>
    <row r="964" spans="1:26" ht="15.5" x14ac:dyDescent="0.35">
      <c r="A964" s="34"/>
      <c r="B964" s="34"/>
      <c r="C964" s="34"/>
      <c r="D964" s="34"/>
      <c r="E964" s="34"/>
      <c r="F964" s="34"/>
      <c r="G964" s="34"/>
      <c r="H964" s="35"/>
      <c r="I964" s="35"/>
      <c r="J964" s="35"/>
      <c r="K964" s="34"/>
      <c r="L964" s="34"/>
      <c r="M964" s="34"/>
      <c r="N964" s="34"/>
      <c r="O964" s="34"/>
      <c r="P964" s="34"/>
      <c r="Q964" s="34"/>
      <c r="R964" s="34"/>
      <c r="S964" s="34"/>
      <c r="T964" s="34"/>
      <c r="U964" s="34"/>
      <c r="V964" s="34"/>
      <c r="W964" s="34"/>
      <c r="X964" s="34"/>
      <c r="Y964" s="34"/>
      <c r="Z964" s="34"/>
    </row>
    <row r="965" spans="1:26" ht="15.5" x14ac:dyDescent="0.35">
      <c r="A965" s="34"/>
      <c r="B965" s="34"/>
      <c r="C965" s="34"/>
      <c r="D965" s="34"/>
      <c r="E965" s="34"/>
      <c r="F965" s="34"/>
      <c r="G965" s="34"/>
      <c r="H965" s="35"/>
      <c r="I965" s="35"/>
      <c r="J965" s="35"/>
      <c r="K965" s="34"/>
      <c r="L965" s="34"/>
      <c r="M965" s="34"/>
      <c r="N965" s="34"/>
      <c r="O965" s="34"/>
      <c r="P965" s="34"/>
      <c r="Q965" s="34"/>
      <c r="R965" s="34"/>
      <c r="S965" s="34"/>
      <c r="T965" s="34"/>
      <c r="U965" s="34"/>
      <c r="V965" s="34"/>
      <c r="W965" s="34"/>
      <c r="X965" s="34"/>
      <c r="Y965" s="34"/>
      <c r="Z965" s="34"/>
    </row>
    <row r="966" spans="1:26" ht="15.5" x14ac:dyDescent="0.35">
      <c r="A966" s="34"/>
      <c r="B966" s="34"/>
      <c r="C966" s="34"/>
      <c r="D966" s="34"/>
      <c r="E966" s="34"/>
      <c r="F966" s="34"/>
      <c r="G966" s="34"/>
      <c r="H966" s="35"/>
      <c r="I966" s="35"/>
      <c r="J966" s="35"/>
      <c r="K966" s="34"/>
      <c r="L966" s="34"/>
      <c r="M966" s="34"/>
      <c r="N966" s="34"/>
      <c r="O966" s="34"/>
      <c r="P966" s="34"/>
      <c r="Q966" s="34"/>
      <c r="R966" s="34"/>
      <c r="S966" s="34"/>
      <c r="T966" s="34"/>
      <c r="U966" s="34"/>
      <c r="V966" s="34"/>
      <c r="W966" s="34"/>
      <c r="X966" s="34"/>
      <c r="Y966" s="34"/>
      <c r="Z966" s="34"/>
    </row>
    <row r="967" spans="1:26" ht="15.5" x14ac:dyDescent="0.35">
      <c r="A967" s="34"/>
      <c r="B967" s="34"/>
      <c r="C967" s="34"/>
      <c r="D967" s="34"/>
      <c r="E967" s="34"/>
      <c r="F967" s="34"/>
      <c r="G967" s="34"/>
      <c r="H967" s="35"/>
      <c r="I967" s="35"/>
      <c r="J967" s="35"/>
      <c r="K967" s="34"/>
      <c r="L967" s="34"/>
      <c r="M967" s="34"/>
      <c r="N967" s="34"/>
      <c r="O967" s="34"/>
      <c r="P967" s="34"/>
      <c r="Q967" s="34"/>
      <c r="R967" s="34"/>
      <c r="S967" s="34"/>
      <c r="T967" s="34"/>
      <c r="U967" s="34"/>
      <c r="V967" s="34"/>
      <c r="W967" s="34"/>
      <c r="X967" s="34"/>
      <c r="Y967" s="34"/>
      <c r="Z967" s="34"/>
    </row>
    <row r="968" spans="1:26" ht="15.5" x14ac:dyDescent="0.35">
      <c r="A968" s="34"/>
      <c r="B968" s="34"/>
      <c r="C968" s="34"/>
      <c r="D968" s="34"/>
      <c r="E968" s="34"/>
      <c r="F968" s="34"/>
      <c r="G968" s="34"/>
      <c r="H968" s="35"/>
      <c r="I968" s="35"/>
      <c r="J968" s="35"/>
      <c r="K968" s="34"/>
      <c r="L968" s="34"/>
      <c r="M968" s="34"/>
      <c r="N968" s="34"/>
      <c r="O968" s="34"/>
      <c r="P968" s="34"/>
      <c r="Q968" s="34"/>
      <c r="R968" s="34"/>
      <c r="S968" s="34"/>
      <c r="T968" s="34"/>
      <c r="U968" s="34"/>
      <c r="V968" s="34"/>
      <c r="W968" s="34"/>
      <c r="X968" s="34"/>
      <c r="Y968" s="34"/>
      <c r="Z968" s="34"/>
    </row>
    <row r="969" spans="1:26" ht="15.5" x14ac:dyDescent="0.35">
      <c r="A969" s="34"/>
      <c r="B969" s="34"/>
      <c r="C969" s="34"/>
      <c r="D969" s="34"/>
      <c r="E969" s="34"/>
      <c r="F969" s="34"/>
      <c r="G969" s="34"/>
      <c r="H969" s="35"/>
      <c r="I969" s="35"/>
      <c r="J969" s="35"/>
      <c r="K969" s="34"/>
      <c r="L969" s="34"/>
      <c r="M969" s="34"/>
      <c r="N969" s="34"/>
      <c r="O969" s="34"/>
      <c r="P969" s="34"/>
      <c r="Q969" s="34"/>
      <c r="R969" s="34"/>
      <c r="S969" s="34"/>
      <c r="T969" s="34"/>
      <c r="U969" s="34"/>
      <c r="V969" s="34"/>
      <c r="W969" s="34"/>
      <c r="X969" s="34"/>
      <c r="Y969" s="34"/>
      <c r="Z969" s="34"/>
    </row>
    <row r="970" spans="1:26" ht="15.5" x14ac:dyDescent="0.35">
      <c r="A970" s="34"/>
      <c r="B970" s="34"/>
      <c r="C970" s="34"/>
      <c r="D970" s="34"/>
      <c r="E970" s="34"/>
      <c r="F970" s="34"/>
      <c r="G970" s="34"/>
      <c r="H970" s="35"/>
      <c r="I970" s="35"/>
      <c r="J970" s="35"/>
      <c r="K970" s="34"/>
      <c r="L970" s="34"/>
      <c r="M970" s="34"/>
      <c r="N970" s="34"/>
      <c r="O970" s="34"/>
      <c r="P970" s="34"/>
      <c r="Q970" s="34"/>
      <c r="R970" s="34"/>
      <c r="S970" s="34"/>
      <c r="T970" s="34"/>
      <c r="U970" s="34"/>
      <c r="V970" s="34"/>
      <c r="W970" s="34"/>
      <c r="X970" s="34"/>
      <c r="Y970" s="34"/>
      <c r="Z970" s="34"/>
    </row>
    <row r="971" spans="1:26" ht="15.5" x14ac:dyDescent="0.35">
      <c r="A971" s="34"/>
      <c r="B971" s="34"/>
      <c r="C971" s="34"/>
      <c r="D971" s="34"/>
      <c r="E971" s="34"/>
      <c r="F971" s="34"/>
      <c r="G971" s="34"/>
      <c r="H971" s="35"/>
      <c r="I971" s="35"/>
      <c r="J971" s="35"/>
      <c r="K971" s="34"/>
      <c r="L971" s="34"/>
      <c r="M971" s="34"/>
      <c r="N971" s="34"/>
      <c r="O971" s="34"/>
      <c r="P971" s="34"/>
      <c r="Q971" s="34"/>
      <c r="R971" s="34"/>
      <c r="S971" s="34"/>
      <c r="T971" s="34"/>
      <c r="U971" s="34"/>
      <c r="V971" s="34"/>
      <c r="W971" s="34"/>
      <c r="X971" s="34"/>
      <c r="Y971" s="34"/>
      <c r="Z971" s="34"/>
    </row>
    <row r="972" spans="1:26" ht="15.5" x14ac:dyDescent="0.35">
      <c r="A972" s="34"/>
      <c r="B972" s="34"/>
      <c r="C972" s="34"/>
      <c r="D972" s="34"/>
      <c r="E972" s="34"/>
      <c r="F972" s="34"/>
      <c r="G972" s="34"/>
      <c r="H972" s="35"/>
      <c r="I972" s="35"/>
      <c r="J972" s="35"/>
      <c r="K972" s="34"/>
      <c r="L972" s="34"/>
      <c r="M972" s="34"/>
      <c r="N972" s="34"/>
      <c r="O972" s="34"/>
      <c r="P972" s="34"/>
      <c r="Q972" s="34"/>
      <c r="R972" s="34"/>
      <c r="S972" s="34"/>
      <c r="T972" s="34"/>
      <c r="U972" s="34"/>
      <c r="V972" s="34"/>
      <c r="W972" s="34"/>
      <c r="X972" s="34"/>
      <c r="Y972" s="34"/>
      <c r="Z972" s="34"/>
    </row>
    <row r="973" spans="1:26" ht="15.5" x14ac:dyDescent="0.35">
      <c r="A973" s="34"/>
      <c r="B973" s="34"/>
      <c r="C973" s="34"/>
      <c r="D973" s="34"/>
      <c r="E973" s="34"/>
      <c r="F973" s="34"/>
      <c r="G973" s="34"/>
      <c r="H973" s="35"/>
      <c r="I973" s="35"/>
      <c r="J973" s="35"/>
      <c r="K973" s="34"/>
      <c r="L973" s="34"/>
      <c r="M973" s="34"/>
      <c r="N973" s="34"/>
      <c r="O973" s="34"/>
      <c r="P973" s="34"/>
      <c r="Q973" s="34"/>
      <c r="R973" s="34"/>
      <c r="S973" s="34"/>
      <c r="T973" s="34"/>
      <c r="U973" s="34"/>
      <c r="V973" s="34"/>
      <c r="W973" s="34"/>
      <c r="X973" s="34"/>
      <c r="Y973" s="34"/>
      <c r="Z973" s="34"/>
    </row>
    <row r="974" spans="1:26" ht="15.5" x14ac:dyDescent="0.35">
      <c r="A974" s="34"/>
      <c r="B974" s="34"/>
      <c r="C974" s="34"/>
      <c r="D974" s="34"/>
      <c r="E974" s="34"/>
      <c r="F974" s="34"/>
      <c r="G974" s="34"/>
      <c r="H974" s="35"/>
      <c r="I974" s="35"/>
      <c r="J974" s="35"/>
      <c r="K974" s="34"/>
      <c r="L974" s="34"/>
      <c r="M974" s="34"/>
      <c r="N974" s="34"/>
      <c r="O974" s="34"/>
      <c r="P974" s="34"/>
      <c r="Q974" s="34"/>
      <c r="R974" s="34"/>
      <c r="S974" s="34"/>
      <c r="T974" s="34"/>
      <c r="U974" s="34"/>
      <c r="V974" s="34"/>
      <c r="W974" s="34"/>
      <c r="X974" s="34"/>
      <c r="Y974" s="34"/>
      <c r="Z974" s="34"/>
    </row>
    <row r="975" spans="1:26" ht="15.5" x14ac:dyDescent="0.35">
      <c r="A975" s="34"/>
      <c r="B975" s="34"/>
      <c r="C975" s="34"/>
      <c r="D975" s="34"/>
      <c r="E975" s="34"/>
      <c r="F975" s="34"/>
      <c r="G975" s="34"/>
      <c r="H975" s="35"/>
      <c r="I975" s="35"/>
      <c r="J975" s="35"/>
      <c r="K975" s="34"/>
      <c r="L975" s="34"/>
      <c r="M975" s="34"/>
      <c r="N975" s="34"/>
      <c r="O975" s="34"/>
      <c r="P975" s="34"/>
      <c r="Q975" s="34"/>
      <c r="R975" s="34"/>
      <c r="S975" s="34"/>
      <c r="T975" s="34"/>
      <c r="U975" s="34"/>
      <c r="V975" s="34"/>
      <c r="W975" s="34"/>
      <c r="X975" s="34"/>
      <c r="Y975" s="34"/>
      <c r="Z975" s="34"/>
    </row>
    <row r="976" spans="1:26" ht="15.5" x14ac:dyDescent="0.35">
      <c r="A976" s="34"/>
      <c r="B976" s="34"/>
      <c r="C976" s="34"/>
      <c r="D976" s="34"/>
      <c r="E976" s="34"/>
      <c r="F976" s="34"/>
      <c r="G976" s="34"/>
      <c r="H976" s="35"/>
      <c r="I976" s="35"/>
      <c r="J976" s="35"/>
      <c r="K976" s="34"/>
      <c r="L976" s="34"/>
      <c r="M976" s="34"/>
      <c r="N976" s="34"/>
      <c r="O976" s="34"/>
      <c r="P976" s="34"/>
      <c r="Q976" s="34"/>
      <c r="R976" s="34"/>
      <c r="S976" s="34"/>
      <c r="T976" s="34"/>
      <c r="U976" s="34"/>
      <c r="V976" s="34"/>
      <c r="W976" s="34"/>
      <c r="X976" s="34"/>
      <c r="Y976" s="34"/>
      <c r="Z976" s="34"/>
    </row>
    <row r="977" spans="1:26" ht="15.5" x14ac:dyDescent="0.35">
      <c r="A977" s="34"/>
      <c r="B977" s="34"/>
      <c r="C977" s="34"/>
      <c r="D977" s="34"/>
      <c r="E977" s="34"/>
      <c r="F977" s="34"/>
      <c r="G977" s="34"/>
      <c r="H977" s="35"/>
      <c r="I977" s="35"/>
      <c r="J977" s="35"/>
      <c r="K977" s="34"/>
      <c r="L977" s="34"/>
      <c r="M977" s="34"/>
      <c r="N977" s="34"/>
      <c r="O977" s="34"/>
      <c r="P977" s="34"/>
      <c r="Q977" s="34"/>
      <c r="R977" s="34"/>
      <c r="S977" s="34"/>
      <c r="T977" s="34"/>
      <c r="U977" s="34"/>
      <c r="V977" s="34"/>
      <c r="W977" s="34"/>
      <c r="X977" s="34"/>
      <c r="Y977" s="34"/>
      <c r="Z977" s="34"/>
    </row>
    <row r="978" spans="1:26" ht="15.5" x14ac:dyDescent="0.35">
      <c r="A978" s="34"/>
      <c r="B978" s="34"/>
      <c r="C978" s="34"/>
      <c r="D978" s="34"/>
      <c r="E978" s="34"/>
      <c r="F978" s="34"/>
      <c r="G978" s="34"/>
      <c r="H978" s="35"/>
      <c r="I978" s="35"/>
      <c r="J978" s="35"/>
      <c r="K978" s="34"/>
      <c r="L978" s="34"/>
      <c r="M978" s="34"/>
      <c r="N978" s="34"/>
      <c r="O978" s="34"/>
      <c r="P978" s="34"/>
      <c r="Q978" s="34"/>
      <c r="R978" s="34"/>
      <c r="S978" s="34"/>
      <c r="T978" s="34"/>
      <c r="U978" s="34"/>
      <c r="V978" s="34"/>
      <c r="W978" s="34"/>
      <c r="X978" s="34"/>
      <c r="Y978" s="34"/>
      <c r="Z978" s="34"/>
    </row>
    <row r="979" spans="1:26" ht="15.5" x14ac:dyDescent="0.35">
      <c r="A979" s="34"/>
      <c r="B979" s="34"/>
      <c r="C979" s="34"/>
      <c r="D979" s="34"/>
      <c r="E979" s="34"/>
      <c r="F979" s="34"/>
      <c r="G979" s="34"/>
      <c r="H979" s="35"/>
      <c r="I979" s="35"/>
      <c r="J979" s="35"/>
      <c r="K979" s="34"/>
      <c r="L979" s="34"/>
      <c r="M979" s="34"/>
      <c r="N979" s="34"/>
      <c r="O979" s="34"/>
      <c r="P979" s="34"/>
      <c r="Q979" s="34"/>
      <c r="R979" s="34"/>
      <c r="S979" s="34"/>
      <c r="T979" s="34"/>
      <c r="U979" s="34"/>
      <c r="V979" s="34"/>
      <c r="W979" s="34"/>
      <c r="X979" s="34"/>
      <c r="Y979" s="34"/>
      <c r="Z979" s="34"/>
    </row>
    <row r="980" spans="1:26" ht="15.5" x14ac:dyDescent="0.35">
      <c r="A980" s="34"/>
      <c r="B980" s="34"/>
      <c r="C980" s="34"/>
      <c r="D980" s="34"/>
      <c r="E980" s="34"/>
      <c r="F980" s="34"/>
      <c r="G980" s="34"/>
      <c r="H980" s="35"/>
      <c r="I980" s="35"/>
      <c r="J980" s="35"/>
      <c r="K980" s="34"/>
      <c r="L980" s="34"/>
      <c r="M980" s="34"/>
      <c r="N980" s="34"/>
      <c r="O980" s="34"/>
      <c r="P980" s="34"/>
      <c r="Q980" s="34"/>
      <c r="R980" s="34"/>
      <c r="S980" s="34"/>
      <c r="T980" s="34"/>
      <c r="U980" s="34"/>
      <c r="V980" s="34"/>
      <c r="W980" s="34"/>
      <c r="X980" s="34"/>
      <c r="Y980" s="34"/>
      <c r="Z980" s="34"/>
    </row>
    <row r="981" spans="1:26" ht="15.5" x14ac:dyDescent="0.35">
      <c r="A981" s="34"/>
      <c r="B981" s="34"/>
      <c r="C981" s="34"/>
      <c r="D981" s="34"/>
      <c r="E981" s="34"/>
      <c r="F981" s="34"/>
      <c r="G981" s="34"/>
      <c r="H981" s="35"/>
      <c r="I981" s="35"/>
      <c r="J981" s="35"/>
      <c r="K981" s="34"/>
      <c r="L981" s="34"/>
      <c r="M981" s="34"/>
      <c r="N981" s="34"/>
      <c r="O981" s="34"/>
      <c r="P981" s="34"/>
      <c r="Q981" s="34"/>
      <c r="R981" s="34"/>
      <c r="S981" s="34"/>
      <c r="T981" s="34"/>
      <c r="U981" s="34"/>
      <c r="V981" s="34"/>
      <c r="W981" s="34"/>
      <c r="X981" s="34"/>
      <c r="Y981" s="34"/>
      <c r="Z981" s="34"/>
    </row>
    <row r="982" spans="1:26" ht="15.5" x14ac:dyDescent="0.35">
      <c r="A982" s="34"/>
      <c r="B982" s="34"/>
      <c r="C982" s="34"/>
      <c r="D982" s="34"/>
      <c r="E982" s="34"/>
      <c r="F982" s="34"/>
      <c r="G982" s="34"/>
      <c r="H982" s="35"/>
      <c r="I982" s="35"/>
      <c r="J982" s="35"/>
      <c r="K982" s="34"/>
      <c r="L982" s="34"/>
      <c r="M982" s="34"/>
      <c r="N982" s="34"/>
      <c r="O982" s="34"/>
      <c r="P982" s="34"/>
      <c r="Q982" s="34"/>
      <c r="R982" s="34"/>
      <c r="S982" s="34"/>
      <c r="T982" s="34"/>
      <c r="U982" s="34"/>
      <c r="V982" s="34"/>
      <c r="W982" s="34"/>
      <c r="X982" s="34"/>
      <c r="Y982" s="34"/>
      <c r="Z982" s="34"/>
    </row>
    <row r="983" spans="1:26" ht="15.5" x14ac:dyDescent="0.35">
      <c r="A983" s="34"/>
      <c r="B983" s="34"/>
      <c r="C983" s="34"/>
      <c r="D983" s="34"/>
      <c r="E983" s="34"/>
      <c r="F983" s="34"/>
      <c r="G983" s="34"/>
      <c r="H983" s="35"/>
      <c r="I983" s="35"/>
      <c r="J983" s="35"/>
      <c r="K983" s="34"/>
      <c r="L983" s="34"/>
      <c r="M983" s="34"/>
      <c r="N983" s="34"/>
      <c r="O983" s="34"/>
      <c r="P983" s="34"/>
      <c r="Q983" s="34"/>
      <c r="R983" s="34"/>
      <c r="S983" s="34"/>
      <c r="T983" s="34"/>
      <c r="U983" s="34"/>
      <c r="V983" s="34"/>
      <c r="W983" s="34"/>
      <c r="X983" s="34"/>
      <c r="Y983" s="34"/>
      <c r="Z983" s="34"/>
    </row>
    <row r="984" spans="1:26" ht="15.5" x14ac:dyDescent="0.35">
      <c r="A984" s="34"/>
      <c r="B984" s="34"/>
      <c r="C984" s="34"/>
      <c r="D984" s="34"/>
      <c r="E984" s="34"/>
      <c r="F984" s="34"/>
      <c r="G984" s="34"/>
      <c r="H984" s="35"/>
      <c r="I984" s="35"/>
      <c r="J984" s="35"/>
      <c r="K984" s="34"/>
      <c r="L984" s="34"/>
      <c r="M984" s="34"/>
      <c r="N984" s="34"/>
      <c r="O984" s="34"/>
      <c r="P984" s="34"/>
      <c r="Q984" s="34"/>
      <c r="R984" s="34"/>
      <c r="S984" s="34"/>
      <c r="T984" s="34"/>
      <c r="U984" s="34"/>
      <c r="V984" s="34"/>
      <c r="W984" s="34"/>
      <c r="X984" s="34"/>
      <c r="Y984" s="34"/>
      <c r="Z984" s="34"/>
    </row>
    <row r="985" spans="1:26" ht="15.5" x14ac:dyDescent="0.35">
      <c r="A985" s="34"/>
      <c r="B985" s="34"/>
      <c r="C985" s="34"/>
      <c r="D985" s="34"/>
      <c r="E985" s="34"/>
      <c r="F985" s="34"/>
      <c r="G985" s="34"/>
      <c r="H985" s="35"/>
      <c r="I985" s="35"/>
      <c r="J985" s="35"/>
      <c r="K985" s="34"/>
      <c r="L985" s="34"/>
      <c r="M985" s="34"/>
      <c r="N985" s="34"/>
      <c r="O985" s="34"/>
      <c r="P985" s="34"/>
      <c r="Q985" s="34"/>
      <c r="R985" s="34"/>
      <c r="S985" s="34"/>
      <c r="T985" s="34"/>
      <c r="U985" s="34"/>
      <c r="V985" s="34"/>
      <c r="W985" s="34"/>
      <c r="X985" s="34"/>
      <c r="Y985" s="34"/>
      <c r="Z985" s="34"/>
    </row>
    <row r="986" spans="1:26" ht="15.5" x14ac:dyDescent="0.35">
      <c r="A986" s="34"/>
      <c r="B986" s="34"/>
      <c r="C986" s="34"/>
      <c r="D986" s="34"/>
      <c r="E986" s="34"/>
      <c r="F986" s="34"/>
      <c r="G986" s="34"/>
      <c r="H986" s="35"/>
      <c r="I986" s="35"/>
      <c r="J986" s="35"/>
      <c r="K986" s="34"/>
      <c r="L986" s="34"/>
      <c r="M986" s="34"/>
      <c r="N986" s="34"/>
      <c r="O986" s="34"/>
      <c r="P986" s="34"/>
      <c r="Q986" s="34"/>
      <c r="R986" s="34"/>
      <c r="S986" s="34"/>
      <c r="T986" s="34"/>
      <c r="U986" s="34"/>
      <c r="V986" s="34"/>
      <c r="W986" s="34"/>
      <c r="X986" s="34"/>
      <c r="Y986" s="34"/>
      <c r="Z986" s="34"/>
    </row>
    <row r="987" spans="1:26" ht="15.5" x14ac:dyDescent="0.35">
      <c r="A987" s="34"/>
      <c r="B987" s="34"/>
      <c r="C987" s="34"/>
      <c r="D987" s="34"/>
      <c r="E987" s="34"/>
      <c r="F987" s="34"/>
      <c r="G987" s="34"/>
      <c r="H987" s="35"/>
      <c r="I987" s="35"/>
      <c r="J987" s="35"/>
      <c r="K987" s="34"/>
      <c r="L987" s="34"/>
      <c r="M987" s="34"/>
      <c r="N987" s="34"/>
      <c r="O987" s="34"/>
      <c r="P987" s="34"/>
      <c r="Q987" s="34"/>
      <c r="R987" s="34"/>
      <c r="S987" s="34"/>
      <c r="T987" s="34"/>
      <c r="U987" s="34"/>
      <c r="V987" s="34"/>
      <c r="W987" s="34"/>
      <c r="X987" s="34"/>
      <c r="Y987" s="34"/>
      <c r="Z987" s="34"/>
    </row>
    <row r="988" spans="1:26" ht="15.5" x14ac:dyDescent="0.35">
      <c r="A988" s="34"/>
      <c r="B988" s="34"/>
      <c r="C988" s="34"/>
      <c r="D988" s="34"/>
      <c r="E988" s="34"/>
      <c r="F988" s="34"/>
      <c r="G988" s="34"/>
      <c r="H988" s="35"/>
      <c r="I988" s="35"/>
      <c r="J988" s="35"/>
      <c r="K988" s="34"/>
      <c r="L988" s="34"/>
      <c r="M988" s="34"/>
      <c r="N988" s="34"/>
      <c r="O988" s="34"/>
      <c r="P988" s="34"/>
      <c r="Q988" s="34"/>
      <c r="R988" s="34"/>
      <c r="S988" s="34"/>
      <c r="T988" s="34"/>
      <c r="U988" s="34"/>
      <c r="V988" s="34"/>
      <c r="W988" s="34"/>
      <c r="X988" s="34"/>
      <c r="Y988" s="34"/>
      <c r="Z988" s="34"/>
    </row>
    <row r="989" spans="1:26" ht="15.5" x14ac:dyDescent="0.35">
      <c r="A989" s="34"/>
      <c r="B989" s="34"/>
      <c r="D989" s="34"/>
      <c r="E989" s="34"/>
      <c r="F989" s="34"/>
      <c r="G989" s="34"/>
      <c r="H989" s="35"/>
      <c r="I989" s="35"/>
      <c r="J989" s="35"/>
      <c r="K989" s="34"/>
      <c r="L989" s="34"/>
      <c r="M989" s="34"/>
      <c r="N989" s="34"/>
      <c r="O989" s="34"/>
      <c r="P989" s="34"/>
      <c r="Q989" s="34"/>
      <c r="R989" s="34"/>
      <c r="S989" s="34"/>
      <c r="T989" s="34"/>
      <c r="U989" s="34"/>
      <c r="V989" s="34"/>
      <c r="W989" s="34"/>
      <c r="X989" s="34"/>
      <c r="Y989" s="34"/>
      <c r="Z989" s="34"/>
    </row>
    <row r="990" spans="1:26" ht="15.5" x14ac:dyDescent="0.35">
      <c r="D990" s="34"/>
      <c r="E990" s="34"/>
      <c r="F990" s="34"/>
      <c r="G990" s="34"/>
      <c r="H990" s="35"/>
      <c r="I990" s="35"/>
      <c r="J990" s="35"/>
      <c r="K990" s="34"/>
      <c r="L990" s="34"/>
      <c r="M990" s="34"/>
      <c r="N990" s="34"/>
      <c r="O990" s="34"/>
      <c r="P990" s="34"/>
      <c r="Q990" s="34"/>
      <c r="R990" s="34"/>
      <c r="S990" s="34"/>
      <c r="T990" s="34"/>
      <c r="U990" s="34"/>
      <c r="V990" s="34"/>
      <c r="W990" s="34"/>
      <c r="X990" s="34"/>
      <c r="Y990" s="34"/>
      <c r="Z990" s="34"/>
    </row>
    <row r="991" spans="1:26" ht="15.5" x14ac:dyDescent="0.35">
      <c r="D991" s="34"/>
      <c r="E991" s="34"/>
      <c r="F991" s="34"/>
      <c r="G991" s="34"/>
      <c r="H991" s="35"/>
      <c r="I991" s="35"/>
      <c r="J991" s="35"/>
      <c r="K991" s="34"/>
      <c r="L991" s="34"/>
      <c r="M991" s="34"/>
      <c r="N991" s="34"/>
      <c r="O991" s="34"/>
      <c r="P991" s="34"/>
      <c r="Q991" s="34"/>
      <c r="R991" s="34"/>
      <c r="S991" s="34"/>
      <c r="T991" s="34"/>
      <c r="U991" s="34"/>
      <c r="V991" s="34"/>
      <c r="W991" s="34"/>
      <c r="X991" s="34"/>
      <c r="Y991" s="34"/>
      <c r="Z991" s="34"/>
    </row>
    <row r="992" spans="1:26" ht="15.5" x14ac:dyDescent="0.35">
      <c r="D992" s="34"/>
      <c r="E992" s="34"/>
      <c r="F992" s="34"/>
      <c r="G992" s="34"/>
      <c r="H992" s="35"/>
      <c r="I992" s="35"/>
      <c r="J992" s="35"/>
      <c r="K992" s="34"/>
      <c r="L992" s="34"/>
      <c r="M992" s="34"/>
      <c r="N992" s="34"/>
      <c r="O992" s="34"/>
      <c r="P992" s="34"/>
      <c r="Q992" s="34"/>
      <c r="R992" s="34"/>
      <c r="S992" s="34"/>
      <c r="T992" s="34"/>
      <c r="U992" s="34"/>
      <c r="V992" s="34"/>
      <c r="W992" s="34"/>
      <c r="X992" s="34"/>
      <c r="Y992" s="34"/>
      <c r="Z992" s="34"/>
    </row>
    <row r="993" spans="4:26" ht="15.5" x14ac:dyDescent="0.35">
      <c r="D993" s="34"/>
      <c r="E993" s="34"/>
      <c r="F993" s="34"/>
      <c r="G993" s="34"/>
      <c r="H993" s="35"/>
      <c r="I993" s="35"/>
      <c r="J993" s="35"/>
      <c r="K993" s="34"/>
      <c r="L993" s="34"/>
      <c r="M993" s="34"/>
      <c r="N993" s="34"/>
      <c r="O993" s="34"/>
      <c r="P993" s="34"/>
      <c r="Q993" s="34"/>
      <c r="R993" s="34"/>
      <c r="S993" s="34"/>
      <c r="T993" s="34"/>
      <c r="U993" s="34"/>
      <c r="V993" s="34"/>
      <c r="W993" s="34"/>
      <c r="X993" s="34"/>
      <c r="Y993" s="34"/>
      <c r="Z993" s="34"/>
    </row>
    <row r="994" spans="4:26" ht="15.5" x14ac:dyDescent="0.35">
      <c r="D994" s="34"/>
      <c r="I994" s="35"/>
      <c r="J994" s="35"/>
      <c r="K994" s="34"/>
      <c r="L994" s="34"/>
      <c r="M994" s="34"/>
      <c r="N994" s="34"/>
      <c r="O994" s="34"/>
      <c r="P994" s="34"/>
      <c r="Q994" s="34"/>
      <c r="R994" s="34"/>
      <c r="S994" s="34"/>
      <c r="T994" s="34"/>
      <c r="U994" s="34"/>
      <c r="V994" s="34"/>
      <c r="W994" s="34"/>
      <c r="X994" s="34"/>
      <c r="Y994" s="34"/>
      <c r="Z994" s="34"/>
    </row>
    <row r="995" spans="4:26" ht="15.5" x14ac:dyDescent="0.35">
      <c r="D995" s="34"/>
      <c r="I995" s="35"/>
      <c r="J995" s="35"/>
      <c r="K995" s="34"/>
      <c r="L995" s="34"/>
      <c r="M995" s="34"/>
      <c r="N995" s="34"/>
      <c r="O995" s="34"/>
      <c r="P995" s="34"/>
      <c r="Q995" s="34"/>
      <c r="R995" s="34"/>
      <c r="S995" s="34"/>
      <c r="T995" s="34"/>
      <c r="U995" s="34"/>
      <c r="V995" s="34"/>
      <c r="W995" s="34"/>
      <c r="X995" s="34"/>
      <c r="Y995" s="34"/>
      <c r="Z995" s="34"/>
    </row>
    <row r="996" spans="4:26" ht="15.5" x14ac:dyDescent="0.35">
      <c r="D996" s="34"/>
      <c r="I996" s="35"/>
      <c r="J996" s="35"/>
      <c r="K996" s="34"/>
      <c r="L996" s="34"/>
      <c r="M996" s="34"/>
      <c r="N996" s="34"/>
      <c r="O996" s="34"/>
      <c r="P996" s="34"/>
      <c r="Q996" s="34"/>
      <c r="R996" s="34"/>
      <c r="S996" s="34"/>
      <c r="T996" s="34"/>
      <c r="U996" s="34"/>
      <c r="V996" s="34"/>
      <c r="W996" s="34"/>
      <c r="X996" s="34"/>
      <c r="Y996" s="34"/>
      <c r="Z996" s="34"/>
    </row>
    <row r="997" spans="4:26" ht="15.5" x14ac:dyDescent="0.35">
      <c r="I997" s="35"/>
      <c r="J997" s="35"/>
      <c r="K997" s="34"/>
      <c r="L997" s="34"/>
      <c r="M997" s="34"/>
      <c r="N997" s="34"/>
      <c r="O997" s="34"/>
      <c r="P997" s="34"/>
      <c r="Q997" s="34"/>
      <c r="R997" s="34"/>
      <c r="S997" s="34"/>
      <c r="T997" s="34"/>
      <c r="U997" s="34"/>
      <c r="V997" s="34"/>
      <c r="W997" s="34"/>
      <c r="X997" s="34"/>
      <c r="Y997" s="34"/>
      <c r="Z997" s="34"/>
    </row>
    <row r="998" spans="4:26" ht="15.5" x14ac:dyDescent="0.35">
      <c r="I998" s="35"/>
      <c r="J998" s="35"/>
      <c r="K998" s="34"/>
      <c r="L998" s="34"/>
      <c r="M998" s="34"/>
      <c r="N998" s="34"/>
      <c r="O998" s="34"/>
      <c r="P998" s="34"/>
      <c r="Q998" s="34"/>
      <c r="R998" s="34"/>
      <c r="S998" s="34"/>
      <c r="T998" s="34"/>
      <c r="U998" s="34"/>
      <c r="V998" s="34"/>
      <c r="W998" s="34"/>
      <c r="X998" s="34"/>
      <c r="Y998" s="34"/>
      <c r="Z998" s="34"/>
    </row>
    <row r="999" spans="4:26" ht="15.5" x14ac:dyDescent="0.35">
      <c r="I999" s="35"/>
      <c r="J999" s="35"/>
      <c r="K999" s="34"/>
      <c r="L999" s="34"/>
      <c r="M999" s="34"/>
      <c r="N999" s="34"/>
      <c r="O999" s="34"/>
      <c r="P999" s="34"/>
      <c r="Q999" s="34"/>
      <c r="R999" s="34"/>
      <c r="S999" s="34"/>
      <c r="T999" s="34"/>
      <c r="U999" s="34"/>
      <c r="V999" s="34"/>
      <c r="W999" s="34"/>
      <c r="X999" s="34"/>
      <c r="Y999" s="34"/>
      <c r="Z999" s="34"/>
    </row>
    <row r="1000" spans="4:26" ht="15.5" x14ac:dyDescent="0.35">
      <c r="I1000" s="35"/>
      <c r="J1000" s="35"/>
      <c r="K1000" s="34"/>
      <c r="L1000" s="34"/>
      <c r="M1000" s="34"/>
      <c r="N1000" s="34"/>
      <c r="O1000" s="34"/>
      <c r="P1000" s="34"/>
      <c r="Q1000" s="34"/>
      <c r="R1000" s="34"/>
      <c r="S1000" s="34"/>
      <c r="T1000" s="34"/>
      <c r="U1000" s="34"/>
      <c r="V1000" s="34"/>
      <c r="W1000" s="34"/>
      <c r="X1000" s="34"/>
      <c r="Y1000" s="34"/>
      <c r="Z1000" s="34"/>
    </row>
    <row r="1001" spans="4:26" ht="15.5" x14ac:dyDescent="0.35">
      <c r="I1001" s="35"/>
      <c r="J1001" s="35"/>
      <c r="K1001" s="34"/>
      <c r="L1001" s="34"/>
      <c r="M1001" s="34"/>
      <c r="N1001" s="34"/>
      <c r="O1001" s="34"/>
      <c r="P1001" s="34"/>
      <c r="Q1001" s="34"/>
      <c r="R1001" s="34"/>
      <c r="S1001" s="34"/>
      <c r="T1001" s="34"/>
      <c r="U1001" s="34"/>
      <c r="V1001" s="34"/>
      <c r="W1001" s="34"/>
      <c r="X1001" s="34"/>
      <c r="Y1001" s="34"/>
      <c r="Z1001" s="34"/>
    </row>
    <row r="1002" spans="4:26" ht="15.5" x14ac:dyDescent="0.35">
      <c r="I1002" s="35"/>
      <c r="J1002" s="35"/>
      <c r="K1002" s="34"/>
      <c r="L1002" s="34"/>
      <c r="M1002" s="34"/>
      <c r="N1002" s="34"/>
      <c r="O1002" s="34"/>
      <c r="P1002" s="34"/>
      <c r="Q1002" s="34"/>
      <c r="R1002" s="34"/>
      <c r="S1002" s="34"/>
      <c r="T1002" s="34"/>
      <c r="U1002" s="34"/>
      <c r="V1002" s="34"/>
      <c r="W1002" s="34"/>
      <c r="X1002" s="34"/>
      <c r="Y1002" s="34"/>
      <c r="Z1002" s="34"/>
    </row>
    <row r="1003" spans="4:26" ht="15.5" x14ac:dyDescent="0.35">
      <c r="I1003" s="35"/>
      <c r="J1003" s="35"/>
      <c r="K1003" s="34"/>
      <c r="L1003" s="34"/>
      <c r="M1003" s="34"/>
      <c r="N1003" s="34"/>
      <c r="O1003" s="34"/>
      <c r="P1003" s="34"/>
      <c r="Q1003" s="34"/>
      <c r="R1003" s="34"/>
      <c r="S1003" s="34"/>
      <c r="T1003" s="34"/>
      <c r="U1003" s="34"/>
      <c r="V1003" s="34"/>
      <c r="W1003" s="34"/>
      <c r="X1003" s="34"/>
      <c r="Y1003" s="34"/>
      <c r="Z1003" s="34"/>
    </row>
    <row r="1004" spans="4:26" ht="15.5" x14ac:dyDescent="0.35">
      <c r="I1004" s="35"/>
      <c r="J1004" s="35"/>
      <c r="K1004" s="34"/>
      <c r="L1004" s="34"/>
      <c r="M1004" s="34"/>
      <c r="N1004" s="34"/>
      <c r="O1004" s="34"/>
      <c r="P1004" s="34"/>
      <c r="Q1004" s="34"/>
      <c r="R1004" s="34"/>
      <c r="S1004" s="34"/>
      <c r="T1004" s="34"/>
      <c r="U1004" s="34"/>
      <c r="V1004" s="34"/>
      <c r="W1004" s="34"/>
      <c r="X1004" s="34"/>
      <c r="Y1004" s="34"/>
      <c r="Z1004" s="34"/>
    </row>
    <row r="1005" spans="4:26" ht="15.5" x14ac:dyDescent="0.35">
      <c r="I1005" s="35"/>
      <c r="J1005" s="35"/>
      <c r="K1005" s="34"/>
      <c r="L1005" s="34"/>
      <c r="M1005" s="34"/>
      <c r="N1005" s="34"/>
      <c r="O1005" s="34"/>
      <c r="P1005" s="34"/>
      <c r="Q1005" s="34"/>
      <c r="R1005" s="34"/>
      <c r="S1005" s="34"/>
      <c r="T1005" s="34"/>
      <c r="U1005" s="34"/>
      <c r="V1005" s="34"/>
      <c r="W1005" s="34"/>
      <c r="X1005" s="34"/>
      <c r="Y1005" s="34"/>
      <c r="Z1005" s="34"/>
    </row>
  </sheetData>
  <sheetProtection formatCells="0" formatColumns="0" formatRows="0" insertHyperlinks="0"/>
  <mergeCells count="6">
    <mergeCell ref="A4:K12"/>
    <mergeCell ref="A14:F17"/>
    <mergeCell ref="H14:K17"/>
    <mergeCell ref="A1:H2"/>
    <mergeCell ref="J1:N1"/>
    <mergeCell ref="J2:N2"/>
  </mergeCells>
  <hyperlinks>
    <hyperlink ref="J2:N2" r:id="rId1" display="Click here for Guiding Video" xr:uid="{00000000-0004-0000-0A00-000000000000}"/>
    <hyperlink ref="J1:N1" r:id="rId2" location="bookmark=id.pjzyn5vfur7a" display="Click here for Guiding Document, or" xr:uid="{00000000-0004-0000-0A00-000001000000}"/>
  </hyperlinks>
  <pageMargins left="0.7" right="0.7" top="0.75" bottom="0.75" header="0.3" footer="0.3"/>
  <pageSetup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outlinePr summaryBelow="0" summaryRight="0"/>
  </sheetPr>
  <dimension ref="A1:Z998"/>
  <sheetViews>
    <sheetView topLeftCell="B1" workbookViewId="0">
      <selection activeCell="C17" sqref="C16:C17"/>
    </sheetView>
  </sheetViews>
  <sheetFormatPr defaultColWidth="11.23046875" defaultRowHeight="15" customHeight="1" x14ac:dyDescent="0.25"/>
  <cols>
    <col min="1" max="1" width="11.23046875" style="187"/>
    <col min="2" max="2" width="27.765625" style="187" bestFit="1" customWidth="1"/>
    <col min="3" max="9" width="11.23046875" style="187"/>
    <col min="10" max="10" width="46.23046875" style="187" bestFit="1" customWidth="1"/>
    <col min="11" max="16384" width="11.23046875" style="187"/>
  </cols>
  <sheetData>
    <row r="1" spans="1:26" ht="15" customHeight="1" x14ac:dyDescent="0.25">
      <c r="A1" s="187" t="str">
        <f>IF(D1="X","This tab MUST be completed.","")</f>
        <v/>
      </c>
      <c r="C1" s="187" t="s">
        <v>274</v>
      </c>
      <c r="G1" s="187" t="s">
        <v>274</v>
      </c>
      <c r="K1" s="187" t="s">
        <v>274</v>
      </c>
    </row>
    <row r="2" spans="1:26" ht="52.5" customHeight="1" x14ac:dyDescent="0.25">
      <c r="A2" s="470" t="str">
        <f>IF(D2="x","This LEA has 100% Compliance and a Level 1 (Results) TA designation.  Thus, completion of any part of this tab is optional.","")</f>
        <v/>
      </c>
      <c r="B2" s="470" t="s">
        <v>206</v>
      </c>
      <c r="C2" s="471" t="s">
        <v>220</v>
      </c>
      <c r="D2" s="189"/>
      <c r="F2" s="187" t="s">
        <v>203</v>
      </c>
      <c r="G2" s="188" t="s">
        <v>220</v>
      </c>
      <c r="H2" s="189"/>
      <c r="I2" s="187" t="s">
        <v>201</v>
      </c>
      <c r="J2" s="188" t="s">
        <v>212</v>
      </c>
      <c r="K2" s="188" t="s">
        <v>220</v>
      </c>
      <c r="M2" s="189"/>
      <c r="N2" s="189"/>
      <c r="O2" s="189"/>
      <c r="P2" s="189"/>
      <c r="Q2" s="189"/>
      <c r="R2" s="189"/>
      <c r="S2" s="189"/>
      <c r="T2" s="189"/>
      <c r="U2" s="189"/>
      <c r="V2" s="189"/>
      <c r="W2" s="189"/>
      <c r="X2" s="189"/>
      <c r="Y2" s="189"/>
      <c r="Z2" s="189"/>
    </row>
    <row r="3" spans="1:26" ht="15" customHeight="1" x14ac:dyDescent="0.25">
      <c r="A3" s="187" t="s">
        <v>201</v>
      </c>
      <c r="B3" s="187" t="s">
        <v>206</v>
      </c>
      <c r="C3" s="188" t="s">
        <v>220</v>
      </c>
      <c r="D3" s="189"/>
      <c r="E3" s="187" t="s">
        <v>201</v>
      </c>
      <c r="F3" s="187" t="s">
        <v>203</v>
      </c>
      <c r="G3" s="188" t="s">
        <v>220</v>
      </c>
      <c r="H3" s="189"/>
      <c r="I3" s="187" t="s">
        <v>201</v>
      </c>
      <c r="J3" s="188" t="s">
        <v>213</v>
      </c>
      <c r="K3" s="188" t="s">
        <v>220</v>
      </c>
      <c r="M3" s="189"/>
      <c r="N3" s="189"/>
      <c r="O3" s="189"/>
      <c r="P3" s="189"/>
      <c r="Q3" s="189"/>
      <c r="R3" s="189"/>
      <c r="S3" s="189"/>
      <c r="T3" s="189"/>
      <c r="U3" s="189"/>
      <c r="V3" s="189"/>
      <c r="W3" s="189"/>
      <c r="X3" s="189"/>
      <c r="Y3" s="189"/>
      <c r="Z3" s="189"/>
    </row>
    <row r="4" spans="1:26" ht="15" customHeight="1" x14ac:dyDescent="0.25">
      <c r="A4" s="187" t="s">
        <v>201</v>
      </c>
      <c r="B4" s="187" t="s">
        <v>207</v>
      </c>
      <c r="C4" s="188" t="s">
        <v>220</v>
      </c>
      <c r="D4" s="189"/>
      <c r="E4" s="187" t="s">
        <v>201</v>
      </c>
      <c r="F4" s="187" t="s">
        <v>204</v>
      </c>
      <c r="G4" s="188" t="s">
        <v>220</v>
      </c>
      <c r="H4" s="189"/>
      <c r="I4" s="187" t="s">
        <v>201</v>
      </c>
      <c r="J4" s="188" t="s">
        <v>214</v>
      </c>
      <c r="K4" s="188" t="s">
        <v>220</v>
      </c>
      <c r="M4" s="189"/>
      <c r="N4" s="189"/>
      <c r="O4" s="189"/>
      <c r="P4" s="189"/>
      <c r="Q4" s="189"/>
      <c r="R4" s="189"/>
      <c r="S4" s="189"/>
      <c r="T4" s="189"/>
      <c r="U4" s="189"/>
      <c r="V4" s="189"/>
      <c r="W4" s="189"/>
      <c r="X4" s="189"/>
      <c r="Y4" s="189"/>
      <c r="Z4" s="189"/>
    </row>
    <row r="5" spans="1:26" ht="15" customHeight="1" x14ac:dyDescent="0.25">
      <c r="A5" s="187" t="s">
        <v>202</v>
      </c>
      <c r="B5" s="187" t="s">
        <v>206</v>
      </c>
      <c r="C5" s="187" t="s">
        <v>220</v>
      </c>
      <c r="D5" s="189"/>
      <c r="E5" s="187" t="s">
        <v>202</v>
      </c>
      <c r="F5" s="187" t="s">
        <v>203</v>
      </c>
      <c r="G5" s="187" t="s">
        <v>220</v>
      </c>
      <c r="H5" s="189"/>
      <c r="I5" s="187" t="s">
        <v>202</v>
      </c>
      <c r="J5" s="188" t="s">
        <v>212</v>
      </c>
      <c r="K5" s="188" t="s">
        <v>220</v>
      </c>
      <c r="M5" s="189"/>
      <c r="N5" s="189"/>
      <c r="O5" s="189"/>
      <c r="P5" s="189"/>
      <c r="Q5" s="189"/>
      <c r="R5" s="189"/>
      <c r="S5" s="189"/>
      <c r="T5" s="189"/>
      <c r="U5" s="189"/>
      <c r="V5" s="189"/>
      <c r="W5" s="189"/>
      <c r="X5" s="189"/>
      <c r="Y5" s="189"/>
      <c r="Z5" s="189"/>
    </row>
    <row r="6" spans="1:26" ht="15" customHeight="1" x14ac:dyDescent="0.25">
      <c r="A6" s="187" t="s">
        <v>202</v>
      </c>
      <c r="B6" s="187" t="s">
        <v>208</v>
      </c>
      <c r="C6" s="188" t="s">
        <v>220</v>
      </c>
      <c r="D6" s="189"/>
      <c r="E6" s="187" t="s">
        <v>202</v>
      </c>
      <c r="F6" s="187" t="s">
        <v>205</v>
      </c>
      <c r="G6" s="188" t="s">
        <v>220</v>
      </c>
      <c r="H6" s="189"/>
      <c r="I6" s="187" t="s">
        <v>202</v>
      </c>
      <c r="J6" s="188" t="s">
        <v>290</v>
      </c>
      <c r="K6" s="188" t="s">
        <v>220</v>
      </c>
      <c r="M6" s="189"/>
      <c r="N6" s="189"/>
      <c r="O6" s="189"/>
      <c r="P6" s="189"/>
      <c r="Q6" s="189"/>
      <c r="R6" s="189"/>
      <c r="S6" s="189"/>
      <c r="T6" s="189"/>
      <c r="U6" s="189"/>
      <c r="V6" s="189"/>
      <c r="W6" s="189"/>
      <c r="X6" s="189"/>
      <c r="Y6" s="189"/>
      <c r="Z6" s="189"/>
    </row>
    <row r="7" spans="1:26" ht="15" customHeight="1" x14ac:dyDescent="0.25">
      <c r="A7" s="189"/>
      <c r="B7" s="189"/>
      <c r="C7" s="188"/>
      <c r="D7" s="189"/>
      <c r="E7" s="189"/>
      <c r="H7" s="189"/>
      <c r="I7" s="187" t="s">
        <v>202</v>
      </c>
      <c r="J7" s="188" t="s">
        <v>215</v>
      </c>
      <c r="K7" s="188" t="s">
        <v>220</v>
      </c>
      <c r="M7" s="189"/>
      <c r="N7" s="189"/>
      <c r="O7" s="189"/>
      <c r="P7" s="189"/>
      <c r="Q7" s="189"/>
      <c r="R7" s="189"/>
      <c r="S7" s="189"/>
      <c r="T7" s="189"/>
      <c r="U7" s="189"/>
      <c r="V7" s="189"/>
      <c r="W7" s="189"/>
      <c r="X7" s="189"/>
      <c r="Y7" s="189"/>
      <c r="Z7" s="189"/>
    </row>
    <row r="8" spans="1:26" ht="15" customHeight="1" x14ac:dyDescent="0.25">
      <c r="D8" s="189"/>
      <c r="E8" s="189"/>
      <c r="H8" s="189"/>
      <c r="I8" s="187" t="s">
        <v>202</v>
      </c>
      <c r="J8" s="188" t="s">
        <v>216</v>
      </c>
      <c r="K8" s="188" t="s">
        <v>220</v>
      </c>
      <c r="M8" s="189"/>
      <c r="N8" s="189"/>
      <c r="O8" s="189"/>
      <c r="P8" s="189"/>
      <c r="Q8" s="189"/>
      <c r="R8" s="189"/>
      <c r="S8" s="189"/>
      <c r="T8" s="189"/>
      <c r="U8" s="189"/>
      <c r="V8" s="189"/>
      <c r="W8" s="189"/>
      <c r="X8" s="189"/>
      <c r="Y8" s="189"/>
      <c r="Z8" s="189"/>
    </row>
    <row r="9" spans="1:26" ht="15" customHeight="1" x14ac:dyDescent="0.25">
      <c r="D9" s="189"/>
      <c r="E9" s="189"/>
      <c r="H9" s="189"/>
      <c r="I9" s="187" t="s">
        <v>202</v>
      </c>
      <c r="J9" s="188" t="s">
        <v>217</v>
      </c>
      <c r="K9" s="188" t="s">
        <v>220</v>
      </c>
      <c r="M9" s="189"/>
      <c r="N9" s="189"/>
      <c r="O9" s="189"/>
      <c r="P9" s="189"/>
      <c r="Q9" s="189"/>
      <c r="R9" s="189"/>
      <c r="S9" s="189"/>
      <c r="T9" s="189"/>
      <c r="U9" s="189"/>
      <c r="V9" s="189"/>
      <c r="W9" s="189"/>
      <c r="X9" s="189"/>
      <c r="Y9" s="189"/>
      <c r="Z9" s="189"/>
    </row>
    <row r="10" spans="1:26" ht="15" customHeight="1" x14ac:dyDescent="0.25">
      <c r="D10" s="189"/>
      <c r="E10" s="189"/>
      <c r="H10" s="189"/>
      <c r="I10" s="187" t="s">
        <v>202</v>
      </c>
      <c r="J10" s="188" t="s">
        <v>213</v>
      </c>
      <c r="K10" s="188" t="s">
        <v>220</v>
      </c>
      <c r="M10" s="189"/>
      <c r="N10" s="189"/>
      <c r="O10" s="189"/>
      <c r="P10" s="189"/>
      <c r="Q10" s="189"/>
      <c r="R10" s="189"/>
      <c r="S10" s="189"/>
      <c r="T10" s="189"/>
      <c r="U10" s="189"/>
      <c r="V10" s="189"/>
      <c r="W10" s="189"/>
      <c r="X10" s="189"/>
      <c r="Y10" s="189"/>
      <c r="Z10" s="189"/>
    </row>
    <row r="11" spans="1:26" ht="15" customHeight="1" x14ac:dyDescent="0.25">
      <c r="D11" s="189"/>
      <c r="E11" s="189"/>
      <c r="H11" s="189"/>
      <c r="I11" s="187" t="s">
        <v>202</v>
      </c>
      <c r="J11" s="188" t="s">
        <v>214</v>
      </c>
      <c r="K11" s="188" t="s">
        <v>220</v>
      </c>
      <c r="M11" s="189"/>
      <c r="N11" s="189"/>
      <c r="O11" s="189"/>
      <c r="P11" s="189"/>
      <c r="Q11" s="189"/>
      <c r="R11" s="189"/>
      <c r="S11" s="189"/>
      <c r="T11" s="189"/>
      <c r="U11" s="189"/>
      <c r="V11" s="189"/>
      <c r="W11" s="189"/>
      <c r="X11" s="189"/>
      <c r="Y11" s="189"/>
      <c r="Z11" s="189"/>
    </row>
    <row r="12" spans="1:26" ht="15" customHeight="1" x14ac:dyDescent="0.25">
      <c r="D12" s="189"/>
      <c r="E12" s="189"/>
      <c r="H12" s="189"/>
      <c r="I12" s="189"/>
      <c r="J12" s="189"/>
      <c r="K12" s="189"/>
      <c r="M12" s="189"/>
      <c r="N12" s="189"/>
      <c r="O12" s="189"/>
      <c r="P12" s="189"/>
      <c r="Q12" s="189"/>
      <c r="R12" s="189"/>
      <c r="S12" s="189"/>
      <c r="T12" s="189"/>
      <c r="U12" s="189"/>
      <c r="V12" s="189"/>
      <c r="W12" s="189"/>
      <c r="X12" s="189"/>
      <c r="Y12" s="189"/>
      <c r="Z12" s="189"/>
    </row>
    <row r="13" spans="1:26" ht="15" customHeight="1" x14ac:dyDescent="0.25">
      <c r="A13" s="189"/>
      <c r="B13" s="189"/>
      <c r="C13" s="188"/>
      <c r="D13" s="189"/>
      <c r="E13" s="189"/>
      <c r="H13" s="189"/>
      <c r="I13" s="189"/>
      <c r="J13" s="189"/>
      <c r="K13" s="189"/>
      <c r="M13" s="189"/>
      <c r="N13" s="189"/>
      <c r="O13" s="189"/>
      <c r="P13" s="189"/>
      <c r="Q13" s="189"/>
      <c r="R13" s="189"/>
      <c r="S13" s="189"/>
      <c r="T13" s="189"/>
      <c r="U13" s="189"/>
      <c r="V13" s="189"/>
      <c r="W13" s="189"/>
      <c r="X13" s="189"/>
      <c r="Y13" s="189"/>
      <c r="Z13" s="189"/>
    </row>
    <row r="14" spans="1:26" ht="15" customHeight="1" x14ac:dyDescent="0.25">
      <c r="A14" s="189"/>
      <c r="B14" s="189"/>
      <c r="C14" s="188"/>
      <c r="D14" s="189"/>
      <c r="E14" s="189"/>
      <c r="H14" s="189"/>
      <c r="I14" s="189"/>
      <c r="J14" s="189"/>
      <c r="K14" s="189"/>
      <c r="M14" s="189"/>
      <c r="N14" s="189"/>
      <c r="O14" s="189"/>
      <c r="P14" s="189"/>
      <c r="Q14" s="189"/>
      <c r="R14" s="189"/>
      <c r="S14" s="189"/>
      <c r="T14" s="189"/>
      <c r="U14" s="189"/>
      <c r="V14" s="189"/>
      <c r="W14" s="189"/>
      <c r="X14" s="189"/>
      <c r="Y14" s="189"/>
      <c r="Z14" s="189"/>
    </row>
    <row r="15" spans="1:26" ht="15" customHeight="1" x14ac:dyDescent="0.25">
      <c r="A15" s="189"/>
      <c r="B15" s="189"/>
      <c r="C15" s="188"/>
      <c r="D15" s="189"/>
      <c r="E15" s="189"/>
      <c r="H15" s="189"/>
      <c r="I15" s="187" t="s">
        <v>202</v>
      </c>
      <c r="J15" s="188" t="s">
        <v>209</v>
      </c>
      <c r="K15" s="188" t="s">
        <v>220</v>
      </c>
      <c r="M15" s="189"/>
      <c r="N15" s="189"/>
      <c r="O15" s="189"/>
      <c r="P15" s="189"/>
      <c r="Q15" s="189"/>
      <c r="R15" s="189"/>
      <c r="S15" s="189"/>
      <c r="T15" s="189"/>
      <c r="U15" s="189"/>
      <c r="V15" s="189"/>
      <c r="W15" s="189"/>
      <c r="X15" s="189"/>
      <c r="Y15" s="189"/>
      <c r="Z15" s="189"/>
    </row>
    <row r="16" spans="1:26" ht="15" customHeight="1" x14ac:dyDescent="0.25">
      <c r="A16" s="189"/>
      <c r="B16" s="189"/>
      <c r="D16" s="189"/>
      <c r="E16" s="189"/>
      <c r="H16" s="189"/>
      <c r="I16" s="187" t="s">
        <v>202</v>
      </c>
      <c r="J16" s="188" t="s">
        <v>210</v>
      </c>
      <c r="K16" s="188" t="s">
        <v>220</v>
      </c>
      <c r="M16" s="189"/>
      <c r="N16" s="189"/>
      <c r="O16" s="189"/>
      <c r="P16" s="189"/>
      <c r="Q16" s="189"/>
      <c r="R16" s="189"/>
      <c r="S16" s="189"/>
      <c r="T16" s="189"/>
      <c r="U16" s="189"/>
      <c r="V16" s="189"/>
      <c r="W16" s="189"/>
      <c r="X16" s="189"/>
      <c r="Y16" s="189"/>
      <c r="Z16" s="189"/>
    </row>
    <row r="17" spans="1:26" ht="15" customHeight="1" x14ac:dyDescent="0.25">
      <c r="A17" s="189"/>
      <c r="B17" s="189"/>
      <c r="D17" s="189"/>
      <c r="E17" s="189"/>
      <c r="H17" s="189"/>
      <c r="I17" s="187" t="s">
        <v>202</v>
      </c>
      <c r="J17" s="188" t="s">
        <v>211</v>
      </c>
      <c r="K17" s="188" t="s">
        <v>220</v>
      </c>
      <c r="M17" s="189"/>
      <c r="N17" s="189"/>
      <c r="O17" s="189"/>
      <c r="P17" s="189"/>
      <c r="Q17" s="189"/>
      <c r="R17" s="189"/>
      <c r="S17" s="189"/>
      <c r="T17" s="189"/>
      <c r="U17" s="189"/>
      <c r="V17" s="189"/>
      <c r="W17" s="189"/>
      <c r="X17" s="189"/>
      <c r="Y17" s="189"/>
      <c r="Z17" s="189"/>
    </row>
    <row r="18" spans="1:26" ht="15" customHeight="1" x14ac:dyDescent="0.25">
      <c r="A18" s="189"/>
      <c r="B18" s="189"/>
      <c r="C18" s="188"/>
      <c r="D18" s="189"/>
      <c r="E18" s="189"/>
      <c r="H18" s="189"/>
      <c r="I18" s="187" t="s">
        <v>200</v>
      </c>
      <c r="J18" s="188" t="s">
        <v>209</v>
      </c>
      <c r="K18" s="188" t="s">
        <v>220</v>
      </c>
      <c r="M18" s="189"/>
      <c r="N18" s="189"/>
      <c r="O18" s="189"/>
      <c r="P18" s="189"/>
      <c r="Q18" s="189"/>
      <c r="R18" s="189"/>
      <c r="S18" s="189"/>
      <c r="T18" s="189"/>
      <c r="U18" s="189"/>
      <c r="V18" s="189"/>
      <c r="W18" s="189"/>
      <c r="X18" s="189"/>
      <c r="Y18" s="189"/>
      <c r="Z18" s="189"/>
    </row>
    <row r="19" spans="1:26" ht="15" customHeight="1" x14ac:dyDescent="0.25">
      <c r="A19" s="189"/>
      <c r="B19" s="189"/>
      <c r="C19" s="188"/>
      <c r="D19" s="189"/>
      <c r="E19" s="189"/>
      <c r="H19" s="189"/>
      <c r="I19" s="187" t="s">
        <v>200</v>
      </c>
      <c r="J19" s="188" t="s">
        <v>210</v>
      </c>
      <c r="K19" s="188" t="s">
        <v>220</v>
      </c>
      <c r="M19" s="189"/>
      <c r="N19" s="189"/>
      <c r="O19" s="189"/>
      <c r="P19" s="189"/>
      <c r="Q19" s="189"/>
      <c r="R19" s="189"/>
      <c r="S19" s="189"/>
      <c r="T19" s="189"/>
      <c r="U19" s="189"/>
      <c r="V19" s="189"/>
      <c r="W19" s="189"/>
      <c r="X19" s="189"/>
      <c r="Y19" s="189"/>
      <c r="Z19" s="189"/>
    </row>
    <row r="20" spans="1:26" ht="15" customHeight="1" x14ac:dyDescent="0.25">
      <c r="A20" s="189"/>
      <c r="B20" s="189"/>
      <c r="C20" s="188"/>
      <c r="D20" s="189"/>
      <c r="E20" s="189"/>
      <c r="H20" s="189"/>
      <c r="I20" s="187" t="s">
        <v>200</v>
      </c>
      <c r="J20" s="188" t="s">
        <v>211</v>
      </c>
      <c r="K20" s="188" t="s">
        <v>220</v>
      </c>
      <c r="M20" s="189"/>
      <c r="N20" s="189"/>
      <c r="O20" s="189"/>
      <c r="P20" s="189"/>
      <c r="Q20" s="189"/>
      <c r="R20" s="189"/>
      <c r="S20" s="189"/>
      <c r="T20" s="189"/>
      <c r="U20" s="189"/>
      <c r="V20" s="189"/>
      <c r="W20" s="189"/>
      <c r="X20" s="189"/>
      <c r="Y20" s="189"/>
      <c r="Z20" s="189"/>
    </row>
    <row r="21" spans="1:26" ht="15" customHeight="1" x14ac:dyDescent="0.25">
      <c r="A21" s="189"/>
      <c r="B21" s="189"/>
      <c r="C21" s="188"/>
      <c r="D21" s="189"/>
      <c r="E21" s="189"/>
      <c r="H21" s="189"/>
      <c r="I21" s="187" t="s">
        <v>200</v>
      </c>
      <c r="J21" s="188" t="s">
        <v>212</v>
      </c>
      <c r="K21" s="187" t="s">
        <v>220</v>
      </c>
      <c r="M21" s="189"/>
      <c r="N21" s="189"/>
      <c r="O21" s="189"/>
      <c r="P21" s="189"/>
      <c r="Q21" s="189"/>
      <c r="R21" s="189"/>
      <c r="S21" s="189"/>
      <c r="T21" s="189"/>
      <c r="U21" s="189"/>
      <c r="V21" s="189"/>
      <c r="W21" s="189"/>
      <c r="X21" s="189"/>
      <c r="Y21" s="189"/>
      <c r="Z21" s="189"/>
    </row>
    <row r="22" spans="1:26" ht="15" customHeight="1" x14ac:dyDescent="0.25">
      <c r="A22" s="189"/>
      <c r="B22" s="189"/>
      <c r="C22" s="188"/>
      <c r="D22" s="189"/>
      <c r="E22" s="189"/>
      <c r="H22" s="189"/>
      <c r="I22" s="187" t="s">
        <v>201</v>
      </c>
      <c r="J22" s="188" t="s">
        <v>209</v>
      </c>
      <c r="K22" s="188" t="s">
        <v>220</v>
      </c>
      <c r="M22" s="189"/>
      <c r="N22" s="189"/>
      <c r="O22" s="189"/>
      <c r="P22" s="189"/>
      <c r="Q22" s="189"/>
      <c r="R22" s="189"/>
      <c r="S22" s="189"/>
      <c r="T22" s="189"/>
      <c r="U22" s="189"/>
      <c r="V22" s="189"/>
      <c r="W22" s="189"/>
      <c r="X22" s="189"/>
      <c r="Y22" s="189"/>
      <c r="Z22" s="189"/>
    </row>
    <row r="23" spans="1:26" ht="15" customHeight="1" x14ac:dyDescent="0.25">
      <c r="A23" s="189"/>
      <c r="B23" s="189"/>
      <c r="C23" s="189"/>
      <c r="D23" s="189"/>
      <c r="E23" s="189"/>
      <c r="H23" s="189"/>
      <c r="I23" s="187" t="s">
        <v>201</v>
      </c>
      <c r="J23" s="188" t="s">
        <v>210</v>
      </c>
      <c r="K23" s="188" t="s">
        <v>220</v>
      </c>
      <c r="L23" s="189"/>
      <c r="M23" s="189"/>
      <c r="N23" s="189"/>
      <c r="O23" s="189"/>
      <c r="P23" s="189"/>
      <c r="Q23" s="189"/>
      <c r="R23" s="189"/>
      <c r="S23" s="189"/>
      <c r="T23" s="189"/>
      <c r="U23" s="189"/>
      <c r="V23" s="189"/>
      <c r="W23" s="189"/>
      <c r="X23" s="189"/>
      <c r="Y23" s="189"/>
      <c r="Z23" s="189"/>
    </row>
    <row r="24" spans="1:26" ht="15" customHeight="1" x14ac:dyDescent="0.25">
      <c r="A24" s="189"/>
      <c r="B24" s="189"/>
      <c r="C24" s="189"/>
      <c r="D24" s="189"/>
      <c r="E24" s="189"/>
      <c r="H24" s="189"/>
      <c r="I24" s="187" t="s">
        <v>201</v>
      </c>
      <c r="J24" s="188" t="s">
        <v>211</v>
      </c>
      <c r="K24" s="188" t="s">
        <v>220</v>
      </c>
      <c r="L24" s="189"/>
      <c r="M24" s="189"/>
      <c r="N24" s="189"/>
      <c r="O24" s="189"/>
      <c r="P24" s="189"/>
      <c r="Q24" s="189"/>
      <c r="R24" s="189"/>
      <c r="S24" s="189"/>
      <c r="T24" s="189"/>
      <c r="U24" s="189"/>
      <c r="V24" s="189"/>
      <c r="W24" s="189"/>
      <c r="X24" s="189"/>
      <c r="Y24" s="189"/>
      <c r="Z24" s="189"/>
    </row>
    <row r="25" spans="1:26" ht="11.5" x14ac:dyDescent="0.25">
      <c r="A25" s="189"/>
      <c r="B25" s="189"/>
      <c r="C25" s="189"/>
      <c r="D25" s="189"/>
      <c r="E25" s="189"/>
      <c r="H25" s="189"/>
      <c r="I25" s="189"/>
      <c r="J25" s="189"/>
      <c r="K25" s="189"/>
      <c r="L25" s="189"/>
      <c r="M25" s="189"/>
      <c r="N25" s="189"/>
      <c r="O25" s="189"/>
      <c r="P25" s="189"/>
      <c r="Q25" s="189"/>
      <c r="R25" s="189"/>
      <c r="S25" s="189"/>
      <c r="T25" s="189"/>
      <c r="U25" s="189"/>
      <c r="V25" s="189"/>
      <c r="W25" s="189"/>
      <c r="X25" s="189"/>
      <c r="Y25" s="189"/>
      <c r="Z25" s="189"/>
    </row>
    <row r="26" spans="1:26" ht="11.5" x14ac:dyDescent="0.25">
      <c r="A26" s="189"/>
      <c r="B26" s="189"/>
      <c r="C26" s="189"/>
      <c r="D26" s="189"/>
      <c r="E26" s="189"/>
      <c r="H26" s="189"/>
      <c r="I26" s="189"/>
      <c r="J26" s="189"/>
      <c r="K26" s="189"/>
      <c r="L26" s="189"/>
      <c r="M26" s="189"/>
      <c r="N26" s="189"/>
      <c r="O26" s="189"/>
      <c r="P26" s="189"/>
      <c r="Q26" s="189"/>
      <c r="R26" s="189"/>
      <c r="S26" s="189"/>
      <c r="T26" s="189"/>
      <c r="U26" s="189"/>
      <c r="V26" s="189"/>
      <c r="W26" s="189"/>
      <c r="X26" s="189"/>
      <c r="Y26" s="189"/>
      <c r="Z26" s="189"/>
    </row>
    <row r="27" spans="1:26" ht="11.5" x14ac:dyDescent="0.25">
      <c r="A27" s="189"/>
      <c r="B27" s="189"/>
      <c r="C27" s="189"/>
      <c r="D27" s="189"/>
      <c r="E27" s="189"/>
      <c r="H27" s="189"/>
      <c r="I27" s="189"/>
      <c r="J27" s="189"/>
      <c r="K27" s="189"/>
      <c r="L27" s="189"/>
      <c r="M27" s="189"/>
      <c r="N27" s="189"/>
      <c r="O27" s="189"/>
      <c r="P27" s="189"/>
      <c r="Q27" s="189"/>
      <c r="R27" s="189"/>
      <c r="S27" s="189"/>
      <c r="T27" s="189"/>
      <c r="U27" s="189"/>
      <c r="V27" s="189"/>
      <c r="W27" s="189"/>
      <c r="X27" s="189"/>
      <c r="Y27" s="189"/>
      <c r="Z27" s="189"/>
    </row>
    <row r="28" spans="1:26" ht="11.5" x14ac:dyDescent="0.25">
      <c r="A28" s="1208" t="s">
        <v>793</v>
      </c>
      <c r="B28" s="1208"/>
      <c r="C28" s="189"/>
      <c r="D28" s="189"/>
      <c r="E28" s="189"/>
      <c r="H28" s="189"/>
      <c r="I28" s="189"/>
      <c r="J28" s="189"/>
      <c r="K28" s="189"/>
      <c r="L28" s="189"/>
      <c r="M28" s="189"/>
      <c r="N28" s="189"/>
      <c r="O28" s="189"/>
      <c r="P28" s="189"/>
      <c r="Q28" s="189"/>
      <c r="R28" s="189"/>
      <c r="S28" s="189"/>
      <c r="T28" s="189"/>
      <c r="U28" s="189"/>
      <c r="V28" s="189"/>
      <c r="W28" s="189"/>
      <c r="X28" s="189"/>
      <c r="Y28" s="189"/>
      <c r="Z28" s="189"/>
    </row>
    <row r="29" spans="1:26" ht="11.5" x14ac:dyDescent="0.25">
      <c r="A29" s="1209" t="s">
        <v>253</v>
      </c>
      <c r="B29" s="1209"/>
      <c r="C29" s="1209" t="s">
        <v>253</v>
      </c>
      <c r="D29" s="1209"/>
      <c r="E29" s="189"/>
      <c r="H29" s="189"/>
      <c r="I29" s="189"/>
      <c r="J29" s="189"/>
      <c r="K29" s="189"/>
      <c r="L29" s="189"/>
      <c r="M29" s="189"/>
      <c r="N29" s="189"/>
      <c r="O29" s="189"/>
      <c r="P29" s="189"/>
      <c r="Q29" s="189"/>
      <c r="R29" s="189"/>
      <c r="S29" s="189"/>
      <c r="T29" s="189"/>
      <c r="U29" s="189"/>
      <c r="V29" s="189"/>
      <c r="W29" s="189"/>
      <c r="X29" s="189"/>
      <c r="Y29" s="189"/>
      <c r="Z29" s="189"/>
    </row>
    <row r="30" spans="1:26" ht="70" x14ac:dyDescent="0.25">
      <c r="A30" s="190" t="s">
        <v>22</v>
      </c>
      <c r="B30" s="191">
        <f>'Indicator 11'!E39</f>
        <v>0</v>
      </c>
      <c r="C30" s="156" t="s">
        <v>22</v>
      </c>
      <c r="D30" s="189">
        <f>'Indicator 12'!E22</f>
        <v>0</v>
      </c>
      <c r="E30" s="50" t="s">
        <v>52</v>
      </c>
      <c r="F30" s="187">
        <f>'Indicator 13'!E23</f>
        <v>0</v>
      </c>
      <c r="H30" s="189"/>
      <c r="I30" s="189"/>
      <c r="J30" s="189"/>
      <c r="K30" s="189"/>
      <c r="L30" s="189"/>
      <c r="M30" s="189"/>
      <c r="N30" s="189"/>
      <c r="O30" s="189"/>
      <c r="P30" s="189"/>
      <c r="Q30" s="189"/>
      <c r="R30" s="189"/>
      <c r="S30" s="189"/>
      <c r="T30" s="189"/>
      <c r="U30" s="189"/>
      <c r="V30" s="189"/>
      <c r="W30" s="189"/>
      <c r="X30" s="189"/>
      <c r="Y30" s="189"/>
      <c r="Z30" s="189"/>
    </row>
    <row r="31" spans="1:26" ht="28" x14ac:dyDescent="0.25">
      <c r="A31" s="157" t="s">
        <v>23</v>
      </c>
      <c r="B31" s="191">
        <f>'Indicator 11'!F39</f>
        <v>0</v>
      </c>
      <c r="C31" s="157" t="s">
        <v>23</v>
      </c>
      <c r="D31" s="189">
        <f>'Indicator 12'!F22</f>
        <v>0</v>
      </c>
      <c r="E31" s="51" t="s">
        <v>53</v>
      </c>
      <c r="F31" s="187">
        <f>'Indicator 13'!F23</f>
        <v>0</v>
      </c>
      <c r="H31" s="189"/>
      <c r="I31" s="189"/>
      <c r="J31" s="189"/>
      <c r="K31" s="189"/>
      <c r="L31" s="189"/>
      <c r="M31" s="189"/>
      <c r="N31" s="189"/>
      <c r="O31" s="189"/>
      <c r="P31" s="189"/>
      <c r="Q31" s="189"/>
      <c r="R31" s="189"/>
      <c r="S31" s="189"/>
      <c r="T31" s="189"/>
      <c r="U31" s="189"/>
      <c r="V31" s="189"/>
      <c r="W31" s="189"/>
      <c r="X31" s="189"/>
      <c r="Y31" s="189"/>
      <c r="Z31" s="189"/>
    </row>
    <row r="32" spans="1:26" ht="42" x14ac:dyDescent="0.25">
      <c r="A32" s="158" t="s">
        <v>25</v>
      </c>
      <c r="B32" s="191">
        <f>'Indicator 11'!G39</f>
        <v>0</v>
      </c>
      <c r="C32" s="158" t="s">
        <v>25</v>
      </c>
      <c r="D32" s="189">
        <f>'Indicator 12'!G22</f>
        <v>0</v>
      </c>
      <c r="E32" s="52" t="s">
        <v>919</v>
      </c>
      <c r="F32" s="187">
        <f>'Indicator 13'!G23</f>
        <v>0</v>
      </c>
      <c r="H32" s="189"/>
      <c r="I32" s="189"/>
      <c r="J32" s="189"/>
      <c r="K32" s="189"/>
      <c r="L32" s="189"/>
      <c r="M32" s="189"/>
      <c r="N32" s="189"/>
      <c r="O32" s="189"/>
      <c r="P32" s="189"/>
      <c r="Q32" s="189"/>
      <c r="R32" s="189"/>
      <c r="S32" s="189"/>
      <c r="T32" s="189"/>
      <c r="U32" s="189"/>
      <c r="V32" s="189"/>
      <c r="W32" s="189"/>
      <c r="X32" s="189"/>
      <c r="Y32" s="189"/>
      <c r="Z32" s="189"/>
    </row>
    <row r="33" spans="1:26" ht="28" x14ac:dyDescent="0.25">
      <c r="A33" s="159" t="s">
        <v>26</v>
      </c>
      <c r="B33" s="191">
        <f>'Indicator 11'!H39</f>
        <v>0</v>
      </c>
      <c r="C33" s="159" t="s">
        <v>26</v>
      </c>
      <c r="D33" s="189">
        <f>'Indicator 12'!H22</f>
        <v>0</v>
      </c>
      <c r="E33" s="53" t="s">
        <v>54</v>
      </c>
      <c r="F33" s="187">
        <f>'Indicator 13'!H23</f>
        <v>0</v>
      </c>
      <c r="H33" s="189"/>
      <c r="I33" s="189"/>
      <c r="J33" s="189"/>
      <c r="K33" s="189"/>
      <c r="L33" s="189"/>
      <c r="M33" s="189"/>
      <c r="N33" s="189"/>
      <c r="O33" s="189"/>
      <c r="P33" s="189"/>
      <c r="Q33" s="189"/>
      <c r="R33" s="189"/>
      <c r="S33" s="189"/>
      <c r="T33" s="189"/>
      <c r="U33" s="189"/>
      <c r="V33" s="189"/>
      <c r="W33" s="189"/>
      <c r="X33" s="189"/>
      <c r="Y33" s="189"/>
      <c r="Z33" s="189"/>
    </row>
    <row r="34" spans="1:26" ht="28" x14ac:dyDescent="0.25">
      <c r="A34" s="160" t="s">
        <v>27</v>
      </c>
      <c r="B34" s="191">
        <f>'Indicator 11'!I39</f>
        <v>0</v>
      </c>
      <c r="C34" s="160" t="s">
        <v>27</v>
      </c>
      <c r="D34" s="189">
        <f>'Indicator 12'!I22</f>
        <v>0</v>
      </c>
      <c r="E34" s="54" t="s">
        <v>55</v>
      </c>
      <c r="F34" s="187">
        <f>'Indicator 13'!I23</f>
        <v>0</v>
      </c>
      <c r="H34" s="189"/>
      <c r="I34" s="189"/>
      <c r="J34" s="189"/>
      <c r="K34" s="189"/>
      <c r="L34" s="189"/>
      <c r="M34" s="189"/>
      <c r="N34" s="189"/>
      <c r="O34" s="189"/>
      <c r="P34" s="189"/>
      <c r="Q34" s="189"/>
      <c r="R34" s="189"/>
      <c r="S34" s="189"/>
      <c r="T34" s="189"/>
      <c r="U34" s="189"/>
      <c r="V34" s="189"/>
      <c r="W34" s="189"/>
      <c r="X34" s="189"/>
      <c r="Y34" s="189"/>
      <c r="Z34" s="189"/>
    </row>
    <row r="35" spans="1:26" ht="42" x14ac:dyDescent="0.25">
      <c r="A35" s="161" t="s">
        <v>28</v>
      </c>
      <c r="B35" s="191">
        <f>'Indicator 11'!J39</f>
        <v>0</v>
      </c>
      <c r="C35" s="161" t="s">
        <v>28</v>
      </c>
      <c r="D35" s="189">
        <f>'Indicator 12'!J22</f>
        <v>0</v>
      </c>
      <c r="E35" s="189"/>
      <c r="H35" s="189"/>
      <c r="I35" s="189"/>
      <c r="J35" s="189"/>
      <c r="K35" s="189"/>
      <c r="L35" s="189"/>
      <c r="M35" s="189"/>
      <c r="N35" s="189"/>
      <c r="O35" s="189"/>
      <c r="P35" s="189"/>
      <c r="Q35" s="189"/>
      <c r="R35" s="189"/>
      <c r="S35" s="189"/>
      <c r="T35" s="189"/>
      <c r="U35" s="189"/>
      <c r="V35" s="189"/>
      <c r="W35" s="189"/>
      <c r="X35" s="189"/>
      <c r="Y35" s="189"/>
      <c r="Z35" s="189"/>
    </row>
    <row r="36" spans="1:26" ht="14" x14ac:dyDescent="0.25">
      <c r="A36" s="162" t="s">
        <v>29</v>
      </c>
      <c r="B36" s="191">
        <f>'Indicator 11'!K39</f>
        <v>0</v>
      </c>
      <c r="C36" s="162" t="s">
        <v>29</v>
      </c>
      <c r="D36" s="189">
        <f>'Indicator 12'!K22</f>
        <v>0</v>
      </c>
      <c r="E36" s="189"/>
      <c r="H36" s="189"/>
      <c r="I36" s="189"/>
      <c r="J36" s="189"/>
      <c r="K36" s="189"/>
      <c r="L36" s="189"/>
      <c r="M36" s="189"/>
      <c r="N36" s="189"/>
      <c r="O36" s="189"/>
      <c r="P36" s="189"/>
      <c r="Q36" s="189"/>
      <c r="R36" s="189"/>
      <c r="S36" s="189"/>
      <c r="T36" s="189"/>
      <c r="U36" s="189"/>
      <c r="V36" s="189"/>
      <c r="W36" s="189"/>
      <c r="X36" s="189"/>
      <c r="Y36" s="189"/>
      <c r="Z36" s="189"/>
    </row>
    <row r="37" spans="1:26" ht="11.5" x14ac:dyDescent="0.25">
      <c r="A37" s="189" t="s">
        <v>315</v>
      </c>
      <c r="B37" s="189"/>
      <c r="C37" s="189"/>
      <c r="D37" s="189"/>
      <c r="E37" s="189"/>
      <c r="H37" s="189"/>
      <c r="I37" s="189"/>
      <c r="J37" s="189"/>
      <c r="K37" s="189"/>
      <c r="L37" s="189"/>
      <c r="M37" s="189"/>
      <c r="N37" s="189"/>
      <c r="O37" s="189"/>
      <c r="P37" s="189"/>
      <c r="Q37" s="189"/>
      <c r="R37" s="189"/>
      <c r="S37" s="189"/>
      <c r="T37" s="189"/>
      <c r="U37" s="189"/>
      <c r="V37" s="189"/>
      <c r="W37" s="189"/>
      <c r="X37" s="189"/>
      <c r="Y37" s="189"/>
      <c r="Z37" s="189"/>
    </row>
    <row r="38" spans="1:26" ht="11.5" x14ac:dyDescent="0.25">
      <c r="A38" s="189"/>
      <c r="B38" s="189"/>
      <c r="C38" s="189"/>
      <c r="D38" s="189"/>
      <c r="E38" s="189"/>
      <c r="H38" s="189"/>
      <c r="I38" s="189"/>
      <c r="J38" s="189"/>
      <c r="K38" s="189"/>
      <c r="L38" s="189"/>
      <c r="M38" s="189"/>
      <c r="N38" s="189"/>
      <c r="O38" s="189"/>
      <c r="P38" s="189"/>
      <c r="Q38" s="189"/>
      <c r="R38" s="189"/>
      <c r="S38" s="189"/>
      <c r="T38" s="189"/>
      <c r="U38" s="189"/>
      <c r="V38" s="189"/>
      <c r="W38" s="189"/>
      <c r="X38" s="189"/>
      <c r="Y38" s="189"/>
      <c r="Z38" s="189"/>
    </row>
    <row r="39" spans="1:26" ht="25.15" customHeight="1" x14ac:dyDescent="0.25">
      <c r="A39" s="189"/>
      <c r="B39" s="189"/>
      <c r="C39" s="189"/>
      <c r="D39" s="189"/>
      <c r="E39" s="383" t="s">
        <v>921</v>
      </c>
      <c r="F39" s="386">
        <v>0.49</v>
      </c>
      <c r="G39" s="189">
        <f>VALUE('RDA Matrix'!$G$94)</f>
        <v>0</v>
      </c>
      <c r="H39" s="189"/>
      <c r="I39" s="189"/>
      <c r="J39" s="189"/>
      <c r="K39" s="189"/>
      <c r="L39" s="189"/>
      <c r="M39" s="189"/>
      <c r="N39" s="189"/>
      <c r="O39" s="189"/>
      <c r="P39" s="189"/>
      <c r="Q39" s="189"/>
      <c r="R39" s="189"/>
      <c r="S39" s="189"/>
      <c r="T39" s="189"/>
      <c r="U39" s="189"/>
      <c r="V39" s="189"/>
      <c r="W39" s="189"/>
      <c r="X39" s="189"/>
      <c r="Y39" s="189"/>
      <c r="Z39" s="189"/>
    </row>
    <row r="40" spans="1:26" ht="11.5" x14ac:dyDescent="0.25">
      <c r="A40" s="189"/>
      <c r="B40" s="189"/>
      <c r="C40" s="189"/>
      <c r="D40" s="189"/>
      <c r="E40" s="189">
        <v>0</v>
      </c>
      <c r="F40" s="187" t="s">
        <v>202</v>
      </c>
      <c r="H40" s="189"/>
      <c r="I40" s="189"/>
      <c r="J40" s="189"/>
      <c r="K40" s="189"/>
      <c r="L40" s="189"/>
      <c r="M40" s="189"/>
      <c r="N40" s="189"/>
      <c r="O40" s="189"/>
      <c r="P40" s="189"/>
      <c r="Q40" s="189"/>
      <c r="R40" s="189"/>
      <c r="S40" s="189"/>
      <c r="T40" s="189"/>
      <c r="U40" s="189"/>
      <c r="V40" s="189"/>
      <c r="W40" s="189"/>
      <c r="X40" s="189"/>
      <c r="Y40" s="189"/>
      <c r="Z40" s="189"/>
    </row>
    <row r="41" spans="1:26" ht="11.5" x14ac:dyDescent="0.25">
      <c r="A41" s="189"/>
      <c r="B41" s="189"/>
      <c r="C41" s="189"/>
      <c r="D41" s="189"/>
      <c r="E41" s="189">
        <v>0.5</v>
      </c>
      <c r="F41" s="187" t="s">
        <v>201</v>
      </c>
      <c r="H41" s="189"/>
      <c r="I41" s="189"/>
      <c r="J41" s="189"/>
      <c r="K41" s="189"/>
      <c r="L41" s="189"/>
      <c r="M41" s="189"/>
      <c r="N41" s="189"/>
      <c r="O41" s="189"/>
      <c r="P41" s="189"/>
      <c r="Q41" s="189"/>
      <c r="R41" s="189"/>
      <c r="S41" s="189"/>
      <c r="T41" s="189"/>
      <c r="U41" s="189"/>
      <c r="V41" s="189"/>
      <c r="W41" s="189"/>
      <c r="X41" s="189"/>
      <c r="Y41" s="189"/>
      <c r="Z41" s="189"/>
    </row>
    <row r="42" spans="1:26" ht="11.5" x14ac:dyDescent="0.25">
      <c r="A42" s="189"/>
      <c r="B42" s="189"/>
      <c r="C42" s="189"/>
      <c r="D42" s="189"/>
      <c r="E42" s="189">
        <v>0.75</v>
      </c>
      <c r="F42" s="187" t="s">
        <v>200</v>
      </c>
      <c r="H42" s="189"/>
      <c r="I42" s="189"/>
      <c r="J42" s="189"/>
      <c r="K42" s="189"/>
      <c r="L42" s="189"/>
      <c r="M42" s="189"/>
      <c r="N42" s="189"/>
      <c r="O42" s="189"/>
      <c r="P42" s="189"/>
      <c r="Q42" s="189"/>
      <c r="R42" s="189"/>
      <c r="S42" s="189"/>
      <c r="T42" s="189"/>
      <c r="U42" s="189"/>
      <c r="V42" s="189"/>
      <c r="W42" s="189"/>
      <c r="X42" s="189"/>
      <c r="Y42" s="189"/>
      <c r="Z42" s="189"/>
    </row>
    <row r="43" spans="1:26" ht="11.5" x14ac:dyDescent="0.25">
      <c r="A43" s="189"/>
      <c r="B43" s="189"/>
      <c r="C43" s="189"/>
      <c r="D43" s="189"/>
      <c r="E43" s="189">
        <v>100</v>
      </c>
      <c r="F43" s="187" t="s">
        <v>920</v>
      </c>
      <c r="H43" s="189"/>
      <c r="I43" s="189"/>
      <c r="J43" s="189"/>
      <c r="K43" s="189"/>
      <c r="L43" s="189"/>
      <c r="M43" s="189"/>
      <c r="N43" s="189"/>
      <c r="O43" s="189"/>
      <c r="P43" s="189"/>
      <c r="Q43" s="189"/>
      <c r="R43" s="189"/>
      <c r="S43" s="189"/>
      <c r="T43" s="189"/>
      <c r="U43" s="189"/>
      <c r="V43" s="189"/>
      <c r="W43" s="189"/>
      <c r="X43" s="189"/>
      <c r="Y43" s="189"/>
      <c r="Z43" s="189"/>
    </row>
    <row r="44" spans="1:26" ht="11.5" x14ac:dyDescent="0.25">
      <c r="A44" s="189"/>
      <c r="B44" s="189"/>
      <c r="C44" s="189"/>
      <c r="D44" s="189"/>
      <c r="E44" s="189"/>
      <c r="H44" s="189"/>
      <c r="I44" s="189"/>
      <c r="J44" s="189"/>
      <c r="K44" s="189"/>
      <c r="L44" s="189"/>
      <c r="M44" s="189"/>
      <c r="N44" s="189"/>
      <c r="O44" s="189"/>
      <c r="P44" s="189"/>
      <c r="Q44" s="189"/>
      <c r="R44" s="189"/>
      <c r="S44" s="189"/>
      <c r="T44" s="189"/>
      <c r="U44" s="189"/>
      <c r="V44" s="189"/>
      <c r="W44" s="189"/>
      <c r="X44" s="189"/>
      <c r="Y44" s="189"/>
      <c r="Z44" s="189"/>
    </row>
    <row r="45" spans="1:26" ht="11.5" x14ac:dyDescent="0.25">
      <c r="A45" s="189"/>
      <c r="B45" s="189"/>
      <c r="C45" s="189"/>
      <c r="D45" s="189"/>
      <c r="E45" s="189"/>
      <c r="H45" s="189"/>
      <c r="I45" s="189"/>
      <c r="J45" s="189"/>
      <c r="K45" s="189"/>
      <c r="L45" s="189"/>
      <c r="M45" s="189"/>
      <c r="N45" s="189"/>
      <c r="O45" s="189"/>
      <c r="P45" s="189"/>
      <c r="Q45" s="189"/>
      <c r="R45" s="189"/>
      <c r="S45" s="189"/>
      <c r="T45" s="189"/>
      <c r="U45" s="189"/>
      <c r="V45" s="189"/>
      <c r="W45" s="189"/>
      <c r="X45" s="189"/>
      <c r="Y45" s="189"/>
      <c r="Z45" s="189"/>
    </row>
    <row r="46" spans="1:26" ht="11.5" x14ac:dyDescent="0.25">
      <c r="A46" s="189"/>
      <c r="B46" s="189"/>
      <c r="C46" s="189"/>
      <c r="D46" s="189"/>
      <c r="E46" s="189"/>
      <c r="H46" s="189"/>
      <c r="I46" s="189"/>
      <c r="J46" s="189"/>
      <c r="K46" s="189"/>
      <c r="L46" s="189"/>
      <c r="M46" s="189"/>
      <c r="N46" s="189"/>
      <c r="O46" s="189"/>
      <c r="P46" s="189"/>
      <c r="Q46" s="189"/>
      <c r="R46" s="189"/>
      <c r="S46" s="189"/>
      <c r="T46" s="189"/>
      <c r="U46" s="189"/>
      <c r="V46" s="189"/>
      <c r="W46" s="189"/>
      <c r="X46" s="189"/>
      <c r="Y46" s="189"/>
      <c r="Z46" s="189"/>
    </row>
    <row r="47" spans="1:26" ht="11.5" x14ac:dyDescent="0.25">
      <c r="A47" s="189"/>
      <c r="B47" s="189"/>
      <c r="C47" s="189"/>
      <c r="D47" s="189"/>
      <c r="E47" s="189"/>
      <c r="H47" s="189"/>
      <c r="I47" s="189"/>
      <c r="J47" s="189"/>
      <c r="K47" s="189"/>
      <c r="L47" s="189"/>
      <c r="M47" s="189"/>
      <c r="N47" s="189"/>
      <c r="O47" s="189"/>
      <c r="P47" s="189"/>
      <c r="Q47" s="189"/>
      <c r="R47" s="189"/>
      <c r="S47" s="189"/>
      <c r="T47" s="189"/>
      <c r="U47" s="189"/>
      <c r="V47" s="189"/>
      <c r="W47" s="189"/>
      <c r="X47" s="189"/>
      <c r="Y47" s="189"/>
      <c r="Z47" s="189"/>
    </row>
    <row r="48" spans="1:26" ht="11.5" x14ac:dyDescent="0.25">
      <c r="A48" s="189"/>
      <c r="B48" s="189"/>
      <c r="C48" s="189"/>
      <c r="D48" s="189"/>
      <c r="E48" s="189"/>
      <c r="H48" s="189"/>
      <c r="I48" s="189"/>
      <c r="J48" s="189"/>
      <c r="K48" s="189"/>
      <c r="L48" s="189"/>
      <c r="M48" s="189"/>
      <c r="N48" s="189"/>
      <c r="O48" s="189"/>
      <c r="P48" s="189"/>
      <c r="Q48" s="189"/>
      <c r="R48" s="189"/>
      <c r="S48" s="189"/>
      <c r="T48" s="189"/>
      <c r="U48" s="189"/>
      <c r="V48" s="189"/>
      <c r="W48" s="189"/>
      <c r="X48" s="189"/>
      <c r="Y48" s="189"/>
      <c r="Z48" s="189"/>
    </row>
    <row r="49" spans="1:26" ht="11.5" x14ac:dyDescent="0.25">
      <c r="A49" s="189"/>
      <c r="B49" s="189"/>
      <c r="C49" s="189"/>
      <c r="D49" s="189"/>
      <c r="E49" s="189"/>
      <c r="H49" s="189"/>
      <c r="I49" s="189"/>
      <c r="J49" s="189"/>
      <c r="K49" s="189"/>
      <c r="L49" s="189"/>
      <c r="M49" s="189"/>
      <c r="N49" s="189"/>
      <c r="O49" s="189"/>
      <c r="P49" s="189"/>
      <c r="Q49" s="189"/>
      <c r="R49" s="189"/>
      <c r="S49" s="189"/>
      <c r="T49" s="189"/>
      <c r="U49" s="189"/>
      <c r="V49" s="189"/>
      <c r="W49" s="189"/>
      <c r="X49" s="189"/>
      <c r="Y49" s="189"/>
      <c r="Z49" s="189"/>
    </row>
    <row r="50" spans="1:26" ht="11.5" x14ac:dyDescent="0.25">
      <c r="A50" s="189"/>
      <c r="B50" s="189"/>
      <c r="C50" s="189"/>
      <c r="D50" s="189"/>
      <c r="E50" s="189"/>
      <c r="H50" s="189"/>
      <c r="I50" s="189"/>
      <c r="J50" s="189"/>
      <c r="K50" s="189"/>
      <c r="L50" s="189"/>
      <c r="M50" s="189"/>
      <c r="N50" s="189"/>
      <c r="O50" s="189"/>
      <c r="P50" s="189"/>
      <c r="Q50" s="189"/>
      <c r="R50" s="189"/>
      <c r="S50" s="189"/>
      <c r="T50" s="189"/>
      <c r="U50" s="189"/>
      <c r="V50" s="189"/>
      <c r="W50" s="189"/>
      <c r="X50" s="189"/>
      <c r="Y50" s="189"/>
      <c r="Z50" s="189"/>
    </row>
    <row r="51" spans="1:26" ht="11.5" x14ac:dyDescent="0.25">
      <c r="A51" s="189"/>
      <c r="B51" s="189"/>
      <c r="C51" s="189"/>
      <c r="D51" s="189"/>
      <c r="E51" s="189"/>
      <c r="H51" s="189"/>
      <c r="I51" s="189"/>
      <c r="J51" s="189"/>
      <c r="K51" s="189"/>
      <c r="L51" s="189"/>
      <c r="M51" s="189"/>
      <c r="N51" s="189"/>
      <c r="O51" s="189"/>
      <c r="P51" s="189"/>
      <c r="Q51" s="189"/>
      <c r="R51" s="189"/>
      <c r="S51" s="189"/>
      <c r="T51" s="189"/>
      <c r="U51" s="189"/>
      <c r="V51" s="189"/>
      <c r="W51" s="189"/>
      <c r="X51" s="189"/>
      <c r="Y51" s="189"/>
      <c r="Z51" s="189"/>
    </row>
    <row r="52" spans="1:26" ht="11.5" x14ac:dyDescent="0.25">
      <c r="A52" s="189"/>
      <c r="B52" s="189"/>
      <c r="C52" s="189"/>
      <c r="D52" s="189"/>
      <c r="E52" s="189"/>
      <c r="H52" s="189"/>
      <c r="I52" s="189"/>
      <c r="J52" s="189"/>
      <c r="K52" s="189"/>
      <c r="L52" s="189"/>
      <c r="M52" s="189"/>
      <c r="N52" s="189"/>
      <c r="O52" s="189"/>
      <c r="P52" s="189"/>
      <c r="Q52" s="189"/>
      <c r="R52" s="189"/>
      <c r="S52" s="189"/>
      <c r="T52" s="189"/>
      <c r="U52" s="189"/>
      <c r="V52" s="189"/>
      <c r="W52" s="189"/>
      <c r="X52" s="189"/>
      <c r="Y52" s="189"/>
      <c r="Z52" s="189"/>
    </row>
    <row r="53" spans="1:26" ht="11.5" x14ac:dyDescent="0.25">
      <c r="A53" s="189"/>
      <c r="B53" s="189"/>
      <c r="C53" s="189"/>
      <c r="D53" s="189"/>
      <c r="E53" s="189"/>
      <c r="H53" s="189"/>
      <c r="I53" s="189"/>
      <c r="J53" s="189"/>
      <c r="K53" s="189"/>
      <c r="L53" s="189"/>
      <c r="M53" s="189"/>
      <c r="N53" s="189"/>
      <c r="O53" s="189"/>
      <c r="P53" s="189"/>
      <c r="Q53" s="189"/>
      <c r="R53" s="189"/>
      <c r="S53" s="189"/>
      <c r="T53" s="189"/>
      <c r="U53" s="189"/>
      <c r="V53" s="189"/>
      <c r="W53" s="189"/>
      <c r="X53" s="189"/>
      <c r="Y53" s="189"/>
      <c r="Z53" s="189"/>
    </row>
    <row r="54" spans="1:26" ht="11.5" x14ac:dyDescent="0.25">
      <c r="A54" s="189"/>
      <c r="B54" s="189"/>
      <c r="C54" s="189"/>
      <c r="D54" s="189"/>
      <c r="E54" s="189"/>
      <c r="H54" s="189"/>
      <c r="I54" s="189"/>
      <c r="J54" s="189"/>
      <c r="K54" s="189"/>
      <c r="L54" s="189"/>
      <c r="M54" s="189"/>
      <c r="N54" s="189"/>
      <c r="O54" s="189"/>
      <c r="P54" s="189"/>
      <c r="Q54" s="189"/>
      <c r="R54" s="189"/>
      <c r="S54" s="189"/>
      <c r="T54" s="189"/>
      <c r="U54" s="189"/>
      <c r="V54" s="189"/>
      <c r="W54" s="189"/>
      <c r="X54" s="189"/>
      <c r="Y54" s="189"/>
      <c r="Z54" s="189"/>
    </row>
    <row r="55" spans="1:26" ht="11.5" x14ac:dyDescent="0.25">
      <c r="A55" s="189"/>
      <c r="B55" s="189"/>
      <c r="C55" s="189"/>
      <c r="D55" s="189"/>
      <c r="E55" s="189"/>
      <c r="H55" s="189"/>
      <c r="I55" s="189"/>
      <c r="J55" s="189"/>
      <c r="K55" s="189"/>
      <c r="L55" s="189"/>
      <c r="M55" s="189"/>
      <c r="N55" s="189"/>
      <c r="O55" s="189"/>
      <c r="P55" s="189"/>
      <c r="Q55" s="189"/>
      <c r="R55" s="189"/>
      <c r="S55" s="189"/>
      <c r="T55" s="189"/>
      <c r="U55" s="189"/>
      <c r="V55" s="189"/>
      <c r="W55" s="189"/>
      <c r="X55" s="189"/>
      <c r="Y55" s="189"/>
      <c r="Z55" s="189"/>
    </row>
    <row r="56" spans="1:26" ht="11.5" x14ac:dyDescent="0.25">
      <c r="A56" s="189"/>
      <c r="B56" s="189"/>
      <c r="C56" s="189"/>
      <c r="D56" s="189"/>
      <c r="E56" s="189"/>
      <c r="H56" s="189"/>
      <c r="I56" s="189"/>
      <c r="J56" s="189"/>
      <c r="K56" s="189"/>
      <c r="L56" s="189"/>
      <c r="M56" s="189"/>
      <c r="N56" s="189"/>
      <c r="O56" s="189"/>
      <c r="P56" s="189"/>
      <c r="Q56" s="189"/>
      <c r="R56" s="189"/>
      <c r="S56" s="189"/>
      <c r="T56" s="189"/>
      <c r="U56" s="189"/>
      <c r="V56" s="189"/>
      <c r="W56" s="189"/>
      <c r="X56" s="189"/>
      <c r="Y56" s="189"/>
      <c r="Z56" s="189"/>
    </row>
    <row r="57" spans="1:26" ht="11.5" x14ac:dyDescent="0.25">
      <c r="A57" s="189"/>
      <c r="B57" s="189"/>
      <c r="C57" s="189"/>
      <c r="D57" s="189"/>
      <c r="E57" s="189"/>
      <c r="H57" s="189"/>
      <c r="I57" s="189"/>
      <c r="J57" s="189"/>
      <c r="K57" s="189"/>
      <c r="L57" s="189"/>
      <c r="M57" s="189"/>
      <c r="N57" s="189"/>
      <c r="O57" s="189"/>
      <c r="P57" s="189"/>
      <c r="Q57" s="189"/>
      <c r="R57" s="189"/>
      <c r="S57" s="189"/>
      <c r="T57" s="189"/>
      <c r="U57" s="189"/>
      <c r="V57" s="189"/>
      <c r="W57" s="189"/>
      <c r="X57" s="189"/>
      <c r="Y57" s="189"/>
      <c r="Z57" s="189"/>
    </row>
    <row r="58" spans="1:26" ht="11.5" x14ac:dyDescent="0.25">
      <c r="A58" s="189"/>
      <c r="B58" s="189"/>
      <c r="C58" s="189"/>
      <c r="D58" s="189"/>
      <c r="E58" s="189"/>
      <c r="H58" s="189"/>
      <c r="I58" s="189"/>
      <c r="J58" s="189"/>
      <c r="K58" s="189"/>
      <c r="L58" s="189"/>
      <c r="M58" s="189"/>
      <c r="N58" s="189"/>
      <c r="O58" s="189"/>
      <c r="P58" s="189"/>
      <c r="Q58" s="189"/>
      <c r="R58" s="189"/>
      <c r="S58" s="189"/>
      <c r="T58" s="189"/>
      <c r="U58" s="189"/>
      <c r="V58" s="189"/>
      <c r="W58" s="189"/>
      <c r="X58" s="189"/>
      <c r="Y58" s="189"/>
      <c r="Z58" s="189"/>
    </row>
    <row r="59" spans="1:26" ht="11.5" x14ac:dyDescent="0.25">
      <c r="A59" s="189"/>
      <c r="B59" s="189"/>
      <c r="C59" s="189"/>
      <c r="D59" s="189"/>
      <c r="E59" s="189"/>
      <c r="H59" s="189"/>
      <c r="I59" s="189"/>
      <c r="J59" s="189"/>
      <c r="K59" s="189"/>
      <c r="L59" s="189"/>
      <c r="M59" s="189"/>
      <c r="N59" s="189"/>
      <c r="O59" s="189"/>
      <c r="P59" s="189"/>
      <c r="Q59" s="189"/>
      <c r="R59" s="189"/>
      <c r="S59" s="189"/>
      <c r="T59" s="189"/>
      <c r="U59" s="189"/>
      <c r="V59" s="189"/>
      <c r="W59" s="189"/>
      <c r="X59" s="189"/>
      <c r="Y59" s="189"/>
      <c r="Z59" s="189"/>
    </row>
    <row r="60" spans="1:26" ht="11.5" x14ac:dyDescent="0.25">
      <c r="A60" s="189"/>
      <c r="B60" s="189"/>
      <c r="C60" s="189"/>
      <c r="D60" s="189"/>
      <c r="E60" s="189"/>
      <c r="H60" s="189"/>
      <c r="I60" s="189"/>
      <c r="J60" s="189"/>
      <c r="K60" s="189"/>
      <c r="L60" s="189"/>
      <c r="M60" s="189"/>
      <c r="N60" s="189"/>
      <c r="O60" s="189"/>
      <c r="P60" s="189"/>
      <c r="Q60" s="189"/>
      <c r="R60" s="189"/>
      <c r="S60" s="189"/>
      <c r="T60" s="189"/>
      <c r="U60" s="189"/>
      <c r="V60" s="189"/>
      <c r="W60" s="189"/>
      <c r="X60" s="189"/>
      <c r="Y60" s="189"/>
      <c r="Z60" s="189"/>
    </row>
    <row r="61" spans="1:26" ht="11.5" x14ac:dyDescent="0.25">
      <c r="A61" s="189"/>
      <c r="B61" s="189"/>
      <c r="C61" s="189"/>
      <c r="D61" s="189"/>
      <c r="E61" s="189"/>
      <c r="H61" s="189"/>
      <c r="I61" s="189"/>
      <c r="J61" s="189"/>
      <c r="K61" s="189"/>
      <c r="L61" s="189"/>
      <c r="M61" s="189"/>
      <c r="N61" s="189"/>
      <c r="O61" s="189"/>
      <c r="P61" s="189"/>
      <c r="Q61" s="189"/>
      <c r="R61" s="189"/>
      <c r="S61" s="189"/>
      <c r="T61" s="189"/>
      <c r="U61" s="189"/>
      <c r="V61" s="189"/>
      <c r="W61" s="189"/>
      <c r="X61" s="189"/>
      <c r="Y61" s="189"/>
      <c r="Z61" s="189"/>
    </row>
    <row r="62" spans="1:26" ht="11.5" x14ac:dyDescent="0.25">
      <c r="A62" s="189"/>
      <c r="B62" s="189"/>
      <c r="C62" s="189"/>
      <c r="D62" s="189"/>
      <c r="E62" s="189"/>
      <c r="H62" s="189"/>
      <c r="I62" s="189"/>
      <c r="J62" s="189"/>
      <c r="K62" s="189"/>
      <c r="L62" s="189"/>
      <c r="M62" s="189"/>
      <c r="N62" s="189"/>
      <c r="O62" s="189"/>
      <c r="P62" s="189"/>
      <c r="Q62" s="189"/>
      <c r="R62" s="189"/>
      <c r="S62" s="189"/>
      <c r="T62" s="189"/>
      <c r="U62" s="189"/>
      <c r="V62" s="189"/>
      <c r="W62" s="189"/>
      <c r="X62" s="189"/>
      <c r="Y62" s="189"/>
      <c r="Z62" s="189"/>
    </row>
    <row r="63" spans="1:26" ht="11.5" x14ac:dyDescent="0.25">
      <c r="A63" s="189"/>
      <c r="B63" s="189"/>
      <c r="C63" s="189"/>
      <c r="D63" s="189"/>
      <c r="E63" s="189"/>
      <c r="H63" s="189"/>
      <c r="I63" s="189"/>
      <c r="J63" s="189"/>
      <c r="K63" s="189"/>
      <c r="L63" s="189"/>
      <c r="M63" s="189"/>
      <c r="N63" s="189"/>
      <c r="O63" s="189"/>
      <c r="P63" s="189"/>
      <c r="Q63" s="189"/>
      <c r="R63" s="189"/>
      <c r="S63" s="189"/>
      <c r="T63" s="189"/>
      <c r="U63" s="189"/>
      <c r="V63" s="189"/>
      <c r="W63" s="189"/>
      <c r="X63" s="189"/>
      <c r="Y63" s="189"/>
      <c r="Z63" s="189"/>
    </row>
    <row r="64" spans="1:26" ht="11.5" x14ac:dyDescent="0.25">
      <c r="A64" s="189"/>
      <c r="B64" s="189"/>
      <c r="C64" s="189"/>
      <c r="D64" s="189"/>
      <c r="E64" s="189"/>
      <c r="H64" s="189"/>
      <c r="I64" s="189"/>
      <c r="J64" s="189"/>
      <c r="K64" s="189"/>
      <c r="L64" s="189"/>
      <c r="M64" s="189"/>
      <c r="N64" s="189"/>
      <c r="O64" s="189"/>
      <c r="P64" s="189"/>
      <c r="Q64" s="189"/>
      <c r="R64" s="189"/>
      <c r="S64" s="189"/>
      <c r="T64" s="189"/>
      <c r="U64" s="189"/>
      <c r="V64" s="189"/>
      <c r="W64" s="189"/>
      <c r="X64" s="189"/>
      <c r="Y64" s="189"/>
      <c r="Z64" s="189"/>
    </row>
    <row r="65" spans="1:26" ht="11.5" x14ac:dyDescent="0.25">
      <c r="A65" s="189"/>
      <c r="B65" s="189"/>
      <c r="C65" s="189"/>
      <c r="D65" s="189"/>
      <c r="E65" s="189"/>
      <c r="H65" s="189"/>
      <c r="I65" s="189"/>
      <c r="J65" s="189"/>
      <c r="K65" s="189"/>
      <c r="L65" s="189"/>
      <c r="M65" s="189"/>
      <c r="N65" s="189"/>
      <c r="O65" s="189"/>
      <c r="P65" s="189"/>
      <c r="Q65" s="189"/>
      <c r="R65" s="189"/>
      <c r="S65" s="189"/>
      <c r="T65" s="189"/>
      <c r="U65" s="189"/>
      <c r="V65" s="189"/>
      <c r="W65" s="189"/>
      <c r="X65" s="189"/>
      <c r="Y65" s="189"/>
      <c r="Z65" s="189"/>
    </row>
    <row r="66" spans="1:26" ht="11.5" x14ac:dyDescent="0.25">
      <c r="A66" s="189"/>
      <c r="B66" s="189"/>
      <c r="C66" s="189"/>
      <c r="D66" s="189"/>
      <c r="E66" s="189"/>
      <c r="H66" s="189"/>
      <c r="I66" s="189"/>
      <c r="J66" s="189"/>
      <c r="K66" s="189"/>
      <c r="L66" s="189"/>
      <c r="M66" s="189"/>
      <c r="N66" s="189"/>
      <c r="O66" s="189"/>
      <c r="P66" s="189"/>
      <c r="Q66" s="189"/>
      <c r="R66" s="189"/>
      <c r="S66" s="189"/>
      <c r="T66" s="189"/>
      <c r="U66" s="189"/>
      <c r="V66" s="189"/>
      <c r="W66" s="189"/>
      <c r="X66" s="189"/>
      <c r="Y66" s="189"/>
      <c r="Z66" s="189"/>
    </row>
    <row r="67" spans="1:26" ht="11.5" x14ac:dyDescent="0.25">
      <c r="A67" s="189"/>
      <c r="B67" s="189"/>
      <c r="C67" s="189"/>
      <c r="D67" s="189"/>
      <c r="E67" s="189"/>
      <c r="H67" s="189"/>
      <c r="I67" s="189"/>
      <c r="J67" s="189"/>
      <c r="K67" s="189"/>
      <c r="L67" s="189"/>
      <c r="M67" s="189"/>
      <c r="N67" s="189"/>
      <c r="O67" s="189"/>
      <c r="P67" s="189"/>
      <c r="Q67" s="189"/>
      <c r="R67" s="189"/>
      <c r="S67" s="189"/>
      <c r="T67" s="189"/>
      <c r="U67" s="189"/>
      <c r="V67" s="189"/>
      <c r="W67" s="189"/>
      <c r="X67" s="189"/>
      <c r="Y67" s="189"/>
      <c r="Z67" s="189"/>
    </row>
    <row r="68" spans="1:26" ht="11.5" x14ac:dyDescent="0.25">
      <c r="A68" s="189"/>
      <c r="B68" s="189"/>
      <c r="C68" s="189"/>
      <c r="D68" s="189"/>
      <c r="E68" s="189"/>
      <c r="H68" s="189"/>
      <c r="I68" s="189"/>
      <c r="J68" s="189"/>
      <c r="K68" s="189"/>
      <c r="L68" s="189"/>
      <c r="M68" s="189"/>
      <c r="N68" s="189"/>
      <c r="O68" s="189"/>
      <c r="P68" s="189"/>
      <c r="Q68" s="189"/>
      <c r="R68" s="189"/>
      <c r="S68" s="189"/>
      <c r="T68" s="189"/>
      <c r="U68" s="189"/>
      <c r="V68" s="189"/>
      <c r="W68" s="189"/>
      <c r="X68" s="189"/>
      <c r="Y68" s="189"/>
      <c r="Z68" s="189"/>
    </row>
    <row r="69" spans="1:26" ht="11.5" x14ac:dyDescent="0.25">
      <c r="A69" s="189"/>
      <c r="B69" s="189"/>
      <c r="C69" s="189"/>
      <c r="D69" s="189"/>
      <c r="E69" s="189"/>
      <c r="H69" s="189"/>
      <c r="I69" s="189"/>
      <c r="J69" s="189"/>
      <c r="K69" s="189"/>
      <c r="L69" s="189"/>
      <c r="M69" s="189"/>
      <c r="N69" s="189"/>
      <c r="O69" s="189"/>
      <c r="P69" s="189"/>
      <c r="Q69" s="189"/>
      <c r="R69" s="189"/>
      <c r="S69" s="189"/>
      <c r="T69" s="189"/>
      <c r="U69" s="189"/>
      <c r="V69" s="189"/>
      <c r="W69" s="189"/>
      <c r="X69" s="189"/>
      <c r="Y69" s="189"/>
      <c r="Z69" s="189"/>
    </row>
    <row r="70" spans="1:26" ht="11.5" x14ac:dyDescent="0.25">
      <c r="A70" s="189"/>
      <c r="B70" s="189"/>
      <c r="C70" s="189"/>
      <c r="D70" s="189"/>
      <c r="E70" s="189"/>
      <c r="H70" s="189"/>
      <c r="I70" s="189"/>
      <c r="J70" s="189"/>
      <c r="K70" s="189"/>
      <c r="L70" s="189"/>
      <c r="M70" s="189"/>
      <c r="N70" s="189"/>
      <c r="O70" s="189"/>
      <c r="P70" s="189"/>
      <c r="Q70" s="189"/>
      <c r="R70" s="189"/>
      <c r="S70" s="189"/>
      <c r="T70" s="189"/>
      <c r="U70" s="189"/>
      <c r="V70" s="189"/>
      <c r="W70" s="189"/>
      <c r="X70" s="189"/>
      <c r="Y70" s="189"/>
      <c r="Z70" s="189"/>
    </row>
    <row r="71" spans="1:26" ht="11.5" x14ac:dyDescent="0.25">
      <c r="A71" s="189"/>
      <c r="B71" s="189"/>
      <c r="C71" s="189"/>
      <c r="D71" s="189"/>
      <c r="E71" s="189"/>
      <c r="H71" s="189"/>
      <c r="I71" s="189"/>
      <c r="J71" s="189"/>
      <c r="K71" s="189"/>
      <c r="L71" s="189"/>
      <c r="M71" s="189"/>
      <c r="N71" s="189"/>
      <c r="O71" s="189"/>
      <c r="P71" s="189"/>
      <c r="Q71" s="189"/>
      <c r="R71" s="189"/>
      <c r="S71" s="189"/>
      <c r="T71" s="189"/>
      <c r="U71" s="189"/>
      <c r="V71" s="189"/>
      <c r="W71" s="189"/>
      <c r="X71" s="189"/>
      <c r="Y71" s="189"/>
      <c r="Z71" s="189"/>
    </row>
    <row r="72" spans="1:26" ht="11.5" x14ac:dyDescent="0.25">
      <c r="A72" s="189"/>
      <c r="B72" s="189"/>
      <c r="C72" s="189"/>
      <c r="D72" s="189"/>
      <c r="E72" s="189"/>
      <c r="H72" s="189"/>
      <c r="I72" s="189"/>
      <c r="J72" s="189"/>
      <c r="K72" s="189"/>
      <c r="L72" s="189"/>
      <c r="M72" s="189"/>
      <c r="N72" s="189"/>
      <c r="O72" s="189"/>
      <c r="P72" s="189"/>
      <c r="Q72" s="189"/>
      <c r="R72" s="189"/>
      <c r="S72" s="189"/>
      <c r="T72" s="189"/>
      <c r="U72" s="189"/>
      <c r="V72" s="189"/>
      <c r="W72" s="189"/>
      <c r="X72" s="189"/>
      <c r="Y72" s="189"/>
      <c r="Z72" s="189"/>
    </row>
    <row r="73" spans="1:26" ht="11.5" x14ac:dyDescent="0.25">
      <c r="A73" s="189"/>
      <c r="B73" s="189"/>
      <c r="C73" s="189"/>
      <c r="D73" s="189"/>
      <c r="E73" s="189"/>
      <c r="H73" s="189"/>
      <c r="I73" s="189"/>
      <c r="J73" s="189"/>
      <c r="K73" s="189"/>
      <c r="L73" s="189"/>
      <c r="M73" s="189"/>
      <c r="N73" s="189"/>
      <c r="O73" s="189"/>
      <c r="P73" s="189"/>
      <c r="Q73" s="189"/>
      <c r="R73" s="189"/>
      <c r="S73" s="189"/>
      <c r="T73" s="189"/>
      <c r="U73" s="189"/>
      <c r="V73" s="189"/>
      <c r="W73" s="189"/>
      <c r="X73" s="189"/>
      <c r="Y73" s="189"/>
      <c r="Z73" s="189"/>
    </row>
    <row r="74" spans="1:26" ht="11.5" x14ac:dyDescent="0.25">
      <c r="A74" s="189"/>
      <c r="B74" s="189"/>
      <c r="C74" s="189"/>
      <c r="D74" s="189"/>
      <c r="E74" s="189"/>
      <c r="H74" s="189"/>
      <c r="I74" s="189"/>
      <c r="J74" s="189"/>
      <c r="K74" s="189"/>
      <c r="L74" s="189"/>
      <c r="M74" s="189"/>
      <c r="N74" s="189"/>
      <c r="O74" s="189"/>
      <c r="P74" s="189"/>
      <c r="Q74" s="189"/>
      <c r="R74" s="189"/>
      <c r="S74" s="189"/>
      <c r="T74" s="189"/>
      <c r="U74" s="189"/>
      <c r="V74" s="189"/>
      <c r="W74" s="189"/>
      <c r="X74" s="189"/>
      <c r="Y74" s="189"/>
      <c r="Z74" s="189"/>
    </row>
    <row r="75" spans="1:26" ht="11.5" x14ac:dyDescent="0.25">
      <c r="A75" s="189"/>
      <c r="B75" s="189"/>
      <c r="C75" s="189"/>
      <c r="D75" s="189"/>
      <c r="E75" s="189"/>
      <c r="H75" s="189"/>
      <c r="I75" s="189"/>
      <c r="J75" s="189"/>
      <c r="K75" s="189"/>
      <c r="L75" s="189"/>
      <c r="M75" s="189"/>
      <c r="N75" s="189"/>
      <c r="O75" s="189"/>
      <c r="P75" s="189"/>
      <c r="Q75" s="189"/>
      <c r="R75" s="189"/>
      <c r="S75" s="189"/>
      <c r="T75" s="189"/>
      <c r="U75" s="189"/>
      <c r="V75" s="189"/>
      <c r="W75" s="189"/>
      <c r="X75" s="189"/>
      <c r="Y75" s="189"/>
      <c r="Z75" s="189"/>
    </row>
    <row r="76" spans="1:26" ht="11.5" x14ac:dyDescent="0.25">
      <c r="A76" s="189"/>
      <c r="B76" s="189"/>
      <c r="C76" s="189"/>
      <c r="D76" s="189"/>
      <c r="E76" s="189"/>
      <c r="H76" s="189"/>
      <c r="I76" s="189"/>
      <c r="J76" s="189"/>
      <c r="K76" s="189"/>
      <c r="L76" s="189"/>
      <c r="M76" s="189"/>
      <c r="N76" s="189"/>
      <c r="O76" s="189"/>
      <c r="P76" s="189"/>
      <c r="Q76" s="189"/>
      <c r="R76" s="189"/>
      <c r="S76" s="189"/>
      <c r="T76" s="189"/>
      <c r="U76" s="189"/>
      <c r="V76" s="189"/>
      <c r="W76" s="189"/>
      <c r="X76" s="189"/>
      <c r="Y76" s="189"/>
      <c r="Z76" s="189"/>
    </row>
    <row r="77" spans="1:26" ht="11.5" x14ac:dyDescent="0.25">
      <c r="A77" s="189"/>
      <c r="B77" s="189"/>
      <c r="C77" s="189"/>
      <c r="D77" s="189"/>
      <c r="E77" s="189"/>
      <c r="H77" s="189"/>
      <c r="I77" s="189"/>
      <c r="J77" s="189"/>
      <c r="K77" s="189"/>
      <c r="L77" s="189"/>
      <c r="M77" s="189"/>
      <c r="N77" s="189"/>
      <c r="O77" s="189"/>
      <c r="P77" s="189"/>
      <c r="Q77" s="189"/>
      <c r="R77" s="189"/>
      <c r="S77" s="189"/>
      <c r="T77" s="189"/>
      <c r="U77" s="189"/>
      <c r="V77" s="189"/>
      <c r="W77" s="189"/>
      <c r="X77" s="189"/>
      <c r="Y77" s="189"/>
      <c r="Z77" s="189"/>
    </row>
    <row r="78" spans="1:26" ht="11.5" x14ac:dyDescent="0.25">
      <c r="A78" s="189"/>
      <c r="B78" s="189"/>
      <c r="C78" s="189"/>
      <c r="D78" s="189"/>
      <c r="E78" s="189"/>
      <c r="H78" s="189"/>
      <c r="I78" s="189"/>
      <c r="J78" s="189"/>
      <c r="K78" s="189"/>
      <c r="L78" s="189"/>
      <c r="M78" s="189"/>
      <c r="N78" s="189"/>
      <c r="O78" s="189"/>
      <c r="P78" s="189"/>
      <c r="Q78" s="189"/>
      <c r="R78" s="189"/>
      <c r="S78" s="189"/>
      <c r="T78" s="189"/>
      <c r="U78" s="189"/>
      <c r="V78" s="189"/>
      <c r="W78" s="189"/>
      <c r="X78" s="189"/>
      <c r="Y78" s="189"/>
      <c r="Z78" s="189"/>
    </row>
    <row r="79" spans="1:26" ht="11.5" x14ac:dyDescent="0.25">
      <c r="A79" s="189"/>
      <c r="B79" s="189"/>
      <c r="C79" s="189"/>
      <c r="D79" s="189"/>
      <c r="E79" s="189"/>
      <c r="H79" s="189"/>
      <c r="I79" s="189"/>
      <c r="J79" s="189"/>
      <c r="K79" s="189"/>
      <c r="L79" s="189"/>
      <c r="M79" s="189"/>
      <c r="N79" s="189"/>
      <c r="O79" s="189"/>
      <c r="P79" s="189"/>
      <c r="Q79" s="189"/>
      <c r="R79" s="189"/>
      <c r="S79" s="189"/>
      <c r="T79" s="189"/>
      <c r="U79" s="189"/>
      <c r="V79" s="189"/>
      <c r="W79" s="189"/>
      <c r="X79" s="189"/>
      <c r="Y79" s="189"/>
      <c r="Z79" s="189"/>
    </row>
    <row r="80" spans="1:26" ht="11.5" x14ac:dyDescent="0.25">
      <c r="A80" s="189"/>
      <c r="B80" s="189"/>
      <c r="C80" s="189"/>
      <c r="D80" s="189"/>
      <c r="E80" s="189"/>
      <c r="H80" s="189"/>
      <c r="I80" s="189"/>
      <c r="J80" s="189"/>
      <c r="K80" s="189"/>
      <c r="L80" s="189"/>
      <c r="M80" s="189"/>
      <c r="N80" s="189"/>
      <c r="O80" s="189"/>
      <c r="P80" s="189"/>
      <c r="Q80" s="189"/>
      <c r="R80" s="189"/>
      <c r="S80" s="189"/>
      <c r="T80" s="189"/>
      <c r="U80" s="189"/>
      <c r="V80" s="189"/>
      <c r="W80" s="189"/>
      <c r="X80" s="189"/>
      <c r="Y80" s="189"/>
      <c r="Z80" s="189"/>
    </row>
    <row r="81" spans="1:26" ht="11.5" x14ac:dyDescent="0.25">
      <c r="A81" s="189"/>
      <c r="B81" s="189"/>
      <c r="C81" s="189"/>
      <c r="D81" s="189"/>
      <c r="E81" s="189"/>
      <c r="H81" s="189"/>
      <c r="I81" s="189"/>
      <c r="J81" s="189"/>
      <c r="K81" s="189"/>
      <c r="L81" s="189"/>
      <c r="M81" s="189"/>
      <c r="N81" s="189"/>
      <c r="O81" s="189"/>
      <c r="P81" s="189"/>
      <c r="Q81" s="189"/>
      <c r="R81" s="189"/>
      <c r="S81" s="189"/>
      <c r="T81" s="189"/>
      <c r="U81" s="189"/>
      <c r="V81" s="189"/>
      <c r="W81" s="189"/>
      <c r="X81" s="189"/>
      <c r="Y81" s="189"/>
      <c r="Z81" s="189"/>
    </row>
    <row r="82" spans="1:26" ht="11.5" x14ac:dyDescent="0.25">
      <c r="A82" s="189"/>
      <c r="B82" s="189"/>
      <c r="C82" s="189"/>
      <c r="D82" s="189"/>
      <c r="E82" s="189"/>
      <c r="H82" s="189"/>
      <c r="I82" s="189"/>
      <c r="J82" s="189"/>
      <c r="K82" s="189"/>
      <c r="L82" s="189"/>
      <c r="M82" s="189"/>
      <c r="N82" s="189"/>
      <c r="O82" s="189"/>
      <c r="P82" s="189"/>
      <c r="Q82" s="189"/>
      <c r="R82" s="189"/>
      <c r="S82" s="189"/>
      <c r="T82" s="189"/>
      <c r="U82" s="189"/>
      <c r="V82" s="189"/>
      <c r="W82" s="189"/>
      <c r="X82" s="189"/>
      <c r="Y82" s="189"/>
      <c r="Z82" s="189"/>
    </row>
    <row r="83" spans="1:26" ht="11.5" x14ac:dyDescent="0.25">
      <c r="A83" s="189"/>
      <c r="B83" s="189"/>
      <c r="C83" s="189"/>
      <c r="D83" s="189"/>
      <c r="E83" s="189"/>
      <c r="H83" s="189"/>
      <c r="I83" s="189"/>
      <c r="J83" s="189"/>
      <c r="K83" s="189"/>
      <c r="L83" s="189"/>
      <c r="M83" s="189"/>
      <c r="N83" s="189"/>
      <c r="O83" s="189"/>
      <c r="P83" s="189"/>
      <c r="Q83" s="189"/>
      <c r="R83" s="189"/>
      <c r="S83" s="189"/>
      <c r="T83" s="189"/>
      <c r="U83" s="189"/>
      <c r="V83" s="189"/>
      <c r="W83" s="189"/>
      <c r="X83" s="189"/>
      <c r="Y83" s="189"/>
      <c r="Z83" s="189"/>
    </row>
    <row r="84" spans="1:26" ht="11.5" x14ac:dyDescent="0.25">
      <c r="A84" s="189"/>
      <c r="B84" s="189"/>
      <c r="C84" s="189"/>
      <c r="D84" s="189"/>
      <c r="E84" s="189"/>
      <c r="H84" s="189"/>
      <c r="I84" s="189"/>
      <c r="J84" s="189"/>
      <c r="K84" s="189"/>
      <c r="L84" s="189"/>
      <c r="M84" s="189"/>
      <c r="N84" s="189"/>
      <c r="O84" s="189"/>
      <c r="P84" s="189"/>
      <c r="Q84" s="189"/>
      <c r="R84" s="189"/>
      <c r="S84" s="189"/>
      <c r="T84" s="189"/>
      <c r="U84" s="189"/>
      <c r="V84" s="189"/>
      <c r="W84" s="189"/>
      <c r="X84" s="189"/>
      <c r="Y84" s="189"/>
      <c r="Z84" s="189"/>
    </row>
    <row r="85" spans="1:26" ht="11.5" x14ac:dyDescent="0.25">
      <c r="A85" s="189"/>
      <c r="B85" s="189"/>
      <c r="C85" s="189"/>
      <c r="D85" s="189"/>
      <c r="E85" s="189"/>
      <c r="H85" s="189"/>
      <c r="I85" s="189"/>
      <c r="J85" s="189"/>
      <c r="K85" s="189"/>
      <c r="L85" s="189"/>
      <c r="M85" s="189"/>
      <c r="N85" s="189"/>
      <c r="O85" s="189"/>
      <c r="P85" s="189"/>
      <c r="Q85" s="189"/>
      <c r="R85" s="189"/>
      <c r="S85" s="189"/>
      <c r="T85" s="189"/>
      <c r="U85" s="189"/>
      <c r="V85" s="189"/>
      <c r="W85" s="189"/>
      <c r="X85" s="189"/>
      <c r="Y85" s="189"/>
      <c r="Z85" s="189"/>
    </row>
    <row r="86" spans="1:26" ht="11.5" x14ac:dyDescent="0.25">
      <c r="A86" s="189"/>
      <c r="B86" s="189"/>
      <c r="C86" s="189"/>
      <c r="D86" s="189"/>
      <c r="E86" s="189"/>
      <c r="H86" s="189"/>
      <c r="I86" s="189"/>
      <c r="J86" s="189"/>
      <c r="K86" s="189"/>
      <c r="L86" s="189"/>
      <c r="M86" s="189"/>
      <c r="N86" s="189"/>
      <c r="O86" s="189"/>
      <c r="P86" s="189"/>
      <c r="Q86" s="189"/>
      <c r="R86" s="189"/>
      <c r="S86" s="189"/>
      <c r="T86" s="189"/>
      <c r="U86" s="189"/>
      <c r="V86" s="189"/>
      <c r="W86" s="189"/>
      <c r="X86" s="189"/>
      <c r="Y86" s="189"/>
      <c r="Z86" s="189"/>
    </row>
    <row r="87" spans="1:26" ht="11.5" x14ac:dyDescent="0.25">
      <c r="A87" s="189"/>
      <c r="B87" s="189"/>
      <c r="C87" s="189"/>
      <c r="D87" s="189"/>
      <c r="E87" s="189"/>
      <c r="H87" s="189"/>
      <c r="I87" s="189"/>
      <c r="J87" s="189"/>
      <c r="K87" s="189"/>
      <c r="L87" s="189"/>
      <c r="M87" s="189"/>
      <c r="N87" s="189"/>
      <c r="O87" s="189"/>
      <c r="P87" s="189"/>
      <c r="Q87" s="189"/>
      <c r="R87" s="189"/>
      <c r="S87" s="189"/>
      <c r="T87" s="189"/>
      <c r="U87" s="189"/>
      <c r="V87" s="189"/>
      <c r="W87" s="189"/>
      <c r="X87" s="189"/>
      <c r="Y87" s="189"/>
      <c r="Z87" s="189"/>
    </row>
    <row r="88" spans="1:26" ht="11.5" x14ac:dyDescent="0.25">
      <c r="A88" s="189"/>
      <c r="B88" s="189"/>
      <c r="C88" s="189"/>
      <c r="D88" s="189"/>
      <c r="E88" s="189"/>
      <c r="H88" s="189"/>
      <c r="I88" s="189"/>
      <c r="J88" s="189"/>
      <c r="K88" s="189"/>
      <c r="L88" s="189"/>
      <c r="M88" s="189"/>
      <c r="N88" s="189"/>
      <c r="O88" s="189"/>
      <c r="P88" s="189"/>
      <c r="Q88" s="189"/>
      <c r="R88" s="189"/>
      <c r="S88" s="189"/>
      <c r="T88" s="189"/>
      <c r="U88" s="189"/>
      <c r="V88" s="189"/>
      <c r="W88" s="189"/>
      <c r="X88" s="189"/>
      <c r="Y88" s="189"/>
      <c r="Z88" s="189"/>
    </row>
    <row r="89" spans="1:26" ht="11.5" x14ac:dyDescent="0.25">
      <c r="A89" s="189"/>
      <c r="B89" s="189"/>
      <c r="C89" s="189"/>
      <c r="D89" s="189"/>
      <c r="E89" s="189"/>
      <c r="H89" s="189"/>
      <c r="I89" s="189"/>
      <c r="J89" s="189"/>
      <c r="K89" s="189"/>
      <c r="L89" s="189"/>
      <c r="M89" s="189"/>
      <c r="N89" s="189"/>
      <c r="O89" s="189"/>
      <c r="P89" s="189"/>
      <c r="Q89" s="189"/>
      <c r="R89" s="189"/>
      <c r="S89" s="189"/>
      <c r="T89" s="189"/>
      <c r="U89" s="189"/>
      <c r="V89" s="189"/>
      <c r="W89" s="189"/>
      <c r="X89" s="189"/>
      <c r="Y89" s="189"/>
      <c r="Z89" s="189"/>
    </row>
    <row r="90" spans="1:26" ht="11.5" x14ac:dyDescent="0.25">
      <c r="A90" s="189"/>
      <c r="B90" s="189"/>
      <c r="C90" s="189"/>
      <c r="D90" s="189"/>
      <c r="E90" s="189"/>
      <c r="H90" s="189"/>
      <c r="I90" s="189"/>
      <c r="J90" s="189"/>
      <c r="K90" s="189"/>
      <c r="L90" s="189"/>
      <c r="M90" s="189"/>
      <c r="N90" s="189"/>
      <c r="O90" s="189"/>
      <c r="P90" s="189"/>
      <c r="Q90" s="189"/>
      <c r="R90" s="189"/>
      <c r="S90" s="189"/>
      <c r="T90" s="189"/>
      <c r="U90" s="189"/>
      <c r="V90" s="189"/>
      <c r="W90" s="189"/>
      <c r="X90" s="189"/>
      <c r="Y90" s="189"/>
      <c r="Z90" s="189"/>
    </row>
    <row r="91" spans="1:26" ht="11.5" x14ac:dyDescent="0.25">
      <c r="A91" s="189"/>
      <c r="B91" s="189"/>
      <c r="C91" s="189"/>
      <c r="D91" s="189"/>
      <c r="E91" s="189"/>
      <c r="H91" s="189"/>
      <c r="I91" s="189"/>
      <c r="J91" s="189"/>
      <c r="K91" s="189"/>
      <c r="L91" s="189"/>
      <c r="M91" s="189"/>
      <c r="N91" s="189"/>
      <c r="O91" s="189"/>
      <c r="P91" s="189"/>
      <c r="Q91" s="189"/>
      <c r="R91" s="189"/>
      <c r="S91" s="189"/>
      <c r="T91" s="189"/>
      <c r="U91" s="189"/>
      <c r="V91" s="189"/>
      <c r="W91" s="189"/>
      <c r="X91" s="189"/>
      <c r="Y91" s="189"/>
      <c r="Z91" s="189"/>
    </row>
    <row r="92" spans="1:26" ht="11.5" x14ac:dyDescent="0.25">
      <c r="A92" s="189"/>
      <c r="B92" s="189"/>
      <c r="C92" s="189"/>
      <c r="D92" s="189"/>
      <c r="E92" s="189"/>
      <c r="H92" s="189"/>
      <c r="I92" s="189"/>
      <c r="J92" s="189"/>
      <c r="K92" s="189"/>
      <c r="L92" s="189"/>
      <c r="M92" s="189"/>
      <c r="N92" s="189"/>
      <c r="O92" s="189"/>
      <c r="P92" s="189"/>
      <c r="Q92" s="189"/>
      <c r="R92" s="189"/>
      <c r="S92" s="189"/>
      <c r="T92" s="189"/>
      <c r="U92" s="189"/>
      <c r="V92" s="189"/>
      <c r="W92" s="189"/>
      <c r="X92" s="189"/>
      <c r="Y92" s="189"/>
      <c r="Z92" s="189"/>
    </row>
    <row r="93" spans="1:26" ht="11.5" x14ac:dyDescent="0.25">
      <c r="A93" s="189"/>
      <c r="B93" s="189"/>
      <c r="C93" s="189"/>
      <c r="D93" s="189"/>
      <c r="E93" s="189"/>
      <c r="H93" s="189"/>
      <c r="I93" s="189"/>
      <c r="J93" s="189"/>
      <c r="K93" s="189"/>
      <c r="L93" s="189"/>
      <c r="M93" s="189"/>
      <c r="N93" s="189"/>
      <c r="O93" s="189"/>
      <c r="P93" s="189"/>
      <c r="Q93" s="189"/>
      <c r="R93" s="189"/>
      <c r="S93" s="189"/>
      <c r="T93" s="189"/>
      <c r="U93" s="189"/>
      <c r="V93" s="189"/>
      <c r="W93" s="189"/>
      <c r="X93" s="189"/>
      <c r="Y93" s="189"/>
      <c r="Z93" s="189"/>
    </row>
    <row r="94" spans="1:26" ht="11.5" x14ac:dyDescent="0.25">
      <c r="A94" s="189"/>
      <c r="B94" s="189"/>
      <c r="C94" s="189"/>
      <c r="D94" s="189"/>
      <c r="E94" s="189"/>
      <c r="H94" s="189"/>
      <c r="I94" s="189"/>
      <c r="J94" s="189"/>
      <c r="K94" s="189"/>
      <c r="L94" s="189"/>
      <c r="M94" s="189"/>
      <c r="N94" s="189"/>
      <c r="O94" s="189"/>
      <c r="P94" s="189"/>
      <c r="Q94" s="189"/>
      <c r="R94" s="189"/>
      <c r="S94" s="189"/>
      <c r="T94" s="189"/>
      <c r="U94" s="189"/>
      <c r="V94" s="189"/>
      <c r="W94" s="189"/>
      <c r="X94" s="189"/>
      <c r="Y94" s="189"/>
      <c r="Z94" s="189"/>
    </row>
    <row r="95" spans="1:26" ht="11.5" x14ac:dyDescent="0.25">
      <c r="A95" s="189"/>
      <c r="B95" s="189"/>
      <c r="C95" s="189"/>
      <c r="D95" s="189"/>
      <c r="E95" s="189"/>
      <c r="H95" s="189"/>
      <c r="I95" s="189"/>
      <c r="J95" s="189"/>
      <c r="K95" s="189"/>
      <c r="L95" s="189"/>
      <c r="M95" s="189"/>
      <c r="N95" s="189"/>
      <c r="O95" s="189"/>
      <c r="P95" s="189"/>
      <c r="Q95" s="189"/>
      <c r="R95" s="189"/>
      <c r="S95" s="189"/>
      <c r="T95" s="189"/>
      <c r="U95" s="189"/>
      <c r="V95" s="189"/>
      <c r="W95" s="189"/>
      <c r="X95" s="189"/>
      <c r="Y95" s="189"/>
      <c r="Z95" s="189"/>
    </row>
    <row r="96" spans="1:26" ht="11.5" x14ac:dyDescent="0.25">
      <c r="A96" s="189"/>
      <c r="B96" s="189"/>
      <c r="C96" s="189"/>
      <c r="D96" s="189"/>
      <c r="E96" s="189"/>
      <c r="H96" s="189"/>
      <c r="I96" s="189"/>
      <c r="J96" s="189"/>
      <c r="K96" s="189"/>
      <c r="L96" s="189"/>
      <c r="M96" s="189"/>
      <c r="N96" s="189"/>
      <c r="O96" s="189"/>
      <c r="P96" s="189"/>
      <c r="Q96" s="189"/>
      <c r="R96" s="189"/>
      <c r="S96" s="189"/>
      <c r="T96" s="189"/>
      <c r="U96" s="189"/>
      <c r="V96" s="189"/>
      <c r="W96" s="189"/>
      <c r="X96" s="189"/>
      <c r="Y96" s="189"/>
      <c r="Z96" s="189"/>
    </row>
    <row r="97" spans="1:26" ht="11.5" x14ac:dyDescent="0.25">
      <c r="A97" s="189"/>
      <c r="B97" s="189"/>
      <c r="C97" s="189"/>
      <c r="D97" s="189"/>
      <c r="E97" s="189"/>
      <c r="H97" s="189"/>
      <c r="I97" s="189"/>
      <c r="J97" s="189"/>
      <c r="K97" s="189"/>
      <c r="L97" s="189"/>
      <c r="M97" s="189"/>
      <c r="N97" s="189"/>
      <c r="O97" s="189"/>
      <c r="P97" s="189"/>
      <c r="Q97" s="189"/>
      <c r="R97" s="189"/>
      <c r="S97" s="189"/>
      <c r="T97" s="189"/>
      <c r="U97" s="189"/>
      <c r="V97" s="189"/>
      <c r="W97" s="189"/>
      <c r="X97" s="189"/>
      <c r="Y97" s="189"/>
      <c r="Z97" s="189"/>
    </row>
    <row r="98" spans="1:26" ht="11.5" x14ac:dyDescent="0.25">
      <c r="A98" s="189"/>
      <c r="B98" s="189"/>
      <c r="C98" s="189"/>
      <c r="D98" s="189"/>
      <c r="E98" s="189"/>
      <c r="H98" s="189"/>
      <c r="I98" s="189"/>
      <c r="J98" s="189"/>
      <c r="K98" s="189"/>
      <c r="L98" s="189"/>
      <c r="M98" s="189"/>
      <c r="N98" s="189"/>
      <c r="O98" s="189"/>
      <c r="P98" s="189"/>
      <c r="Q98" s="189"/>
      <c r="R98" s="189"/>
      <c r="S98" s="189"/>
      <c r="T98" s="189"/>
      <c r="U98" s="189"/>
      <c r="V98" s="189"/>
      <c r="W98" s="189"/>
      <c r="X98" s="189"/>
      <c r="Y98" s="189"/>
      <c r="Z98" s="189"/>
    </row>
    <row r="99" spans="1:26" ht="11.5" x14ac:dyDescent="0.25">
      <c r="A99" s="189"/>
      <c r="B99" s="189"/>
      <c r="C99" s="189"/>
      <c r="D99" s="189"/>
      <c r="E99" s="189"/>
      <c r="H99" s="189"/>
      <c r="I99" s="189"/>
      <c r="J99" s="189"/>
      <c r="K99" s="189"/>
      <c r="L99" s="189"/>
      <c r="M99" s="189"/>
      <c r="N99" s="189"/>
      <c r="O99" s="189"/>
      <c r="P99" s="189"/>
      <c r="Q99" s="189"/>
      <c r="R99" s="189"/>
      <c r="S99" s="189"/>
      <c r="T99" s="189"/>
      <c r="U99" s="189"/>
      <c r="V99" s="189"/>
      <c r="W99" s="189"/>
      <c r="X99" s="189"/>
      <c r="Y99" s="189"/>
      <c r="Z99" s="189"/>
    </row>
    <row r="100" spans="1:26" ht="11.5" x14ac:dyDescent="0.25">
      <c r="A100" s="189"/>
      <c r="B100" s="189"/>
      <c r="C100" s="189"/>
      <c r="D100" s="189"/>
      <c r="E100" s="189"/>
      <c r="H100" s="189"/>
      <c r="I100" s="189"/>
      <c r="J100" s="189"/>
      <c r="K100" s="189"/>
      <c r="L100" s="189"/>
      <c r="M100" s="189"/>
      <c r="N100" s="189"/>
      <c r="O100" s="189"/>
      <c r="P100" s="189"/>
      <c r="Q100" s="189"/>
      <c r="R100" s="189"/>
      <c r="S100" s="189"/>
      <c r="T100" s="189"/>
      <c r="U100" s="189"/>
      <c r="V100" s="189"/>
      <c r="W100" s="189"/>
      <c r="X100" s="189"/>
      <c r="Y100" s="189"/>
      <c r="Z100" s="189"/>
    </row>
    <row r="101" spans="1:26" ht="11.5" x14ac:dyDescent="0.25">
      <c r="A101" s="189"/>
      <c r="B101" s="189"/>
      <c r="C101" s="189"/>
      <c r="D101" s="189"/>
      <c r="E101" s="189"/>
      <c r="H101" s="189"/>
      <c r="I101" s="189"/>
      <c r="J101" s="189"/>
      <c r="K101" s="189"/>
      <c r="L101" s="189"/>
      <c r="M101" s="189"/>
      <c r="N101" s="189"/>
      <c r="O101" s="189"/>
      <c r="P101" s="189"/>
      <c r="Q101" s="189"/>
      <c r="R101" s="189"/>
      <c r="S101" s="189"/>
      <c r="T101" s="189"/>
      <c r="U101" s="189"/>
      <c r="V101" s="189"/>
      <c r="W101" s="189"/>
      <c r="X101" s="189"/>
      <c r="Y101" s="189"/>
      <c r="Z101" s="189"/>
    </row>
    <row r="102" spans="1:26" ht="11.5" x14ac:dyDescent="0.25">
      <c r="A102" s="189"/>
      <c r="B102" s="189"/>
      <c r="C102" s="189"/>
      <c r="D102" s="189"/>
      <c r="E102" s="189"/>
      <c r="H102" s="189"/>
      <c r="I102" s="189"/>
      <c r="J102" s="189"/>
      <c r="K102" s="189"/>
      <c r="L102" s="189"/>
      <c r="M102" s="189"/>
      <c r="N102" s="189"/>
      <c r="O102" s="189"/>
      <c r="P102" s="189"/>
      <c r="Q102" s="189"/>
      <c r="R102" s="189"/>
      <c r="S102" s="189"/>
      <c r="T102" s="189"/>
      <c r="U102" s="189"/>
      <c r="V102" s="189"/>
      <c r="W102" s="189"/>
      <c r="X102" s="189"/>
      <c r="Y102" s="189"/>
      <c r="Z102" s="189"/>
    </row>
    <row r="103" spans="1:26" ht="11.5" x14ac:dyDescent="0.25">
      <c r="A103" s="189"/>
      <c r="B103" s="189"/>
      <c r="C103" s="189"/>
      <c r="D103" s="189"/>
      <c r="E103" s="189"/>
      <c r="H103" s="189"/>
      <c r="I103" s="189"/>
      <c r="J103" s="189"/>
      <c r="K103" s="189"/>
      <c r="L103" s="189"/>
      <c r="M103" s="189"/>
      <c r="N103" s="189"/>
      <c r="O103" s="189"/>
      <c r="P103" s="189"/>
      <c r="Q103" s="189"/>
      <c r="R103" s="189"/>
      <c r="S103" s="189"/>
      <c r="T103" s="189"/>
      <c r="U103" s="189"/>
      <c r="V103" s="189"/>
      <c r="W103" s="189"/>
      <c r="X103" s="189"/>
      <c r="Y103" s="189"/>
      <c r="Z103" s="189"/>
    </row>
    <row r="104" spans="1:26" ht="11.5" x14ac:dyDescent="0.25">
      <c r="A104" s="189"/>
      <c r="B104" s="189"/>
      <c r="C104" s="189"/>
      <c r="D104" s="189"/>
      <c r="E104" s="189"/>
      <c r="H104" s="189"/>
      <c r="I104" s="189"/>
      <c r="J104" s="189"/>
      <c r="K104" s="189"/>
      <c r="L104" s="189"/>
      <c r="M104" s="189"/>
      <c r="N104" s="189"/>
      <c r="O104" s="189"/>
      <c r="P104" s="189"/>
      <c r="Q104" s="189"/>
      <c r="R104" s="189"/>
      <c r="S104" s="189"/>
      <c r="T104" s="189"/>
      <c r="U104" s="189"/>
      <c r="V104" s="189"/>
      <c r="W104" s="189"/>
      <c r="X104" s="189"/>
      <c r="Y104" s="189"/>
      <c r="Z104" s="189"/>
    </row>
    <row r="105" spans="1:26" ht="11.5" x14ac:dyDescent="0.25">
      <c r="A105" s="189"/>
      <c r="B105" s="189"/>
      <c r="C105" s="189"/>
      <c r="D105" s="189"/>
      <c r="E105" s="189"/>
      <c r="H105" s="189"/>
      <c r="I105" s="189"/>
      <c r="J105" s="189"/>
      <c r="K105" s="189"/>
      <c r="L105" s="189"/>
      <c r="M105" s="189"/>
      <c r="N105" s="189"/>
      <c r="O105" s="189"/>
      <c r="P105" s="189"/>
      <c r="Q105" s="189"/>
      <c r="R105" s="189"/>
      <c r="S105" s="189"/>
      <c r="T105" s="189"/>
      <c r="U105" s="189"/>
      <c r="V105" s="189"/>
      <c r="W105" s="189"/>
      <c r="X105" s="189"/>
      <c r="Y105" s="189"/>
      <c r="Z105" s="189"/>
    </row>
    <row r="106" spans="1:26" ht="11.5" x14ac:dyDescent="0.25">
      <c r="A106" s="189"/>
      <c r="B106" s="189"/>
      <c r="C106" s="189"/>
      <c r="D106" s="189"/>
      <c r="E106" s="189"/>
      <c r="H106" s="189"/>
      <c r="I106" s="189"/>
      <c r="J106" s="189"/>
      <c r="K106" s="189"/>
      <c r="L106" s="189"/>
      <c r="M106" s="189"/>
      <c r="N106" s="189"/>
      <c r="O106" s="189"/>
      <c r="P106" s="189"/>
      <c r="Q106" s="189"/>
      <c r="R106" s="189"/>
      <c r="S106" s="189"/>
      <c r="T106" s="189"/>
      <c r="U106" s="189"/>
      <c r="V106" s="189"/>
      <c r="W106" s="189"/>
      <c r="X106" s="189"/>
      <c r="Y106" s="189"/>
      <c r="Z106" s="189"/>
    </row>
    <row r="107" spans="1:26" ht="11.5" x14ac:dyDescent="0.25">
      <c r="A107" s="189"/>
      <c r="B107" s="189"/>
      <c r="C107" s="189"/>
      <c r="D107" s="189"/>
      <c r="E107" s="189"/>
      <c r="H107" s="189"/>
      <c r="I107" s="189"/>
      <c r="J107" s="189"/>
      <c r="K107" s="189"/>
      <c r="L107" s="189"/>
      <c r="M107" s="189"/>
      <c r="N107" s="189"/>
      <c r="O107" s="189"/>
      <c r="P107" s="189"/>
      <c r="Q107" s="189"/>
      <c r="R107" s="189"/>
      <c r="S107" s="189"/>
      <c r="T107" s="189"/>
      <c r="U107" s="189"/>
      <c r="V107" s="189"/>
      <c r="W107" s="189"/>
      <c r="X107" s="189"/>
      <c r="Y107" s="189"/>
      <c r="Z107" s="189"/>
    </row>
    <row r="108" spans="1:26" ht="11.5" x14ac:dyDescent="0.25">
      <c r="A108" s="189"/>
      <c r="B108" s="189"/>
      <c r="C108" s="189"/>
      <c r="D108" s="189"/>
      <c r="E108" s="189"/>
      <c r="H108" s="189"/>
      <c r="I108" s="189"/>
      <c r="J108" s="189"/>
      <c r="K108" s="189"/>
      <c r="L108" s="189"/>
      <c r="M108" s="189"/>
      <c r="N108" s="189"/>
      <c r="O108" s="189"/>
      <c r="P108" s="189"/>
      <c r="Q108" s="189"/>
      <c r="R108" s="189"/>
      <c r="S108" s="189"/>
      <c r="T108" s="189"/>
      <c r="U108" s="189"/>
      <c r="V108" s="189"/>
      <c r="W108" s="189"/>
      <c r="X108" s="189"/>
      <c r="Y108" s="189"/>
      <c r="Z108" s="189"/>
    </row>
    <row r="109" spans="1:26" ht="11.5" x14ac:dyDescent="0.25">
      <c r="A109" s="189"/>
      <c r="B109" s="189"/>
      <c r="C109" s="189"/>
      <c r="D109" s="189"/>
      <c r="E109" s="189"/>
      <c r="H109" s="189"/>
      <c r="I109" s="189"/>
      <c r="J109" s="189"/>
      <c r="K109" s="189"/>
      <c r="L109" s="189"/>
      <c r="M109" s="189"/>
      <c r="N109" s="189"/>
      <c r="O109" s="189"/>
      <c r="P109" s="189"/>
      <c r="Q109" s="189"/>
      <c r="R109" s="189"/>
      <c r="S109" s="189"/>
      <c r="T109" s="189"/>
      <c r="U109" s="189"/>
      <c r="V109" s="189"/>
      <c r="W109" s="189"/>
      <c r="X109" s="189"/>
      <c r="Y109" s="189"/>
      <c r="Z109" s="189"/>
    </row>
    <row r="110" spans="1:26" ht="11.5" x14ac:dyDescent="0.25">
      <c r="A110" s="189"/>
      <c r="B110" s="189"/>
      <c r="C110" s="189"/>
      <c r="D110" s="189"/>
      <c r="E110" s="189"/>
      <c r="H110" s="189"/>
      <c r="I110" s="189"/>
      <c r="J110" s="189"/>
      <c r="K110" s="189"/>
      <c r="L110" s="189"/>
      <c r="M110" s="189"/>
      <c r="N110" s="189"/>
      <c r="O110" s="189"/>
      <c r="P110" s="189"/>
      <c r="Q110" s="189"/>
      <c r="R110" s="189"/>
      <c r="S110" s="189"/>
      <c r="T110" s="189"/>
      <c r="U110" s="189"/>
      <c r="V110" s="189"/>
      <c r="W110" s="189"/>
      <c r="X110" s="189"/>
      <c r="Y110" s="189"/>
      <c r="Z110" s="189"/>
    </row>
    <row r="111" spans="1:26" ht="11.5" x14ac:dyDescent="0.25">
      <c r="A111" s="189"/>
      <c r="B111" s="189"/>
      <c r="C111" s="189"/>
      <c r="D111" s="189"/>
      <c r="E111" s="189"/>
      <c r="H111" s="189"/>
      <c r="I111" s="189"/>
      <c r="J111" s="189"/>
      <c r="K111" s="189"/>
      <c r="L111" s="189"/>
      <c r="M111" s="189"/>
      <c r="N111" s="189"/>
      <c r="O111" s="189"/>
      <c r="P111" s="189"/>
      <c r="Q111" s="189"/>
      <c r="R111" s="189"/>
      <c r="S111" s="189"/>
      <c r="T111" s="189"/>
      <c r="U111" s="189"/>
      <c r="V111" s="189"/>
      <c r="W111" s="189"/>
      <c r="X111" s="189"/>
      <c r="Y111" s="189"/>
      <c r="Z111" s="189"/>
    </row>
    <row r="112" spans="1:26" ht="11.5" x14ac:dyDescent="0.25">
      <c r="A112" s="189"/>
      <c r="B112" s="189"/>
      <c r="C112" s="189"/>
      <c r="D112" s="189"/>
      <c r="E112" s="189"/>
      <c r="H112" s="189"/>
      <c r="I112" s="189"/>
      <c r="J112" s="189"/>
      <c r="K112" s="189"/>
      <c r="L112" s="189"/>
      <c r="M112" s="189"/>
      <c r="N112" s="189"/>
      <c r="O112" s="189"/>
      <c r="P112" s="189"/>
      <c r="Q112" s="189"/>
      <c r="R112" s="189"/>
      <c r="S112" s="189"/>
      <c r="T112" s="189"/>
      <c r="U112" s="189"/>
      <c r="V112" s="189"/>
      <c r="W112" s="189"/>
      <c r="X112" s="189"/>
      <c r="Y112" s="189"/>
      <c r="Z112" s="189"/>
    </row>
    <row r="113" spans="1:26" ht="11.5" x14ac:dyDescent="0.25">
      <c r="A113" s="189"/>
      <c r="B113" s="189"/>
      <c r="C113" s="189"/>
      <c r="D113" s="189"/>
      <c r="E113" s="189"/>
      <c r="H113" s="189"/>
      <c r="I113" s="189"/>
      <c r="J113" s="189"/>
      <c r="K113" s="189"/>
      <c r="L113" s="189"/>
      <c r="M113" s="189"/>
      <c r="N113" s="189"/>
      <c r="O113" s="189"/>
      <c r="P113" s="189"/>
      <c r="Q113" s="189"/>
      <c r="R113" s="189"/>
      <c r="S113" s="189"/>
      <c r="T113" s="189"/>
      <c r="U113" s="189"/>
      <c r="V113" s="189"/>
      <c r="W113" s="189"/>
      <c r="X113" s="189"/>
      <c r="Y113" s="189"/>
      <c r="Z113" s="189"/>
    </row>
    <row r="114" spans="1:26" ht="11.5" x14ac:dyDescent="0.25">
      <c r="A114" s="189"/>
      <c r="B114" s="189"/>
      <c r="C114" s="189"/>
      <c r="D114" s="189"/>
      <c r="E114" s="189"/>
      <c r="H114" s="189"/>
      <c r="I114" s="189"/>
      <c r="J114" s="189"/>
      <c r="K114" s="189"/>
      <c r="L114" s="189"/>
      <c r="M114" s="189"/>
      <c r="N114" s="189"/>
      <c r="O114" s="189"/>
      <c r="P114" s="189"/>
      <c r="Q114" s="189"/>
      <c r="R114" s="189"/>
      <c r="S114" s="189"/>
      <c r="T114" s="189"/>
      <c r="U114" s="189"/>
      <c r="V114" s="189"/>
      <c r="W114" s="189"/>
      <c r="X114" s="189"/>
      <c r="Y114" s="189"/>
      <c r="Z114" s="189"/>
    </row>
    <row r="115" spans="1:26" ht="11.5" x14ac:dyDescent="0.25">
      <c r="A115" s="189"/>
      <c r="B115" s="189"/>
      <c r="C115" s="189"/>
      <c r="D115" s="189"/>
      <c r="E115" s="189"/>
      <c r="H115" s="189"/>
      <c r="I115" s="189"/>
      <c r="J115" s="189"/>
      <c r="K115" s="189"/>
      <c r="L115" s="189"/>
      <c r="M115" s="189"/>
      <c r="N115" s="189"/>
      <c r="O115" s="189"/>
      <c r="P115" s="189"/>
      <c r="Q115" s="189"/>
      <c r="R115" s="189"/>
      <c r="S115" s="189"/>
      <c r="T115" s="189"/>
      <c r="U115" s="189"/>
      <c r="V115" s="189"/>
      <c r="W115" s="189"/>
      <c r="X115" s="189"/>
      <c r="Y115" s="189"/>
      <c r="Z115" s="189"/>
    </row>
    <row r="116" spans="1:26" ht="11.5" x14ac:dyDescent="0.25">
      <c r="A116" s="189"/>
      <c r="B116" s="189"/>
      <c r="C116" s="189"/>
      <c r="D116" s="189"/>
      <c r="E116" s="189"/>
      <c r="H116" s="189"/>
      <c r="I116" s="189"/>
      <c r="J116" s="189"/>
      <c r="K116" s="189"/>
      <c r="L116" s="189"/>
      <c r="M116" s="189"/>
      <c r="N116" s="189"/>
      <c r="O116" s="189"/>
      <c r="P116" s="189"/>
      <c r="Q116" s="189"/>
      <c r="R116" s="189"/>
      <c r="S116" s="189"/>
      <c r="T116" s="189"/>
      <c r="U116" s="189"/>
      <c r="V116" s="189"/>
      <c r="W116" s="189"/>
      <c r="X116" s="189"/>
      <c r="Y116" s="189"/>
      <c r="Z116" s="189"/>
    </row>
    <row r="117" spans="1:26" ht="11.5" x14ac:dyDescent="0.25">
      <c r="A117" s="189"/>
      <c r="B117" s="189"/>
      <c r="C117" s="189"/>
      <c r="D117" s="189"/>
      <c r="E117" s="189"/>
      <c r="H117" s="189"/>
      <c r="I117" s="189"/>
      <c r="J117" s="189"/>
      <c r="K117" s="189"/>
      <c r="L117" s="189"/>
      <c r="M117" s="189"/>
      <c r="N117" s="189"/>
      <c r="O117" s="189"/>
      <c r="P117" s="189"/>
      <c r="Q117" s="189"/>
      <c r="R117" s="189"/>
      <c r="S117" s="189"/>
      <c r="T117" s="189"/>
      <c r="U117" s="189"/>
      <c r="V117" s="189"/>
      <c r="W117" s="189"/>
      <c r="X117" s="189"/>
      <c r="Y117" s="189"/>
      <c r="Z117" s="189"/>
    </row>
    <row r="118" spans="1:26" ht="11.5" x14ac:dyDescent="0.25">
      <c r="A118" s="189"/>
      <c r="B118" s="189"/>
      <c r="C118" s="189"/>
      <c r="D118" s="189"/>
      <c r="E118" s="189"/>
      <c r="H118" s="189"/>
      <c r="I118" s="189"/>
      <c r="J118" s="189"/>
      <c r="K118" s="189"/>
      <c r="L118" s="189"/>
      <c r="M118" s="189"/>
      <c r="N118" s="189"/>
      <c r="O118" s="189"/>
      <c r="P118" s="189"/>
      <c r="Q118" s="189"/>
      <c r="R118" s="189"/>
      <c r="S118" s="189"/>
      <c r="T118" s="189"/>
      <c r="U118" s="189"/>
      <c r="V118" s="189"/>
      <c r="W118" s="189"/>
      <c r="X118" s="189"/>
      <c r="Y118" s="189"/>
      <c r="Z118" s="189"/>
    </row>
    <row r="119" spans="1:26" ht="11.5" x14ac:dyDescent="0.25">
      <c r="A119" s="189"/>
      <c r="B119" s="189"/>
      <c r="C119" s="189"/>
      <c r="D119" s="189"/>
      <c r="E119" s="189"/>
      <c r="H119" s="189"/>
      <c r="I119" s="189"/>
      <c r="J119" s="189"/>
      <c r="K119" s="189"/>
      <c r="L119" s="189"/>
      <c r="M119" s="189"/>
      <c r="N119" s="189"/>
      <c r="O119" s="189"/>
      <c r="P119" s="189"/>
      <c r="Q119" s="189"/>
      <c r="R119" s="189"/>
      <c r="S119" s="189"/>
      <c r="T119" s="189"/>
      <c r="U119" s="189"/>
      <c r="V119" s="189"/>
      <c r="W119" s="189"/>
      <c r="X119" s="189"/>
      <c r="Y119" s="189"/>
      <c r="Z119" s="189"/>
    </row>
    <row r="120" spans="1:26" ht="11.5" x14ac:dyDescent="0.25">
      <c r="A120" s="189"/>
      <c r="B120" s="189"/>
      <c r="C120" s="189"/>
      <c r="D120" s="189"/>
      <c r="E120" s="189"/>
      <c r="H120" s="189"/>
      <c r="I120" s="189"/>
      <c r="J120" s="189"/>
      <c r="K120" s="189"/>
      <c r="L120" s="189"/>
      <c r="M120" s="189"/>
      <c r="N120" s="189"/>
      <c r="O120" s="189"/>
      <c r="P120" s="189"/>
      <c r="Q120" s="189"/>
      <c r="R120" s="189"/>
      <c r="S120" s="189"/>
      <c r="T120" s="189"/>
      <c r="U120" s="189"/>
      <c r="V120" s="189"/>
      <c r="W120" s="189"/>
      <c r="X120" s="189"/>
      <c r="Y120" s="189"/>
      <c r="Z120" s="189"/>
    </row>
    <row r="121" spans="1:26" ht="11.5" x14ac:dyDescent="0.25">
      <c r="A121" s="189"/>
      <c r="B121" s="189"/>
      <c r="C121" s="189"/>
      <c r="D121" s="189"/>
      <c r="E121" s="189"/>
      <c r="H121" s="189"/>
      <c r="I121" s="189"/>
      <c r="J121" s="189"/>
      <c r="K121" s="189"/>
      <c r="L121" s="189"/>
      <c r="M121" s="189"/>
      <c r="N121" s="189"/>
      <c r="O121" s="189"/>
      <c r="P121" s="189"/>
      <c r="Q121" s="189"/>
      <c r="R121" s="189"/>
      <c r="S121" s="189"/>
      <c r="T121" s="189"/>
      <c r="U121" s="189"/>
      <c r="V121" s="189"/>
      <c r="W121" s="189"/>
      <c r="X121" s="189"/>
      <c r="Y121" s="189"/>
      <c r="Z121" s="189"/>
    </row>
    <row r="122" spans="1:26" ht="11.5" x14ac:dyDescent="0.25">
      <c r="A122" s="189"/>
      <c r="B122" s="189"/>
      <c r="C122" s="189"/>
      <c r="D122" s="189"/>
      <c r="E122" s="189"/>
      <c r="H122" s="189"/>
      <c r="I122" s="189"/>
      <c r="J122" s="189"/>
      <c r="K122" s="189"/>
      <c r="L122" s="189"/>
      <c r="M122" s="189"/>
      <c r="N122" s="189"/>
      <c r="O122" s="189"/>
      <c r="P122" s="189"/>
      <c r="Q122" s="189"/>
      <c r="R122" s="189"/>
      <c r="S122" s="189"/>
      <c r="T122" s="189"/>
      <c r="U122" s="189"/>
      <c r="V122" s="189"/>
      <c r="W122" s="189"/>
      <c r="X122" s="189"/>
      <c r="Y122" s="189"/>
      <c r="Z122" s="189"/>
    </row>
    <row r="123" spans="1:26" ht="11.5" x14ac:dyDescent="0.25">
      <c r="A123" s="189"/>
      <c r="B123" s="189"/>
      <c r="C123" s="189"/>
      <c r="D123" s="189"/>
      <c r="E123" s="189"/>
      <c r="H123" s="189"/>
      <c r="I123" s="189"/>
      <c r="J123" s="189"/>
      <c r="K123" s="189"/>
      <c r="L123" s="189"/>
      <c r="M123" s="189"/>
      <c r="N123" s="189"/>
      <c r="O123" s="189"/>
      <c r="P123" s="189"/>
      <c r="Q123" s="189"/>
      <c r="R123" s="189"/>
      <c r="S123" s="189"/>
      <c r="T123" s="189"/>
      <c r="U123" s="189"/>
      <c r="V123" s="189"/>
      <c r="W123" s="189"/>
      <c r="X123" s="189"/>
      <c r="Y123" s="189"/>
      <c r="Z123" s="189"/>
    </row>
    <row r="124" spans="1:26" ht="11.5" x14ac:dyDescent="0.25">
      <c r="A124" s="189"/>
      <c r="B124" s="189"/>
      <c r="C124" s="189"/>
      <c r="D124" s="189"/>
      <c r="E124" s="189"/>
      <c r="H124" s="189"/>
      <c r="I124" s="189"/>
      <c r="J124" s="189"/>
      <c r="K124" s="189"/>
      <c r="L124" s="189"/>
      <c r="M124" s="189"/>
      <c r="N124" s="189"/>
      <c r="O124" s="189"/>
      <c r="P124" s="189"/>
      <c r="Q124" s="189"/>
      <c r="R124" s="189"/>
      <c r="S124" s="189"/>
      <c r="T124" s="189"/>
      <c r="U124" s="189"/>
      <c r="V124" s="189"/>
      <c r="W124" s="189"/>
      <c r="X124" s="189"/>
      <c r="Y124" s="189"/>
      <c r="Z124" s="189"/>
    </row>
    <row r="125" spans="1:26" ht="11.5" x14ac:dyDescent="0.25">
      <c r="A125" s="189"/>
      <c r="B125" s="189"/>
      <c r="C125" s="189"/>
      <c r="D125" s="189"/>
      <c r="E125" s="189"/>
      <c r="H125" s="189"/>
      <c r="I125" s="189"/>
      <c r="J125" s="189"/>
      <c r="K125" s="189"/>
      <c r="L125" s="189"/>
      <c r="M125" s="189"/>
      <c r="N125" s="189"/>
      <c r="O125" s="189"/>
      <c r="P125" s="189"/>
      <c r="Q125" s="189"/>
      <c r="R125" s="189"/>
      <c r="S125" s="189"/>
      <c r="T125" s="189"/>
      <c r="U125" s="189"/>
      <c r="V125" s="189"/>
      <c r="W125" s="189"/>
      <c r="X125" s="189"/>
      <c r="Y125" s="189"/>
      <c r="Z125" s="189"/>
    </row>
    <row r="126" spans="1:26" ht="11.5" x14ac:dyDescent="0.25">
      <c r="A126" s="189"/>
      <c r="B126" s="189"/>
      <c r="C126" s="189"/>
      <c r="D126" s="189"/>
      <c r="E126" s="189"/>
      <c r="H126" s="189"/>
      <c r="I126" s="189"/>
      <c r="J126" s="189"/>
      <c r="K126" s="189"/>
      <c r="L126" s="189"/>
      <c r="M126" s="189"/>
      <c r="N126" s="189"/>
      <c r="O126" s="189"/>
      <c r="P126" s="189"/>
      <c r="Q126" s="189"/>
      <c r="R126" s="189"/>
      <c r="S126" s="189"/>
      <c r="T126" s="189"/>
      <c r="U126" s="189"/>
      <c r="V126" s="189"/>
      <c r="W126" s="189"/>
      <c r="X126" s="189"/>
      <c r="Y126" s="189"/>
      <c r="Z126" s="189"/>
    </row>
    <row r="127" spans="1:26" ht="11.5" x14ac:dyDescent="0.25">
      <c r="A127" s="189"/>
      <c r="B127" s="189"/>
      <c r="C127" s="189"/>
      <c r="D127" s="189"/>
      <c r="E127" s="189"/>
      <c r="H127" s="189"/>
      <c r="I127" s="189"/>
      <c r="J127" s="189"/>
      <c r="K127" s="189"/>
      <c r="L127" s="189"/>
      <c r="M127" s="189"/>
      <c r="N127" s="189"/>
      <c r="O127" s="189"/>
      <c r="P127" s="189"/>
      <c r="Q127" s="189"/>
      <c r="R127" s="189"/>
      <c r="S127" s="189"/>
      <c r="T127" s="189"/>
      <c r="U127" s="189"/>
      <c r="V127" s="189"/>
      <c r="W127" s="189"/>
      <c r="X127" s="189"/>
      <c r="Y127" s="189"/>
      <c r="Z127" s="189"/>
    </row>
    <row r="128" spans="1:26" ht="11.5" x14ac:dyDescent="0.25">
      <c r="A128" s="189"/>
      <c r="B128" s="189"/>
      <c r="C128" s="189"/>
      <c r="D128" s="189"/>
      <c r="E128" s="189"/>
      <c r="H128" s="189"/>
      <c r="I128" s="189"/>
      <c r="J128" s="189"/>
      <c r="K128" s="189"/>
      <c r="L128" s="189"/>
      <c r="M128" s="189"/>
      <c r="N128" s="189"/>
      <c r="O128" s="189"/>
      <c r="P128" s="189"/>
      <c r="Q128" s="189"/>
      <c r="R128" s="189"/>
      <c r="S128" s="189"/>
      <c r="T128" s="189"/>
      <c r="U128" s="189"/>
      <c r="V128" s="189"/>
      <c r="W128" s="189"/>
      <c r="X128" s="189"/>
      <c r="Y128" s="189"/>
      <c r="Z128" s="189"/>
    </row>
    <row r="129" spans="1:26" ht="11.5" x14ac:dyDescent="0.25">
      <c r="A129" s="189"/>
      <c r="B129" s="189"/>
      <c r="C129" s="189"/>
      <c r="D129" s="189"/>
      <c r="E129" s="189"/>
      <c r="H129" s="189"/>
      <c r="I129" s="189"/>
      <c r="J129" s="189"/>
      <c r="K129" s="189"/>
      <c r="L129" s="189"/>
      <c r="M129" s="189"/>
      <c r="N129" s="189"/>
      <c r="O129" s="189"/>
      <c r="P129" s="189"/>
      <c r="Q129" s="189"/>
      <c r="R129" s="189"/>
      <c r="S129" s="189"/>
      <c r="T129" s="189"/>
      <c r="U129" s="189"/>
      <c r="V129" s="189"/>
      <c r="W129" s="189"/>
      <c r="X129" s="189"/>
      <c r="Y129" s="189"/>
      <c r="Z129" s="189"/>
    </row>
    <row r="130" spans="1:26" ht="11.5" x14ac:dyDescent="0.25">
      <c r="A130" s="189"/>
      <c r="B130" s="189"/>
      <c r="C130" s="189"/>
      <c r="D130" s="189"/>
      <c r="E130" s="189"/>
      <c r="H130" s="189"/>
      <c r="I130" s="189"/>
      <c r="J130" s="189"/>
      <c r="K130" s="189"/>
      <c r="L130" s="189"/>
      <c r="M130" s="189"/>
      <c r="N130" s="189"/>
      <c r="O130" s="189"/>
      <c r="P130" s="189"/>
      <c r="Q130" s="189"/>
      <c r="R130" s="189"/>
      <c r="S130" s="189"/>
      <c r="T130" s="189"/>
      <c r="U130" s="189"/>
      <c r="V130" s="189"/>
      <c r="W130" s="189"/>
      <c r="X130" s="189"/>
      <c r="Y130" s="189"/>
      <c r="Z130" s="189"/>
    </row>
    <row r="131" spans="1:26" ht="11.5" x14ac:dyDescent="0.25">
      <c r="A131" s="189"/>
      <c r="B131" s="189"/>
      <c r="C131" s="189"/>
      <c r="D131" s="189"/>
      <c r="E131" s="189"/>
      <c r="H131" s="189"/>
      <c r="I131" s="189"/>
      <c r="J131" s="189"/>
      <c r="K131" s="189"/>
      <c r="L131" s="189"/>
      <c r="M131" s="189"/>
      <c r="N131" s="189"/>
      <c r="O131" s="189"/>
      <c r="P131" s="189"/>
      <c r="Q131" s="189"/>
      <c r="R131" s="189"/>
      <c r="S131" s="189"/>
      <c r="T131" s="189"/>
      <c r="U131" s="189"/>
      <c r="V131" s="189"/>
      <c r="W131" s="189"/>
      <c r="X131" s="189"/>
      <c r="Y131" s="189"/>
      <c r="Z131" s="189"/>
    </row>
    <row r="132" spans="1:26" ht="11.5" x14ac:dyDescent="0.25">
      <c r="A132" s="189"/>
      <c r="B132" s="189"/>
      <c r="C132" s="189"/>
      <c r="D132" s="189"/>
      <c r="E132" s="189"/>
      <c r="H132" s="189"/>
      <c r="I132" s="189"/>
      <c r="J132" s="189"/>
      <c r="K132" s="189"/>
      <c r="L132" s="189"/>
      <c r="M132" s="189"/>
      <c r="N132" s="189"/>
      <c r="O132" s="189"/>
      <c r="P132" s="189"/>
      <c r="Q132" s="189"/>
      <c r="R132" s="189"/>
      <c r="S132" s="189"/>
      <c r="T132" s="189"/>
      <c r="U132" s="189"/>
      <c r="V132" s="189"/>
      <c r="W132" s="189"/>
      <c r="X132" s="189"/>
      <c r="Y132" s="189"/>
      <c r="Z132" s="189"/>
    </row>
    <row r="133" spans="1:26" ht="11.5" x14ac:dyDescent="0.25">
      <c r="A133" s="189"/>
      <c r="B133" s="189"/>
      <c r="C133" s="189"/>
      <c r="D133" s="189"/>
      <c r="E133" s="189"/>
      <c r="H133" s="189"/>
      <c r="I133" s="189"/>
      <c r="J133" s="189"/>
      <c r="K133" s="189"/>
      <c r="L133" s="189"/>
      <c r="M133" s="189"/>
      <c r="N133" s="189"/>
      <c r="O133" s="189"/>
      <c r="P133" s="189"/>
      <c r="Q133" s="189"/>
      <c r="R133" s="189"/>
      <c r="S133" s="189"/>
      <c r="T133" s="189"/>
      <c r="U133" s="189"/>
      <c r="V133" s="189"/>
      <c r="W133" s="189"/>
      <c r="X133" s="189"/>
      <c r="Y133" s="189"/>
      <c r="Z133" s="189"/>
    </row>
    <row r="134" spans="1:26" ht="11.5" x14ac:dyDescent="0.25">
      <c r="A134" s="189"/>
      <c r="B134" s="189"/>
      <c r="C134" s="189"/>
      <c r="D134" s="189"/>
      <c r="E134" s="189"/>
      <c r="H134" s="189"/>
      <c r="I134" s="189"/>
      <c r="J134" s="189"/>
      <c r="K134" s="189"/>
      <c r="L134" s="189"/>
      <c r="M134" s="189"/>
      <c r="N134" s="189"/>
      <c r="O134" s="189"/>
      <c r="P134" s="189"/>
      <c r="Q134" s="189"/>
      <c r="R134" s="189"/>
      <c r="S134" s="189"/>
      <c r="T134" s="189"/>
      <c r="U134" s="189"/>
      <c r="V134" s="189"/>
      <c r="W134" s="189"/>
      <c r="X134" s="189"/>
      <c r="Y134" s="189"/>
      <c r="Z134" s="189"/>
    </row>
    <row r="135" spans="1:26" ht="11.5" x14ac:dyDescent="0.25">
      <c r="A135" s="189"/>
      <c r="B135" s="189"/>
      <c r="C135" s="189"/>
      <c r="D135" s="189"/>
      <c r="E135" s="189"/>
      <c r="H135" s="189"/>
      <c r="I135" s="189"/>
      <c r="J135" s="189"/>
      <c r="K135" s="189"/>
      <c r="L135" s="189"/>
      <c r="M135" s="189"/>
      <c r="N135" s="189"/>
      <c r="O135" s="189"/>
      <c r="P135" s="189"/>
      <c r="Q135" s="189"/>
      <c r="R135" s="189"/>
      <c r="S135" s="189"/>
      <c r="T135" s="189"/>
      <c r="U135" s="189"/>
      <c r="V135" s="189"/>
      <c r="W135" s="189"/>
      <c r="X135" s="189"/>
      <c r="Y135" s="189"/>
      <c r="Z135" s="189"/>
    </row>
    <row r="136" spans="1:26" ht="11.5" x14ac:dyDescent="0.25">
      <c r="A136" s="189"/>
      <c r="B136" s="189"/>
      <c r="C136" s="189"/>
      <c r="D136" s="189"/>
      <c r="E136" s="189"/>
      <c r="H136" s="189"/>
      <c r="I136" s="189"/>
      <c r="J136" s="189"/>
      <c r="K136" s="189"/>
      <c r="L136" s="189"/>
      <c r="M136" s="189"/>
      <c r="N136" s="189"/>
      <c r="O136" s="189"/>
      <c r="P136" s="189"/>
      <c r="Q136" s="189"/>
      <c r="R136" s="189"/>
      <c r="S136" s="189"/>
      <c r="T136" s="189"/>
      <c r="U136" s="189"/>
      <c r="V136" s="189"/>
      <c r="W136" s="189"/>
      <c r="X136" s="189"/>
      <c r="Y136" s="189"/>
      <c r="Z136" s="189"/>
    </row>
    <row r="137" spans="1:26" ht="11.5" x14ac:dyDescent="0.25">
      <c r="A137" s="189"/>
      <c r="B137" s="189"/>
      <c r="C137" s="189"/>
      <c r="D137" s="189"/>
      <c r="E137" s="189"/>
      <c r="H137" s="189"/>
      <c r="I137" s="189"/>
      <c r="J137" s="189"/>
      <c r="K137" s="189"/>
      <c r="L137" s="189"/>
      <c r="M137" s="189"/>
      <c r="N137" s="189"/>
      <c r="O137" s="189"/>
      <c r="P137" s="189"/>
      <c r="Q137" s="189"/>
      <c r="R137" s="189"/>
      <c r="S137" s="189"/>
      <c r="T137" s="189"/>
      <c r="U137" s="189"/>
      <c r="V137" s="189"/>
      <c r="W137" s="189"/>
      <c r="X137" s="189"/>
      <c r="Y137" s="189"/>
      <c r="Z137" s="189"/>
    </row>
    <row r="138" spans="1:26" ht="11.5" x14ac:dyDescent="0.25">
      <c r="A138" s="189"/>
      <c r="B138" s="189"/>
      <c r="C138" s="189"/>
      <c r="D138" s="189"/>
      <c r="E138" s="189"/>
      <c r="H138" s="189"/>
      <c r="I138" s="189"/>
      <c r="J138" s="189"/>
      <c r="K138" s="189"/>
      <c r="L138" s="189"/>
      <c r="M138" s="189"/>
      <c r="N138" s="189"/>
      <c r="O138" s="189"/>
      <c r="P138" s="189"/>
      <c r="Q138" s="189"/>
      <c r="R138" s="189"/>
      <c r="S138" s="189"/>
      <c r="T138" s="189"/>
      <c r="U138" s="189"/>
      <c r="V138" s="189"/>
      <c r="W138" s="189"/>
      <c r="X138" s="189"/>
      <c r="Y138" s="189"/>
      <c r="Z138" s="189"/>
    </row>
    <row r="139" spans="1:26" ht="11.5" x14ac:dyDescent="0.25">
      <c r="A139" s="189"/>
      <c r="B139" s="189"/>
      <c r="C139" s="189"/>
      <c r="D139" s="189"/>
      <c r="E139" s="189"/>
      <c r="H139" s="189"/>
      <c r="I139" s="189"/>
      <c r="J139" s="189"/>
      <c r="K139" s="189"/>
      <c r="L139" s="189"/>
      <c r="M139" s="189"/>
      <c r="N139" s="189"/>
      <c r="O139" s="189"/>
      <c r="P139" s="189"/>
      <c r="Q139" s="189"/>
      <c r="R139" s="189"/>
      <c r="S139" s="189"/>
      <c r="T139" s="189"/>
      <c r="U139" s="189"/>
      <c r="V139" s="189"/>
      <c r="W139" s="189"/>
      <c r="X139" s="189"/>
      <c r="Y139" s="189"/>
      <c r="Z139" s="189"/>
    </row>
    <row r="140" spans="1:26" ht="11.5" x14ac:dyDescent="0.25">
      <c r="A140" s="189"/>
      <c r="B140" s="189"/>
      <c r="C140" s="189"/>
      <c r="D140" s="189"/>
      <c r="E140" s="189"/>
      <c r="H140" s="189"/>
      <c r="I140" s="189"/>
      <c r="J140" s="189"/>
      <c r="K140" s="189"/>
      <c r="L140" s="189"/>
      <c r="M140" s="189"/>
      <c r="N140" s="189"/>
      <c r="O140" s="189"/>
      <c r="P140" s="189"/>
      <c r="Q140" s="189"/>
      <c r="R140" s="189"/>
      <c r="S140" s="189"/>
      <c r="T140" s="189"/>
      <c r="U140" s="189"/>
      <c r="V140" s="189"/>
      <c r="W140" s="189"/>
      <c r="X140" s="189"/>
      <c r="Y140" s="189"/>
      <c r="Z140" s="189"/>
    </row>
    <row r="141" spans="1:26" ht="11.5" x14ac:dyDescent="0.25">
      <c r="A141" s="189"/>
      <c r="B141" s="189"/>
      <c r="C141" s="189"/>
      <c r="D141" s="189"/>
      <c r="E141" s="189"/>
      <c r="H141" s="189"/>
      <c r="I141" s="189"/>
      <c r="J141" s="189"/>
      <c r="K141" s="189"/>
      <c r="L141" s="189"/>
      <c r="M141" s="189"/>
      <c r="N141" s="189"/>
      <c r="O141" s="189"/>
      <c r="P141" s="189"/>
      <c r="Q141" s="189"/>
      <c r="R141" s="189"/>
      <c r="S141" s="189"/>
      <c r="T141" s="189"/>
      <c r="U141" s="189"/>
      <c r="V141" s="189"/>
      <c r="W141" s="189"/>
      <c r="X141" s="189"/>
      <c r="Y141" s="189"/>
      <c r="Z141" s="189"/>
    </row>
    <row r="142" spans="1:26" ht="11.5" x14ac:dyDescent="0.25">
      <c r="A142" s="189"/>
      <c r="B142" s="189"/>
      <c r="C142" s="189"/>
      <c r="D142" s="189"/>
      <c r="E142" s="189"/>
      <c r="H142" s="189"/>
      <c r="I142" s="189"/>
      <c r="J142" s="189"/>
      <c r="K142" s="189"/>
      <c r="L142" s="189"/>
      <c r="M142" s="189"/>
      <c r="N142" s="189"/>
      <c r="O142" s="189"/>
      <c r="P142" s="189"/>
      <c r="Q142" s="189"/>
      <c r="R142" s="189"/>
      <c r="S142" s="189"/>
      <c r="T142" s="189"/>
      <c r="U142" s="189"/>
      <c r="V142" s="189"/>
      <c r="W142" s="189"/>
      <c r="X142" s="189"/>
      <c r="Y142" s="189"/>
      <c r="Z142" s="189"/>
    </row>
    <row r="143" spans="1:26" ht="11.5" x14ac:dyDescent="0.25">
      <c r="A143" s="189"/>
      <c r="B143" s="189"/>
      <c r="C143" s="189"/>
      <c r="D143" s="189"/>
      <c r="E143" s="189"/>
      <c r="H143" s="189"/>
      <c r="I143" s="189"/>
      <c r="J143" s="189"/>
      <c r="K143" s="189"/>
      <c r="L143" s="189"/>
      <c r="M143" s="189"/>
      <c r="N143" s="189"/>
      <c r="O143" s="189"/>
      <c r="P143" s="189"/>
      <c r="Q143" s="189"/>
      <c r="R143" s="189"/>
      <c r="S143" s="189"/>
      <c r="T143" s="189"/>
      <c r="U143" s="189"/>
      <c r="V143" s="189"/>
      <c r="W143" s="189"/>
      <c r="X143" s="189"/>
      <c r="Y143" s="189"/>
      <c r="Z143" s="189"/>
    </row>
    <row r="144" spans="1:26" ht="11.5" x14ac:dyDescent="0.25">
      <c r="A144" s="189"/>
      <c r="B144" s="189"/>
      <c r="C144" s="189"/>
      <c r="D144" s="189"/>
      <c r="E144" s="189"/>
      <c r="H144" s="189"/>
      <c r="I144" s="189"/>
      <c r="J144" s="189"/>
      <c r="K144" s="189"/>
      <c r="L144" s="189"/>
      <c r="M144" s="189"/>
      <c r="N144" s="189"/>
      <c r="O144" s="189"/>
      <c r="P144" s="189"/>
      <c r="Q144" s="189"/>
      <c r="R144" s="189"/>
      <c r="S144" s="189"/>
      <c r="T144" s="189"/>
      <c r="U144" s="189"/>
      <c r="V144" s="189"/>
      <c r="W144" s="189"/>
      <c r="X144" s="189"/>
      <c r="Y144" s="189"/>
      <c r="Z144" s="189"/>
    </row>
    <row r="145" spans="1:26" ht="11.5" x14ac:dyDescent="0.25">
      <c r="A145" s="189"/>
      <c r="B145" s="189"/>
      <c r="C145" s="189"/>
      <c r="D145" s="189"/>
      <c r="E145" s="189"/>
      <c r="H145" s="189"/>
      <c r="I145" s="189"/>
      <c r="J145" s="189"/>
      <c r="K145" s="189"/>
      <c r="L145" s="189"/>
      <c r="M145" s="189"/>
      <c r="N145" s="189"/>
      <c r="O145" s="189"/>
      <c r="P145" s="189"/>
      <c r="Q145" s="189"/>
      <c r="R145" s="189"/>
      <c r="S145" s="189"/>
      <c r="T145" s="189"/>
      <c r="U145" s="189"/>
      <c r="V145" s="189"/>
      <c r="W145" s="189"/>
      <c r="X145" s="189"/>
      <c r="Y145" s="189"/>
      <c r="Z145" s="189"/>
    </row>
    <row r="146" spans="1:26" ht="11.5" x14ac:dyDescent="0.25">
      <c r="A146" s="189"/>
      <c r="B146" s="189"/>
      <c r="C146" s="189"/>
      <c r="D146" s="189"/>
      <c r="E146" s="189"/>
      <c r="H146" s="189"/>
      <c r="I146" s="189"/>
      <c r="J146" s="189"/>
      <c r="K146" s="189"/>
      <c r="L146" s="189"/>
      <c r="M146" s="189"/>
      <c r="N146" s="189"/>
      <c r="O146" s="189"/>
      <c r="P146" s="189"/>
      <c r="Q146" s="189"/>
      <c r="R146" s="189"/>
      <c r="S146" s="189"/>
      <c r="T146" s="189"/>
      <c r="U146" s="189"/>
      <c r="V146" s="189"/>
      <c r="W146" s="189"/>
      <c r="X146" s="189"/>
      <c r="Y146" s="189"/>
      <c r="Z146" s="189"/>
    </row>
    <row r="147" spans="1:26" ht="11.5" x14ac:dyDescent="0.25">
      <c r="A147" s="189"/>
      <c r="B147" s="189"/>
      <c r="C147" s="189"/>
      <c r="D147" s="189"/>
      <c r="E147" s="189"/>
      <c r="H147" s="189"/>
      <c r="I147" s="189"/>
      <c r="J147" s="189"/>
      <c r="K147" s="189"/>
      <c r="L147" s="189"/>
      <c r="M147" s="189"/>
      <c r="N147" s="189"/>
      <c r="O147" s="189"/>
      <c r="P147" s="189"/>
      <c r="Q147" s="189"/>
      <c r="R147" s="189"/>
      <c r="S147" s="189"/>
      <c r="T147" s="189"/>
      <c r="U147" s="189"/>
      <c r="V147" s="189"/>
      <c r="W147" s="189"/>
      <c r="X147" s="189"/>
      <c r="Y147" s="189"/>
      <c r="Z147" s="189"/>
    </row>
    <row r="148" spans="1:26" ht="11.5" x14ac:dyDescent="0.25">
      <c r="A148" s="189"/>
      <c r="B148" s="189"/>
      <c r="C148" s="189"/>
      <c r="D148" s="189"/>
      <c r="E148" s="189"/>
      <c r="H148" s="189"/>
      <c r="I148" s="189"/>
      <c r="J148" s="189"/>
      <c r="K148" s="189"/>
      <c r="L148" s="189"/>
      <c r="M148" s="189"/>
      <c r="N148" s="189"/>
      <c r="O148" s="189"/>
      <c r="P148" s="189"/>
      <c r="Q148" s="189"/>
      <c r="R148" s="189"/>
      <c r="S148" s="189"/>
      <c r="T148" s="189"/>
      <c r="U148" s="189"/>
      <c r="V148" s="189"/>
      <c r="W148" s="189"/>
      <c r="X148" s="189"/>
      <c r="Y148" s="189"/>
      <c r="Z148" s="189"/>
    </row>
    <row r="149" spans="1:26" ht="11.5" x14ac:dyDescent="0.25">
      <c r="A149" s="189"/>
      <c r="B149" s="189"/>
      <c r="C149" s="189"/>
      <c r="D149" s="189"/>
      <c r="E149" s="189"/>
      <c r="H149" s="189"/>
      <c r="I149" s="189"/>
      <c r="J149" s="189"/>
      <c r="K149" s="189"/>
      <c r="L149" s="189"/>
      <c r="M149" s="189"/>
      <c r="N149" s="189"/>
      <c r="O149" s="189"/>
      <c r="P149" s="189"/>
      <c r="Q149" s="189"/>
      <c r="R149" s="189"/>
      <c r="S149" s="189"/>
      <c r="T149" s="189"/>
      <c r="U149" s="189"/>
      <c r="V149" s="189"/>
      <c r="W149" s="189"/>
      <c r="X149" s="189"/>
      <c r="Y149" s="189"/>
      <c r="Z149" s="189"/>
    </row>
    <row r="150" spans="1:26" ht="11.5" x14ac:dyDescent="0.25">
      <c r="A150" s="189"/>
      <c r="B150" s="189"/>
      <c r="C150" s="189"/>
      <c r="D150" s="189"/>
      <c r="E150" s="189"/>
      <c r="H150" s="189"/>
      <c r="I150" s="189"/>
      <c r="J150" s="189"/>
      <c r="K150" s="189"/>
      <c r="L150" s="189"/>
      <c r="M150" s="189"/>
      <c r="N150" s="189"/>
      <c r="O150" s="189"/>
      <c r="P150" s="189"/>
      <c r="Q150" s="189"/>
      <c r="R150" s="189"/>
      <c r="S150" s="189"/>
      <c r="T150" s="189"/>
      <c r="U150" s="189"/>
      <c r="V150" s="189"/>
      <c r="W150" s="189"/>
      <c r="X150" s="189"/>
      <c r="Y150" s="189"/>
      <c r="Z150" s="189"/>
    </row>
    <row r="151" spans="1:26" ht="11.5" x14ac:dyDescent="0.25">
      <c r="A151" s="189"/>
      <c r="B151" s="189"/>
      <c r="C151" s="189"/>
      <c r="D151" s="189"/>
      <c r="E151" s="189"/>
      <c r="H151" s="189"/>
      <c r="I151" s="189"/>
      <c r="J151" s="189"/>
      <c r="K151" s="189"/>
      <c r="L151" s="189"/>
      <c r="M151" s="189"/>
      <c r="N151" s="189"/>
      <c r="O151" s="189"/>
      <c r="P151" s="189"/>
      <c r="Q151" s="189"/>
      <c r="R151" s="189"/>
      <c r="S151" s="189"/>
      <c r="T151" s="189"/>
      <c r="U151" s="189"/>
      <c r="V151" s="189"/>
      <c r="W151" s="189"/>
      <c r="X151" s="189"/>
      <c r="Y151" s="189"/>
      <c r="Z151" s="189"/>
    </row>
    <row r="152" spans="1:26" ht="11.5" x14ac:dyDescent="0.25">
      <c r="A152" s="189"/>
      <c r="B152" s="189"/>
      <c r="C152" s="189"/>
      <c r="D152" s="189"/>
      <c r="E152" s="189"/>
      <c r="H152" s="189"/>
      <c r="I152" s="189"/>
      <c r="J152" s="189"/>
      <c r="K152" s="189"/>
      <c r="L152" s="189"/>
      <c r="M152" s="189"/>
      <c r="N152" s="189"/>
      <c r="O152" s="189"/>
      <c r="P152" s="189"/>
      <c r="Q152" s="189"/>
      <c r="R152" s="189"/>
      <c r="S152" s="189"/>
      <c r="T152" s="189"/>
      <c r="U152" s="189"/>
      <c r="V152" s="189"/>
      <c r="W152" s="189"/>
      <c r="X152" s="189"/>
      <c r="Y152" s="189"/>
      <c r="Z152" s="189"/>
    </row>
    <row r="153" spans="1:26" ht="11.5" x14ac:dyDescent="0.25">
      <c r="A153" s="189"/>
      <c r="B153" s="189"/>
      <c r="C153" s="189"/>
      <c r="D153" s="189"/>
      <c r="E153" s="189"/>
      <c r="H153" s="189"/>
      <c r="I153" s="189"/>
      <c r="J153" s="189"/>
      <c r="K153" s="189"/>
      <c r="L153" s="189"/>
      <c r="M153" s="189"/>
      <c r="N153" s="189"/>
      <c r="O153" s="189"/>
      <c r="P153" s="189"/>
      <c r="Q153" s="189"/>
      <c r="R153" s="189"/>
      <c r="S153" s="189"/>
      <c r="T153" s="189"/>
      <c r="U153" s="189"/>
      <c r="V153" s="189"/>
      <c r="W153" s="189"/>
      <c r="X153" s="189"/>
      <c r="Y153" s="189"/>
      <c r="Z153" s="189"/>
    </row>
    <row r="154" spans="1:26" ht="11.5" x14ac:dyDescent="0.25">
      <c r="A154" s="189"/>
      <c r="B154" s="189"/>
      <c r="C154" s="189"/>
      <c r="D154" s="189"/>
      <c r="E154" s="189"/>
      <c r="H154" s="189"/>
      <c r="I154" s="189"/>
      <c r="J154" s="189"/>
      <c r="K154" s="189"/>
      <c r="L154" s="189"/>
      <c r="M154" s="189"/>
      <c r="N154" s="189"/>
      <c r="O154" s="189"/>
      <c r="P154" s="189"/>
      <c r="Q154" s="189"/>
      <c r="R154" s="189"/>
      <c r="S154" s="189"/>
      <c r="T154" s="189"/>
      <c r="U154" s="189"/>
      <c r="V154" s="189"/>
      <c r="W154" s="189"/>
      <c r="X154" s="189"/>
      <c r="Y154" s="189"/>
      <c r="Z154" s="189"/>
    </row>
    <row r="155" spans="1:26" ht="11.5" x14ac:dyDescent="0.25">
      <c r="A155" s="189"/>
      <c r="B155" s="189"/>
      <c r="C155" s="189"/>
      <c r="D155" s="189"/>
      <c r="E155" s="189"/>
      <c r="H155" s="189"/>
      <c r="I155" s="189"/>
      <c r="J155" s="189"/>
      <c r="K155" s="189"/>
      <c r="L155" s="189"/>
      <c r="M155" s="189"/>
      <c r="N155" s="189"/>
      <c r="O155" s="189"/>
      <c r="P155" s="189"/>
      <c r="Q155" s="189"/>
      <c r="R155" s="189"/>
      <c r="S155" s="189"/>
      <c r="T155" s="189"/>
      <c r="U155" s="189"/>
      <c r="V155" s="189"/>
      <c r="W155" s="189"/>
      <c r="X155" s="189"/>
      <c r="Y155" s="189"/>
      <c r="Z155" s="189"/>
    </row>
    <row r="156" spans="1:26" ht="11.5" x14ac:dyDescent="0.25">
      <c r="A156" s="189"/>
      <c r="B156" s="189"/>
      <c r="C156" s="189"/>
      <c r="D156" s="189"/>
      <c r="E156" s="189"/>
      <c r="H156" s="189"/>
      <c r="I156" s="189"/>
      <c r="J156" s="189"/>
      <c r="K156" s="189"/>
      <c r="L156" s="189"/>
      <c r="M156" s="189"/>
      <c r="N156" s="189"/>
      <c r="O156" s="189"/>
      <c r="P156" s="189"/>
      <c r="Q156" s="189"/>
      <c r="R156" s="189"/>
      <c r="S156" s="189"/>
      <c r="T156" s="189"/>
      <c r="U156" s="189"/>
      <c r="V156" s="189"/>
      <c r="W156" s="189"/>
      <c r="X156" s="189"/>
      <c r="Y156" s="189"/>
      <c r="Z156" s="189"/>
    </row>
    <row r="157" spans="1:26" ht="11.5" x14ac:dyDescent="0.25">
      <c r="A157" s="189"/>
      <c r="B157" s="189"/>
      <c r="C157" s="189"/>
      <c r="D157" s="189"/>
      <c r="E157" s="189"/>
      <c r="H157" s="189"/>
      <c r="I157" s="189"/>
      <c r="J157" s="189"/>
      <c r="K157" s="189"/>
      <c r="L157" s="189"/>
      <c r="M157" s="189"/>
      <c r="N157" s="189"/>
      <c r="O157" s="189"/>
      <c r="P157" s="189"/>
      <c r="Q157" s="189"/>
      <c r="R157" s="189"/>
      <c r="S157" s="189"/>
      <c r="T157" s="189"/>
      <c r="U157" s="189"/>
      <c r="V157" s="189"/>
      <c r="W157" s="189"/>
      <c r="X157" s="189"/>
      <c r="Y157" s="189"/>
      <c r="Z157" s="189"/>
    </row>
    <row r="158" spans="1:26" ht="11.5" x14ac:dyDescent="0.25">
      <c r="A158" s="189"/>
      <c r="B158" s="189"/>
      <c r="C158" s="189"/>
      <c r="D158" s="189"/>
      <c r="E158" s="189"/>
      <c r="H158" s="189"/>
      <c r="I158" s="189"/>
      <c r="J158" s="189"/>
      <c r="K158" s="189"/>
      <c r="L158" s="189"/>
      <c r="M158" s="189"/>
      <c r="N158" s="189"/>
      <c r="O158" s="189"/>
      <c r="P158" s="189"/>
      <c r="Q158" s="189"/>
      <c r="R158" s="189"/>
      <c r="S158" s="189"/>
      <c r="T158" s="189"/>
      <c r="U158" s="189"/>
      <c r="V158" s="189"/>
      <c r="W158" s="189"/>
      <c r="X158" s="189"/>
      <c r="Y158" s="189"/>
      <c r="Z158" s="189"/>
    </row>
    <row r="159" spans="1:26" ht="11.5" x14ac:dyDescent="0.25">
      <c r="A159" s="189"/>
      <c r="B159" s="189"/>
      <c r="C159" s="189"/>
      <c r="D159" s="189"/>
      <c r="E159" s="189"/>
      <c r="H159" s="189"/>
      <c r="I159" s="189"/>
      <c r="J159" s="189"/>
      <c r="K159" s="189"/>
      <c r="L159" s="189"/>
      <c r="M159" s="189"/>
      <c r="N159" s="189"/>
      <c r="O159" s="189"/>
      <c r="P159" s="189"/>
      <c r="Q159" s="189"/>
      <c r="R159" s="189"/>
      <c r="S159" s="189"/>
      <c r="T159" s="189"/>
      <c r="U159" s="189"/>
      <c r="V159" s="189"/>
      <c r="W159" s="189"/>
      <c r="X159" s="189"/>
      <c r="Y159" s="189"/>
      <c r="Z159" s="189"/>
    </row>
    <row r="160" spans="1:26" ht="11.5" x14ac:dyDescent="0.25">
      <c r="A160" s="189"/>
      <c r="B160" s="189"/>
      <c r="C160" s="189"/>
      <c r="D160" s="189"/>
      <c r="E160" s="189"/>
      <c r="H160" s="189"/>
      <c r="I160" s="189"/>
      <c r="J160" s="189"/>
      <c r="K160" s="189"/>
      <c r="L160" s="189"/>
      <c r="M160" s="189"/>
      <c r="N160" s="189"/>
      <c r="O160" s="189"/>
      <c r="P160" s="189"/>
      <c r="Q160" s="189"/>
      <c r="R160" s="189"/>
      <c r="S160" s="189"/>
      <c r="T160" s="189"/>
      <c r="U160" s="189"/>
      <c r="V160" s="189"/>
      <c r="W160" s="189"/>
      <c r="X160" s="189"/>
      <c r="Y160" s="189"/>
      <c r="Z160" s="189"/>
    </row>
    <row r="161" spans="1:26" ht="11.5" x14ac:dyDescent="0.25">
      <c r="A161" s="189"/>
      <c r="B161" s="189"/>
      <c r="C161" s="189"/>
      <c r="D161" s="189"/>
      <c r="E161" s="189"/>
      <c r="H161" s="189"/>
      <c r="I161" s="189"/>
      <c r="J161" s="189"/>
      <c r="K161" s="189"/>
      <c r="L161" s="189"/>
      <c r="M161" s="189"/>
      <c r="N161" s="189"/>
      <c r="O161" s="189"/>
      <c r="P161" s="189"/>
      <c r="Q161" s="189"/>
      <c r="R161" s="189"/>
      <c r="S161" s="189"/>
      <c r="T161" s="189"/>
      <c r="U161" s="189"/>
      <c r="V161" s="189"/>
      <c r="W161" s="189"/>
      <c r="X161" s="189"/>
      <c r="Y161" s="189"/>
      <c r="Z161" s="189"/>
    </row>
    <row r="162" spans="1:26" ht="11.5" x14ac:dyDescent="0.25">
      <c r="A162" s="189"/>
      <c r="B162" s="189"/>
      <c r="C162" s="189"/>
      <c r="D162" s="189"/>
      <c r="E162" s="189"/>
      <c r="H162" s="189"/>
      <c r="I162" s="189"/>
      <c r="J162" s="189"/>
      <c r="K162" s="189"/>
      <c r="L162" s="189"/>
      <c r="M162" s="189"/>
      <c r="N162" s="189"/>
      <c r="O162" s="189"/>
      <c r="P162" s="189"/>
      <c r="Q162" s="189"/>
      <c r="R162" s="189"/>
      <c r="S162" s="189"/>
      <c r="T162" s="189"/>
      <c r="U162" s="189"/>
      <c r="V162" s="189"/>
      <c r="W162" s="189"/>
      <c r="X162" s="189"/>
      <c r="Y162" s="189"/>
      <c r="Z162" s="189"/>
    </row>
    <row r="163" spans="1:26" ht="11.5" x14ac:dyDescent="0.25">
      <c r="A163" s="189"/>
      <c r="B163" s="189"/>
      <c r="C163" s="189"/>
      <c r="D163" s="189"/>
      <c r="E163" s="189"/>
      <c r="H163" s="189"/>
      <c r="I163" s="189"/>
      <c r="J163" s="189"/>
      <c r="K163" s="189"/>
      <c r="L163" s="189"/>
      <c r="M163" s="189"/>
      <c r="N163" s="189"/>
      <c r="O163" s="189"/>
      <c r="P163" s="189"/>
      <c r="Q163" s="189"/>
      <c r="R163" s="189"/>
      <c r="S163" s="189"/>
      <c r="T163" s="189"/>
      <c r="U163" s="189"/>
      <c r="V163" s="189"/>
      <c r="W163" s="189"/>
      <c r="X163" s="189"/>
      <c r="Y163" s="189"/>
      <c r="Z163" s="189"/>
    </row>
    <row r="164" spans="1:26" ht="11.5" x14ac:dyDescent="0.25">
      <c r="A164" s="189"/>
      <c r="B164" s="189"/>
      <c r="C164" s="189"/>
      <c r="D164" s="189"/>
      <c r="E164" s="189"/>
      <c r="H164" s="189"/>
      <c r="I164" s="189"/>
      <c r="J164" s="189"/>
      <c r="K164" s="189"/>
      <c r="L164" s="189"/>
      <c r="M164" s="189"/>
      <c r="N164" s="189"/>
      <c r="O164" s="189"/>
      <c r="P164" s="189"/>
      <c r="Q164" s="189"/>
      <c r="R164" s="189"/>
      <c r="S164" s="189"/>
      <c r="T164" s="189"/>
      <c r="U164" s="189"/>
      <c r="V164" s="189"/>
      <c r="W164" s="189"/>
      <c r="X164" s="189"/>
      <c r="Y164" s="189"/>
      <c r="Z164" s="189"/>
    </row>
    <row r="165" spans="1:26" ht="11.5" x14ac:dyDescent="0.25">
      <c r="A165" s="189"/>
      <c r="B165" s="189"/>
      <c r="C165" s="189"/>
      <c r="D165" s="189"/>
      <c r="E165" s="189"/>
      <c r="H165" s="189"/>
      <c r="I165" s="189"/>
      <c r="J165" s="189"/>
      <c r="K165" s="189"/>
      <c r="L165" s="189"/>
      <c r="M165" s="189"/>
      <c r="N165" s="189"/>
      <c r="O165" s="189"/>
      <c r="P165" s="189"/>
      <c r="Q165" s="189"/>
      <c r="R165" s="189"/>
      <c r="S165" s="189"/>
      <c r="T165" s="189"/>
      <c r="U165" s="189"/>
      <c r="V165" s="189"/>
      <c r="W165" s="189"/>
      <c r="X165" s="189"/>
      <c r="Y165" s="189"/>
      <c r="Z165" s="189"/>
    </row>
    <row r="166" spans="1:26" ht="11.5" x14ac:dyDescent="0.25">
      <c r="A166" s="189"/>
      <c r="B166" s="189"/>
      <c r="C166" s="189"/>
      <c r="D166" s="189"/>
      <c r="E166" s="189"/>
      <c r="H166" s="189"/>
      <c r="I166" s="189"/>
      <c r="J166" s="189"/>
      <c r="K166" s="189"/>
      <c r="L166" s="189"/>
      <c r="M166" s="189"/>
      <c r="N166" s="189"/>
      <c r="O166" s="189"/>
      <c r="P166" s="189"/>
      <c r="Q166" s="189"/>
      <c r="R166" s="189"/>
      <c r="S166" s="189"/>
      <c r="T166" s="189"/>
      <c r="U166" s="189"/>
      <c r="V166" s="189"/>
      <c r="W166" s="189"/>
      <c r="X166" s="189"/>
      <c r="Y166" s="189"/>
      <c r="Z166" s="189"/>
    </row>
    <row r="167" spans="1:26" ht="11.5" x14ac:dyDescent="0.25">
      <c r="A167" s="189"/>
      <c r="B167" s="189"/>
      <c r="C167" s="189"/>
      <c r="D167" s="189"/>
      <c r="E167" s="189"/>
      <c r="H167" s="189"/>
      <c r="I167" s="189"/>
      <c r="J167" s="189"/>
      <c r="K167" s="189"/>
      <c r="L167" s="189"/>
      <c r="M167" s="189"/>
      <c r="N167" s="189"/>
      <c r="O167" s="189"/>
      <c r="P167" s="189"/>
      <c r="Q167" s="189"/>
      <c r="R167" s="189"/>
      <c r="S167" s="189"/>
      <c r="T167" s="189"/>
      <c r="U167" s="189"/>
      <c r="V167" s="189"/>
      <c r="W167" s="189"/>
      <c r="X167" s="189"/>
      <c r="Y167" s="189"/>
      <c r="Z167" s="189"/>
    </row>
    <row r="168" spans="1:26" ht="11.5" x14ac:dyDescent="0.25">
      <c r="A168" s="189"/>
      <c r="B168" s="189"/>
      <c r="C168" s="189"/>
      <c r="D168" s="189"/>
      <c r="E168" s="189"/>
      <c r="H168" s="189"/>
      <c r="I168" s="189"/>
      <c r="J168" s="189"/>
      <c r="K168" s="189"/>
      <c r="L168" s="189"/>
      <c r="M168" s="189"/>
      <c r="N168" s="189"/>
      <c r="O168" s="189"/>
      <c r="P168" s="189"/>
      <c r="Q168" s="189"/>
      <c r="R168" s="189"/>
      <c r="S168" s="189"/>
      <c r="T168" s="189"/>
      <c r="U168" s="189"/>
      <c r="V168" s="189"/>
      <c r="W168" s="189"/>
      <c r="X168" s="189"/>
      <c r="Y168" s="189"/>
      <c r="Z168" s="189"/>
    </row>
    <row r="169" spans="1:26" ht="11.5" x14ac:dyDescent="0.25">
      <c r="A169" s="189"/>
      <c r="B169" s="189"/>
      <c r="C169" s="189"/>
      <c r="D169" s="189"/>
      <c r="E169" s="189"/>
      <c r="H169" s="189"/>
      <c r="I169" s="189"/>
      <c r="J169" s="189"/>
      <c r="K169" s="189"/>
      <c r="L169" s="189"/>
      <c r="M169" s="189"/>
      <c r="N169" s="189"/>
      <c r="O169" s="189"/>
      <c r="P169" s="189"/>
      <c r="Q169" s="189"/>
      <c r="R169" s="189"/>
      <c r="S169" s="189"/>
      <c r="T169" s="189"/>
      <c r="U169" s="189"/>
      <c r="V169" s="189"/>
      <c r="W169" s="189"/>
      <c r="X169" s="189"/>
      <c r="Y169" s="189"/>
      <c r="Z169" s="189"/>
    </row>
    <row r="170" spans="1:26" ht="11.5" x14ac:dyDescent="0.25">
      <c r="A170" s="189"/>
      <c r="B170" s="189"/>
      <c r="C170" s="189"/>
      <c r="D170" s="189"/>
      <c r="E170" s="189"/>
      <c r="H170" s="189"/>
      <c r="I170" s="189"/>
      <c r="J170" s="189"/>
      <c r="K170" s="189"/>
      <c r="L170" s="189"/>
      <c r="M170" s="189"/>
      <c r="N170" s="189"/>
      <c r="O170" s="189"/>
      <c r="P170" s="189"/>
      <c r="Q170" s="189"/>
      <c r="R170" s="189"/>
      <c r="S170" s="189"/>
      <c r="T170" s="189"/>
      <c r="U170" s="189"/>
      <c r="V170" s="189"/>
      <c r="W170" s="189"/>
      <c r="X170" s="189"/>
      <c r="Y170" s="189"/>
      <c r="Z170" s="189"/>
    </row>
    <row r="171" spans="1:26" ht="11.5" x14ac:dyDescent="0.25">
      <c r="A171" s="189"/>
      <c r="B171" s="189"/>
      <c r="C171" s="189"/>
      <c r="D171" s="189"/>
      <c r="E171" s="189"/>
      <c r="H171" s="189"/>
      <c r="I171" s="189"/>
      <c r="J171" s="189"/>
      <c r="K171" s="189"/>
      <c r="L171" s="189"/>
      <c r="M171" s="189"/>
      <c r="N171" s="189"/>
      <c r="O171" s="189"/>
      <c r="P171" s="189"/>
      <c r="Q171" s="189"/>
      <c r="R171" s="189"/>
      <c r="S171" s="189"/>
      <c r="T171" s="189"/>
      <c r="U171" s="189"/>
      <c r="V171" s="189"/>
      <c r="W171" s="189"/>
      <c r="X171" s="189"/>
      <c r="Y171" s="189"/>
      <c r="Z171" s="189"/>
    </row>
    <row r="172" spans="1:26" ht="11.5" x14ac:dyDescent="0.25">
      <c r="A172" s="189"/>
      <c r="B172" s="189"/>
      <c r="C172" s="189"/>
      <c r="D172" s="189"/>
      <c r="E172" s="189"/>
      <c r="H172" s="189"/>
      <c r="I172" s="189"/>
      <c r="J172" s="189"/>
      <c r="K172" s="189"/>
      <c r="L172" s="189"/>
      <c r="M172" s="189"/>
      <c r="N172" s="189"/>
      <c r="O172" s="189"/>
      <c r="P172" s="189"/>
      <c r="Q172" s="189"/>
      <c r="R172" s="189"/>
      <c r="S172" s="189"/>
      <c r="T172" s="189"/>
      <c r="U172" s="189"/>
      <c r="V172" s="189"/>
      <c r="W172" s="189"/>
      <c r="X172" s="189"/>
      <c r="Y172" s="189"/>
      <c r="Z172" s="189"/>
    </row>
    <row r="173" spans="1:26" ht="11.5" x14ac:dyDescent="0.25">
      <c r="A173" s="189"/>
      <c r="B173" s="189"/>
      <c r="C173" s="189"/>
      <c r="D173" s="189"/>
      <c r="E173" s="189"/>
      <c r="H173" s="189"/>
      <c r="I173" s="189"/>
      <c r="J173" s="189"/>
      <c r="K173" s="189"/>
      <c r="L173" s="189"/>
      <c r="M173" s="189"/>
      <c r="N173" s="189"/>
      <c r="O173" s="189"/>
      <c r="P173" s="189"/>
      <c r="Q173" s="189"/>
      <c r="R173" s="189"/>
      <c r="S173" s="189"/>
      <c r="T173" s="189"/>
      <c r="U173" s="189"/>
      <c r="V173" s="189"/>
      <c r="W173" s="189"/>
      <c r="X173" s="189"/>
      <c r="Y173" s="189"/>
      <c r="Z173" s="189"/>
    </row>
    <row r="174" spans="1:26" ht="11.5" x14ac:dyDescent="0.25">
      <c r="A174" s="189"/>
      <c r="B174" s="189"/>
      <c r="C174" s="189"/>
      <c r="D174" s="189"/>
      <c r="E174" s="189"/>
      <c r="H174" s="189"/>
      <c r="I174" s="189"/>
      <c r="J174" s="189"/>
      <c r="K174" s="189"/>
      <c r="L174" s="189"/>
      <c r="M174" s="189"/>
      <c r="N174" s="189"/>
      <c r="O174" s="189"/>
      <c r="P174" s="189"/>
      <c r="Q174" s="189"/>
      <c r="R174" s="189"/>
      <c r="S174" s="189"/>
      <c r="T174" s="189"/>
      <c r="U174" s="189"/>
      <c r="V174" s="189"/>
      <c r="W174" s="189"/>
      <c r="X174" s="189"/>
      <c r="Y174" s="189"/>
      <c r="Z174" s="189"/>
    </row>
    <row r="175" spans="1:26" ht="11.5" x14ac:dyDescent="0.25">
      <c r="A175" s="189"/>
      <c r="B175" s="189"/>
      <c r="C175" s="189"/>
      <c r="D175" s="189"/>
      <c r="E175" s="189"/>
      <c r="H175" s="189"/>
      <c r="I175" s="189"/>
      <c r="J175" s="189"/>
      <c r="K175" s="189"/>
      <c r="L175" s="189"/>
      <c r="M175" s="189"/>
      <c r="N175" s="189"/>
      <c r="O175" s="189"/>
      <c r="P175" s="189"/>
      <c r="Q175" s="189"/>
      <c r="R175" s="189"/>
      <c r="S175" s="189"/>
      <c r="T175" s="189"/>
      <c r="U175" s="189"/>
      <c r="V175" s="189"/>
      <c r="W175" s="189"/>
      <c r="X175" s="189"/>
      <c r="Y175" s="189"/>
      <c r="Z175" s="189"/>
    </row>
    <row r="176" spans="1:26" ht="11.5" x14ac:dyDescent="0.25">
      <c r="A176" s="189"/>
      <c r="B176" s="189"/>
      <c r="C176" s="189"/>
      <c r="D176" s="189"/>
      <c r="E176" s="189"/>
      <c r="H176" s="189"/>
      <c r="I176" s="189"/>
      <c r="J176" s="189"/>
      <c r="K176" s="189"/>
      <c r="L176" s="189"/>
      <c r="M176" s="189"/>
      <c r="N176" s="189"/>
      <c r="O176" s="189"/>
      <c r="P176" s="189"/>
      <c r="Q176" s="189"/>
      <c r="R176" s="189"/>
      <c r="S176" s="189"/>
      <c r="T176" s="189"/>
      <c r="U176" s="189"/>
      <c r="V176" s="189"/>
      <c r="W176" s="189"/>
      <c r="X176" s="189"/>
      <c r="Y176" s="189"/>
      <c r="Z176" s="189"/>
    </row>
    <row r="177" spans="1:26" ht="11.5" x14ac:dyDescent="0.25">
      <c r="A177" s="189"/>
      <c r="B177" s="189"/>
      <c r="C177" s="189"/>
      <c r="D177" s="189"/>
      <c r="E177" s="189"/>
      <c r="H177" s="189"/>
      <c r="I177" s="189"/>
      <c r="J177" s="189"/>
      <c r="K177" s="189"/>
      <c r="L177" s="189"/>
      <c r="M177" s="189"/>
      <c r="N177" s="189"/>
      <c r="O177" s="189"/>
      <c r="P177" s="189"/>
      <c r="Q177" s="189"/>
      <c r="R177" s="189"/>
      <c r="S177" s="189"/>
      <c r="T177" s="189"/>
      <c r="U177" s="189"/>
      <c r="V177" s="189"/>
      <c r="W177" s="189"/>
      <c r="X177" s="189"/>
      <c r="Y177" s="189"/>
      <c r="Z177" s="189"/>
    </row>
    <row r="178" spans="1:26" ht="11.5" x14ac:dyDescent="0.25">
      <c r="A178" s="189"/>
      <c r="B178" s="189"/>
      <c r="C178" s="189"/>
      <c r="D178" s="189"/>
      <c r="E178" s="189"/>
      <c r="H178" s="189"/>
      <c r="I178" s="189"/>
      <c r="J178" s="189"/>
      <c r="K178" s="189"/>
      <c r="L178" s="189"/>
      <c r="M178" s="189"/>
      <c r="N178" s="189"/>
      <c r="O178" s="189"/>
      <c r="P178" s="189"/>
      <c r="Q178" s="189"/>
      <c r="R178" s="189"/>
      <c r="S178" s="189"/>
      <c r="T178" s="189"/>
      <c r="U178" s="189"/>
      <c r="V178" s="189"/>
      <c r="W178" s="189"/>
      <c r="X178" s="189"/>
      <c r="Y178" s="189"/>
      <c r="Z178" s="189"/>
    </row>
    <row r="179" spans="1:26" ht="11.5" x14ac:dyDescent="0.25">
      <c r="A179" s="189"/>
      <c r="B179" s="189"/>
      <c r="C179" s="189"/>
      <c r="D179" s="189"/>
      <c r="E179" s="189"/>
      <c r="H179" s="189"/>
      <c r="I179" s="189"/>
      <c r="J179" s="189"/>
      <c r="K179" s="189"/>
      <c r="L179" s="189"/>
      <c r="M179" s="189"/>
      <c r="N179" s="189"/>
      <c r="O179" s="189"/>
      <c r="P179" s="189"/>
      <c r="Q179" s="189"/>
      <c r="R179" s="189"/>
      <c r="S179" s="189"/>
      <c r="T179" s="189"/>
      <c r="U179" s="189"/>
      <c r="V179" s="189"/>
      <c r="W179" s="189"/>
      <c r="X179" s="189"/>
      <c r="Y179" s="189"/>
      <c r="Z179" s="189"/>
    </row>
    <row r="180" spans="1:26" ht="11.5" x14ac:dyDescent="0.25">
      <c r="A180" s="189"/>
      <c r="B180" s="189"/>
      <c r="C180" s="189"/>
      <c r="D180" s="189"/>
      <c r="E180" s="189"/>
      <c r="H180" s="189"/>
      <c r="I180" s="189"/>
      <c r="J180" s="189"/>
      <c r="K180" s="189"/>
      <c r="L180" s="189"/>
      <c r="M180" s="189"/>
      <c r="N180" s="189"/>
      <c r="O180" s="189"/>
      <c r="P180" s="189"/>
      <c r="Q180" s="189"/>
      <c r="R180" s="189"/>
      <c r="S180" s="189"/>
      <c r="T180" s="189"/>
      <c r="U180" s="189"/>
      <c r="V180" s="189"/>
      <c r="W180" s="189"/>
      <c r="X180" s="189"/>
      <c r="Y180" s="189"/>
      <c r="Z180" s="189"/>
    </row>
    <row r="181" spans="1:26" ht="11.5" x14ac:dyDescent="0.25">
      <c r="A181" s="189"/>
      <c r="B181" s="189"/>
      <c r="C181" s="189"/>
      <c r="D181" s="189"/>
      <c r="E181" s="189"/>
      <c r="H181" s="189"/>
      <c r="I181" s="189"/>
      <c r="J181" s="189"/>
      <c r="K181" s="189"/>
      <c r="L181" s="189"/>
      <c r="M181" s="189"/>
      <c r="N181" s="189"/>
      <c r="O181" s="189"/>
      <c r="P181" s="189"/>
      <c r="Q181" s="189"/>
      <c r="R181" s="189"/>
      <c r="S181" s="189"/>
      <c r="T181" s="189"/>
      <c r="U181" s="189"/>
      <c r="V181" s="189"/>
      <c r="W181" s="189"/>
      <c r="X181" s="189"/>
      <c r="Y181" s="189"/>
      <c r="Z181" s="189"/>
    </row>
    <row r="182" spans="1:26" ht="11.5" x14ac:dyDescent="0.25">
      <c r="A182" s="189"/>
      <c r="B182" s="189"/>
      <c r="C182" s="189"/>
      <c r="D182" s="189"/>
      <c r="E182" s="189"/>
      <c r="H182" s="189"/>
      <c r="I182" s="189"/>
      <c r="J182" s="189"/>
      <c r="K182" s="189"/>
      <c r="L182" s="189"/>
      <c r="M182" s="189"/>
      <c r="N182" s="189"/>
      <c r="O182" s="189"/>
      <c r="P182" s="189"/>
      <c r="Q182" s="189"/>
      <c r="R182" s="189"/>
      <c r="S182" s="189"/>
      <c r="T182" s="189"/>
      <c r="U182" s="189"/>
      <c r="V182" s="189"/>
      <c r="W182" s="189"/>
      <c r="X182" s="189"/>
      <c r="Y182" s="189"/>
      <c r="Z182" s="189"/>
    </row>
    <row r="183" spans="1:26" ht="11.5" x14ac:dyDescent="0.25">
      <c r="A183" s="189"/>
      <c r="B183" s="189"/>
      <c r="C183" s="189"/>
      <c r="D183" s="189"/>
      <c r="E183" s="189"/>
      <c r="H183" s="189"/>
      <c r="I183" s="189"/>
      <c r="J183" s="189"/>
      <c r="K183" s="189"/>
      <c r="L183" s="189"/>
      <c r="M183" s="189"/>
      <c r="N183" s="189"/>
      <c r="O183" s="189"/>
      <c r="P183" s="189"/>
      <c r="Q183" s="189"/>
      <c r="R183" s="189"/>
      <c r="S183" s="189"/>
      <c r="T183" s="189"/>
      <c r="U183" s="189"/>
      <c r="V183" s="189"/>
      <c r="W183" s="189"/>
      <c r="X183" s="189"/>
      <c r="Y183" s="189"/>
      <c r="Z183" s="189"/>
    </row>
    <row r="184" spans="1:26" ht="11.5" x14ac:dyDescent="0.25">
      <c r="A184" s="189"/>
      <c r="B184" s="189"/>
      <c r="C184" s="189"/>
      <c r="D184" s="189"/>
      <c r="E184" s="189"/>
      <c r="H184" s="189"/>
      <c r="I184" s="189"/>
      <c r="J184" s="189"/>
      <c r="K184" s="189"/>
      <c r="L184" s="189"/>
      <c r="M184" s="189"/>
      <c r="N184" s="189"/>
      <c r="O184" s="189"/>
      <c r="P184" s="189"/>
      <c r="Q184" s="189"/>
      <c r="R184" s="189"/>
      <c r="S184" s="189"/>
      <c r="T184" s="189"/>
      <c r="U184" s="189"/>
      <c r="V184" s="189"/>
      <c r="W184" s="189"/>
      <c r="X184" s="189"/>
      <c r="Y184" s="189"/>
      <c r="Z184" s="189"/>
    </row>
    <row r="185" spans="1:26" ht="11.5" x14ac:dyDescent="0.25">
      <c r="A185" s="189"/>
      <c r="B185" s="189"/>
      <c r="C185" s="189"/>
      <c r="D185" s="189"/>
      <c r="E185" s="189"/>
      <c r="H185" s="189"/>
      <c r="I185" s="189"/>
      <c r="J185" s="189"/>
      <c r="K185" s="189"/>
      <c r="L185" s="189"/>
      <c r="M185" s="189"/>
      <c r="N185" s="189"/>
      <c r="O185" s="189"/>
      <c r="P185" s="189"/>
      <c r="Q185" s="189"/>
      <c r="R185" s="189"/>
      <c r="S185" s="189"/>
      <c r="T185" s="189"/>
      <c r="U185" s="189"/>
      <c r="V185" s="189"/>
      <c r="W185" s="189"/>
      <c r="X185" s="189"/>
      <c r="Y185" s="189"/>
      <c r="Z185" s="189"/>
    </row>
    <row r="186" spans="1:26" ht="11.5" x14ac:dyDescent="0.25">
      <c r="A186" s="189"/>
      <c r="B186" s="189"/>
      <c r="C186" s="189"/>
      <c r="D186" s="189"/>
      <c r="E186" s="189"/>
      <c r="H186" s="189"/>
      <c r="I186" s="189"/>
      <c r="J186" s="189"/>
      <c r="K186" s="189"/>
      <c r="L186" s="189"/>
      <c r="M186" s="189"/>
      <c r="N186" s="189"/>
      <c r="O186" s="189"/>
      <c r="P186" s="189"/>
      <c r="Q186" s="189"/>
      <c r="R186" s="189"/>
      <c r="S186" s="189"/>
      <c r="T186" s="189"/>
      <c r="U186" s="189"/>
      <c r="V186" s="189"/>
      <c r="W186" s="189"/>
      <c r="X186" s="189"/>
      <c r="Y186" s="189"/>
      <c r="Z186" s="189"/>
    </row>
    <row r="187" spans="1:26" ht="11.5" x14ac:dyDescent="0.25">
      <c r="A187" s="189"/>
      <c r="B187" s="189"/>
      <c r="C187" s="189"/>
      <c r="D187" s="189"/>
      <c r="E187" s="189"/>
      <c r="H187" s="189"/>
      <c r="I187" s="189"/>
      <c r="J187" s="189"/>
      <c r="K187" s="189"/>
      <c r="L187" s="189"/>
      <c r="M187" s="189"/>
      <c r="N187" s="189"/>
      <c r="O187" s="189"/>
      <c r="P187" s="189"/>
      <c r="Q187" s="189"/>
      <c r="R187" s="189"/>
      <c r="S187" s="189"/>
      <c r="T187" s="189"/>
      <c r="U187" s="189"/>
      <c r="V187" s="189"/>
      <c r="W187" s="189"/>
      <c r="X187" s="189"/>
      <c r="Y187" s="189"/>
      <c r="Z187" s="189"/>
    </row>
    <row r="188" spans="1:26" ht="11.5" x14ac:dyDescent="0.25">
      <c r="A188" s="189"/>
      <c r="B188" s="189"/>
      <c r="C188" s="189"/>
      <c r="D188" s="189"/>
      <c r="E188" s="189"/>
      <c r="H188" s="189"/>
      <c r="I188" s="189"/>
      <c r="J188" s="189"/>
      <c r="K188" s="189"/>
      <c r="L188" s="189"/>
      <c r="M188" s="189"/>
      <c r="N188" s="189"/>
      <c r="O188" s="189"/>
      <c r="P188" s="189"/>
      <c r="Q188" s="189"/>
      <c r="R188" s="189"/>
      <c r="S188" s="189"/>
      <c r="T188" s="189"/>
      <c r="U188" s="189"/>
      <c r="V188" s="189"/>
      <c r="W188" s="189"/>
      <c r="X188" s="189"/>
      <c r="Y188" s="189"/>
      <c r="Z188" s="189"/>
    </row>
    <row r="189" spans="1:26" ht="11.5" x14ac:dyDescent="0.25">
      <c r="A189" s="189"/>
      <c r="B189" s="189"/>
      <c r="C189" s="189"/>
      <c r="D189" s="189"/>
      <c r="E189" s="189"/>
      <c r="H189" s="189"/>
      <c r="I189" s="189"/>
      <c r="J189" s="189"/>
      <c r="K189" s="189"/>
      <c r="L189" s="189"/>
      <c r="M189" s="189"/>
      <c r="N189" s="189"/>
      <c r="O189" s="189"/>
      <c r="P189" s="189"/>
      <c r="Q189" s="189"/>
      <c r="R189" s="189"/>
      <c r="S189" s="189"/>
      <c r="T189" s="189"/>
      <c r="U189" s="189"/>
      <c r="V189" s="189"/>
      <c r="W189" s="189"/>
      <c r="X189" s="189"/>
      <c r="Y189" s="189"/>
      <c r="Z189" s="189"/>
    </row>
    <row r="190" spans="1:26" ht="11.5" x14ac:dyDescent="0.25">
      <c r="A190" s="189"/>
      <c r="B190" s="189"/>
      <c r="C190" s="189"/>
      <c r="D190" s="189"/>
      <c r="E190" s="189"/>
      <c r="H190" s="189"/>
      <c r="I190" s="189"/>
      <c r="J190" s="189"/>
      <c r="K190" s="189"/>
      <c r="L190" s="189"/>
      <c r="M190" s="189"/>
      <c r="N190" s="189"/>
      <c r="O190" s="189"/>
      <c r="P190" s="189"/>
      <c r="Q190" s="189"/>
      <c r="R190" s="189"/>
      <c r="S190" s="189"/>
      <c r="T190" s="189"/>
      <c r="U190" s="189"/>
      <c r="V190" s="189"/>
      <c r="W190" s="189"/>
      <c r="X190" s="189"/>
      <c r="Y190" s="189"/>
      <c r="Z190" s="189"/>
    </row>
    <row r="191" spans="1:26" ht="11.5" x14ac:dyDescent="0.25">
      <c r="A191" s="189"/>
      <c r="B191" s="189"/>
      <c r="C191" s="189"/>
      <c r="D191" s="189"/>
      <c r="E191" s="189"/>
      <c r="H191" s="189"/>
      <c r="I191" s="189"/>
      <c r="J191" s="189"/>
      <c r="K191" s="189"/>
      <c r="L191" s="189"/>
      <c r="M191" s="189"/>
      <c r="N191" s="189"/>
      <c r="O191" s="189"/>
      <c r="P191" s="189"/>
      <c r="Q191" s="189"/>
      <c r="R191" s="189"/>
      <c r="S191" s="189"/>
      <c r="T191" s="189"/>
      <c r="U191" s="189"/>
      <c r="V191" s="189"/>
      <c r="W191" s="189"/>
      <c r="X191" s="189"/>
      <c r="Y191" s="189"/>
      <c r="Z191" s="189"/>
    </row>
    <row r="192" spans="1:26" ht="11.5" x14ac:dyDescent="0.25">
      <c r="A192" s="189"/>
      <c r="B192" s="189"/>
      <c r="C192" s="189"/>
      <c r="D192" s="189"/>
      <c r="E192" s="189"/>
      <c r="H192" s="189"/>
      <c r="I192" s="189"/>
      <c r="J192" s="189"/>
      <c r="K192" s="189"/>
      <c r="L192" s="189"/>
      <c r="M192" s="189"/>
      <c r="N192" s="189"/>
      <c r="O192" s="189"/>
      <c r="P192" s="189"/>
      <c r="Q192" s="189"/>
      <c r="R192" s="189"/>
      <c r="S192" s="189"/>
      <c r="T192" s="189"/>
      <c r="U192" s="189"/>
      <c r="V192" s="189"/>
      <c r="W192" s="189"/>
      <c r="X192" s="189"/>
      <c r="Y192" s="189"/>
      <c r="Z192" s="189"/>
    </row>
    <row r="193" spans="1:26" ht="11.5" x14ac:dyDescent="0.25">
      <c r="A193" s="189"/>
      <c r="B193" s="189"/>
      <c r="C193" s="189"/>
      <c r="D193" s="189"/>
      <c r="E193" s="189"/>
      <c r="H193" s="189"/>
      <c r="I193" s="189"/>
      <c r="J193" s="189"/>
      <c r="K193" s="189"/>
      <c r="L193" s="189"/>
      <c r="M193" s="189"/>
      <c r="N193" s="189"/>
      <c r="O193" s="189"/>
      <c r="P193" s="189"/>
      <c r="Q193" s="189"/>
      <c r="R193" s="189"/>
      <c r="S193" s="189"/>
      <c r="T193" s="189"/>
      <c r="U193" s="189"/>
      <c r="V193" s="189"/>
      <c r="W193" s="189"/>
      <c r="X193" s="189"/>
      <c r="Y193" s="189"/>
      <c r="Z193" s="189"/>
    </row>
    <row r="194" spans="1:26" ht="11.5" x14ac:dyDescent="0.25">
      <c r="A194" s="189"/>
      <c r="B194" s="189"/>
      <c r="C194" s="189"/>
      <c r="D194" s="189"/>
      <c r="E194" s="189"/>
      <c r="H194" s="189"/>
      <c r="I194" s="189"/>
      <c r="J194" s="189"/>
      <c r="K194" s="189"/>
      <c r="L194" s="189"/>
      <c r="M194" s="189"/>
      <c r="N194" s="189"/>
      <c r="O194" s="189"/>
      <c r="P194" s="189"/>
      <c r="Q194" s="189"/>
      <c r="R194" s="189"/>
      <c r="S194" s="189"/>
      <c r="T194" s="189"/>
      <c r="U194" s="189"/>
      <c r="V194" s="189"/>
      <c r="W194" s="189"/>
      <c r="X194" s="189"/>
      <c r="Y194" s="189"/>
      <c r="Z194" s="189"/>
    </row>
    <row r="195" spans="1:26" ht="11.5" x14ac:dyDescent="0.25">
      <c r="A195" s="189"/>
      <c r="B195" s="189"/>
      <c r="C195" s="189"/>
      <c r="D195" s="189"/>
      <c r="E195" s="189"/>
      <c r="H195" s="189"/>
      <c r="I195" s="189"/>
      <c r="J195" s="189"/>
      <c r="K195" s="189"/>
      <c r="L195" s="189"/>
      <c r="M195" s="189"/>
      <c r="N195" s="189"/>
      <c r="O195" s="189"/>
      <c r="P195" s="189"/>
      <c r="Q195" s="189"/>
      <c r="R195" s="189"/>
      <c r="S195" s="189"/>
      <c r="T195" s="189"/>
      <c r="U195" s="189"/>
      <c r="V195" s="189"/>
      <c r="W195" s="189"/>
      <c r="X195" s="189"/>
      <c r="Y195" s="189"/>
      <c r="Z195" s="189"/>
    </row>
    <row r="196" spans="1:26" ht="11.5" x14ac:dyDescent="0.25">
      <c r="A196" s="189"/>
      <c r="B196" s="189"/>
      <c r="C196" s="189"/>
      <c r="D196" s="189"/>
      <c r="E196" s="189"/>
      <c r="H196" s="189"/>
      <c r="I196" s="189"/>
      <c r="J196" s="189"/>
      <c r="K196" s="189"/>
      <c r="L196" s="189"/>
      <c r="M196" s="189"/>
      <c r="N196" s="189"/>
      <c r="O196" s="189"/>
      <c r="P196" s="189"/>
      <c r="Q196" s="189"/>
      <c r="R196" s="189"/>
      <c r="S196" s="189"/>
      <c r="T196" s="189"/>
      <c r="U196" s="189"/>
      <c r="V196" s="189"/>
      <c r="W196" s="189"/>
      <c r="X196" s="189"/>
      <c r="Y196" s="189"/>
      <c r="Z196" s="189"/>
    </row>
    <row r="197" spans="1:26" ht="11.5" x14ac:dyDescent="0.25">
      <c r="A197" s="189"/>
      <c r="B197" s="189"/>
      <c r="C197" s="189"/>
      <c r="D197" s="189"/>
      <c r="E197" s="189"/>
      <c r="H197" s="189"/>
      <c r="I197" s="189"/>
      <c r="J197" s="189"/>
      <c r="K197" s="189"/>
      <c r="L197" s="189"/>
      <c r="M197" s="189"/>
      <c r="N197" s="189"/>
      <c r="O197" s="189"/>
      <c r="P197" s="189"/>
      <c r="Q197" s="189"/>
      <c r="R197" s="189"/>
      <c r="S197" s="189"/>
      <c r="T197" s="189"/>
      <c r="U197" s="189"/>
      <c r="V197" s="189"/>
      <c r="W197" s="189"/>
      <c r="X197" s="189"/>
      <c r="Y197" s="189"/>
      <c r="Z197" s="189"/>
    </row>
    <row r="198" spans="1:26" ht="11.5" x14ac:dyDescent="0.25">
      <c r="A198" s="189"/>
      <c r="B198" s="189"/>
      <c r="C198" s="189"/>
      <c r="D198" s="189"/>
      <c r="E198" s="189"/>
      <c r="H198" s="189"/>
      <c r="I198" s="189"/>
      <c r="J198" s="189"/>
      <c r="K198" s="189"/>
      <c r="L198" s="189"/>
      <c r="M198" s="189"/>
      <c r="N198" s="189"/>
      <c r="O198" s="189"/>
      <c r="P198" s="189"/>
      <c r="Q198" s="189"/>
      <c r="R198" s="189"/>
      <c r="S198" s="189"/>
      <c r="T198" s="189"/>
      <c r="U198" s="189"/>
      <c r="V198" s="189"/>
      <c r="W198" s="189"/>
      <c r="X198" s="189"/>
      <c r="Y198" s="189"/>
      <c r="Z198" s="189"/>
    </row>
    <row r="199" spans="1:26" ht="11.5" x14ac:dyDescent="0.25">
      <c r="A199" s="189"/>
      <c r="B199" s="189"/>
      <c r="C199" s="189"/>
      <c r="D199" s="189"/>
      <c r="E199" s="189"/>
      <c r="H199" s="189"/>
      <c r="I199" s="189"/>
      <c r="J199" s="189"/>
      <c r="K199" s="189"/>
      <c r="L199" s="189"/>
      <c r="M199" s="189"/>
      <c r="N199" s="189"/>
      <c r="O199" s="189"/>
      <c r="P199" s="189"/>
      <c r="Q199" s="189"/>
      <c r="R199" s="189"/>
      <c r="S199" s="189"/>
      <c r="T199" s="189"/>
      <c r="U199" s="189"/>
      <c r="V199" s="189"/>
      <c r="W199" s="189"/>
      <c r="X199" s="189"/>
      <c r="Y199" s="189"/>
      <c r="Z199" s="189"/>
    </row>
    <row r="200" spans="1:26" ht="11.5" x14ac:dyDescent="0.25">
      <c r="A200" s="189"/>
      <c r="B200" s="189"/>
      <c r="C200" s="189"/>
      <c r="D200" s="189"/>
      <c r="E200" s="189"/>
      <c r="H200" s="189"/>
      <c r="I200" s="189"/>
      <c r="J200" s="189"/>
      <c r="K200" s="189"/>
      <c r="L200" s="189"/>
      <c r="M200" s="189"/>
      <c r="N200" s="189"/>
      <c r="O200" s="189"/>
      <c r="P200" s="189"/>
      <c r="Q200" s="189"/>
      <c r="R200" s="189"/>
      <c r="S200" s="189"/>
      <c r="T200" s="189"/>
      <c r="U200" s="189"/>
      <c r="V200" s="189"/>
      <c r="W200" s="189"/>
      <c r="X200" s="189"/>
      <c r="Y200" s="189"/>
      <c r="Z200" s="189"/>
    </row>
    <row r="201" spans="1:26" ht="11.5" x14ac:dyDescent="0.25">
      <c r="A201" s="189"/>
      <c r="B201" s="189"/>
      <c r="C201" s="189"/>
      <c r="D201" s="189"/>
      <c r="E201" s="189"/>
      <c r="H201" s="189"/>
      <c r="I201" s="189"/>
      <c r="J201" s="189"/>
      <c r="K201" s="189"/>
      <c r="L201" s="189"/>
      <c r="M201" s="189"/>
      <c r="N201" s="189"/>
      <c r="O201" s="189"/>
      <c r="P201" s="189"/>
      <c r="Q201" s="189"/>
      <c r="R201" s="189"/>
      <c r="S201" s="189"/>
      <c r="T201" s="189"/>
      <c r="U201" s="189"/>
      <c r="V201" s="189"/>
      <c r="W201" s="189"/>
      <c r="X201" s="189"/>
      <c r="Y201" s="189"/>
      <c r="Z201" s="189"/>
    </row>
    <row r="202" spans="1:26" ht="11.5" x14ac:dyDescent="0.25">
      <c r="A202" s="189"/>
      <c r="B202" s="189"/>
      <c r="C202" s="189"/>
      <c r="D202" s="189"/>
      <c r="E202" s="189"/>
      <c r="H202" s="189"/>
      <c r="I202" s="189"/>
      <c r="J202" s="189"/>
      <c r="K202" s="189"/>
      <c r="L202" s="189"/>
      <c r="M202" s="189"/>
      <c r="N202" s="189"/>
      <c r="O202" s="189"/>
      <c r="P202" s="189"/>
      <c r="Q202" s="189"/>
      <c r="R202" s="189"/>
      <c r="S202" s="189"/>
      <c r="T202" s="189"/>
      <c r="U202" s="189"/>
      <c r="V202" s="189"/>
      <c r="W202" s="189"/>
      <c r="X202" s="189"/>
      <c r="Y202" s="189"/>
      <c r="Z202" s="189"/>
    </row>
    <row r="203" spans="1:26" ht="11.5" x14ac:dyDescent="0.25">
      <c r="A203" s="189"/>
      <c r="B203" s="189"/>
      <c r="C203" s="189"/>
      <c r="D203" s="189"/>
      <c r="E203" s="189"/>
      <c r="H203" s="189"/>
      <c r="I203" s="189"/>
      <c r="J203" s="189"/>
      <c r="K203" s="189"/>
      <c r="L203" s="189"/>
      <c r="M203" s="189"/>
      <c r="N203" s="189"/>
      <c r="O203" s="189"/>
      <c r="P203" s="189"/>
      <c r="Q203" s="189"/>
      <c r="R203" s="189"/>
      <c r="S203" s="189"/>
      <c r="T203" s="189"/>
      <c r="U203" s="189"/>
      <c r="V203" s="189"/>
      <c r="W203" s="189"/>
      <c r="X203" s="189"/>
      <c r="Y203" s="189"/>
      <c r="Z203" s="189"/>
    </row>
    <row r="204" spans="1:26" ht="11.5" x14ac:dyDescent="0.25">
      <c r="A204" s="189"/>
      <c r="B204" s="189"/>
      <c r="C204" s="189"/>
      <c r="D204" s="189"/>
      <c r="E204" s="189"/>
      <c r="H204" s="189"/>
      <c r="I204" s="189"/>
      <c r="J204" s="189"/>
      <c r="K204" s="189"/>
      <c r="L204" s="189"/>
      <c r="M204" s="189"/>
      <c r="N204" s="189"/>
      <c r="O204" s="189"/>
      <c r="P204" s="189"/>
      <c r="Q204" s="189"/>
      <c r="R204" s="189"/>
      <c r="S204" s="189"/>
      <c r="T204" s="189"/>
      <c r="U204" s="189"/>
      <c r="V204" s="189"/>
      <c r="W204" s="189"/>
      <c r="X204" s="189"/>
      <c r="Y204" s="189"/>
      <c r="Z204" s="189"/>
    </row>
    <row r="205" spans="1:26" ht="11.5" x14ac:dyDescent="0.25">
      <c r="A205" s="189"/>
      <c r="B205" s="189"/>
      <c r="C205" s="189"/>
      <c r="D205" s="189"/>
      <c r="E205" s="189"/>
      <c r="H205" s="189"/>
      <c r="I205" s="189"/>
      <c r="J205" s="189"/>
      <c r="K205" s="189"/>
      <c r="L205" s="189"/>
      <c r="M205" s="189"/>
      <c r="N205" s="189"/>
      <c r="O205" s="189"/>
      <c r="P205" s="189"/>
      <c r="Q205" s="189"/>
      <c r="R205" s="189"/>
      <c r="S205" s="189"/>
      <c r="T205" s="189"/>
      <c r="U205" s="189"/>
      <c r="V205" s="189"/>
      <c r="W205" s="189"/>
      <c r="X205" s="189"/>
      <c r="Y205" s="189"/>
      <c r="Z205" s="189"/>
    </row>
    <row r="206" spans="1:26" ht="11.5" x14ac:dyDescent="0.25">
      <c r="A206" s="189"/>
      <c r="B206" s="189"/>
      <c r="C206" s="189"/>
      <c r="D206" s="189"/>
      <c r="E206" s="189"/>
      <c r="H206" s="189"/>
      <c r="I206" s="189"/>
      <c r="J206" s="189"/>
      <c r="K206" s="189"/>
      <c r="L206" s="189"/>
      <c r="M206" s="189"/>
      <c r="N206" s="189"/>
      <c r="O206" s="189"/>
      <c r="P206" s="189"/>
      <c r="Q206" s="189"/>
      <c r="R206" s="189"/>
      <c r="S206" s="189"/>
      <c r="T206" s="189"/>
      <c r="U206" s="189"/>
      <c r="V206" s="189"/>
      <c r="W206" s="189"/>
      <c r="X206" s="189"/>
      <c r="Y206" s="189"/>
      <c r="Z206" s="189"/>
    </row>
    <row r="207" spans="1:26" ht="11.5" x14ac:dyDescent="0.25">
      <c r="A207" s="189"/>
      <c r="B207" s="189"/>
      <c r="C207" s="189"/>
      <c r="D207" s="189"/>
      <c r="E207" s="189"/>
      <c r="H207" s="189"/>
      <c r="I207" s="189"/>
      <c r="J207" s="189"/>
      <c r="K207" s="189"/>
      <c r="L207" s="189"/>
      <c r="M207" s="189"/>
      <c r="N207" s="189"/>
      <c r="O207" s="189"/>
      <c r="P207" s="189"/>
      <c r="Q207" s="189"/>
      <c r="R207" s="189"/>
      <c r="S207" s="189"/>
      <c r="T207" s="189"/>
      <c r="U207" s="189"/>
      <c r="V207" s="189"/>
      <c r="W207" s="189"/>
      <c r="X207" s="189"/>
      <c r="Y207" s="189"/>
      <c r="Z207" s="189"/>
    </row>
    <row r="208" spans="1:26" ht="11.5" x14ac:dyDescent="0.25">
      <c r="A208" s="189"/>
      <c r="B208" s="189"/>
      <c r="C208" s="189"/>
      <c r="D208" s="189"/>
      <c r="E208" s="189"/>
      <c r="H208" s="189"/>
      <c r="I208" s="189"/>
      <c r="J208" s="189"/>
      <c r="K208" s="189"/>
      <c r="L208" s="189"/>
      <c r="M208" s="189"/>
      <c r="N208" s="189"/>
      <c r="O208" s="189"/>
      <c r="P208" s="189"/>
      <c r="Q208" s="189"/>
      <c r="R208" s="189"/>
      <c r="S208" s="189"/>
      <c r="T208" s="189"/>
      <c r="U208" s="189"/>
      <c r="V208" s="189"/>
      <c r="W208" s="189"/>
      <c r="X208" s="189"/>
      <c r="Y208" s="189"/>
      <c r="Z208" s="189"/>
    </row>
    <row r="209" spans="1:26" ht="11.5" x14ac:dyDescent="0.25">
      <c r="A209" s="189"/>
      <c r="B209" s="189"/>
      <c r="C209" s="189"/>
      <c r="D209" s="189"/>
      <c r="E209" s="189"/>
      <c r="H209" s="189"/>
      <c r="I209" s="189"/>
      <c r="J209" s="189"/>
      <c r="K209" s="189"/>
      <c r="L209" s="189"/>
      <c r="M209" s="189"/>
      <c r="N209" s="189"/>
      <c r="O209" s="189"/>
      <c r="P209" s="189"/>
      <c r="Q209" s="189"/>
      <c r="R209" s="189"/>
      <c r="S209" s="189"/>
      <c r="T209" s="189"/>
      <c r="U209" s="189"/>
      <c r="V209" s="189"/>
      <c r="W209" s="189"/>
      <c r="X209" s="189"/>
      <c r="Y209" s="189"/>
      <c r="Z209" s="189"/>
    </row>
    <row r="210" spans="1:26" ht="11.5" x14ac:dyDescent="0.25">
      <c r="A210" s="189"/>
      <c r="B210" s="189"/>
      <c r="C210" s="189"/>
      <c r="D210" s="189"/>
      <c r="E210" s="189"/>
      <c r="H210" s="189"/>
      <c r="I210" s="189"/>
      <c r="J210" s="189"/>
      <c r="K210" s="189"/>
      <c r="L210" s="189"/>
      <c r="M210" s="189"/>
      <c r="N210" s="189"/>
      <c r="O210" s="189"/>
      <c r="P210" s="189"/>
      <c r="Q210" s="189"/>
      <c r="R210" s="189"/>
      <c r="S210" s="189"/>
      <c r="T210" s="189"/>
      <c r="U210" s="189"/>
      <c r="V210" s="189"/>
      <c r="W210" s="189"/>
      <c r="X210" s="189"/>
      <c r="Y210" s="189"/>
      <c r="Z210" s="189"/>
    </row>
    <row r="211" spans="1:26" ht="11.5" x14ac:dyDescent="0.25">
      <c r="A211" s="189"/>
      <c r="B211" s="189"/>
      <c r="C211" s="189"/>
      <c r="D211" s="189"/>
      <c r="E211" s="189"/>
      <c r="H211" s="189"/>
      <c r="I211" s="189"/>
      <c r="J211" s="189"/>
      <c r="K211" s="189"/>
      <c r="L211" s="189"/>
      <c r="M211" s="189"/>
      <c r="N211" s="189"/>
      <c r="O211" s="189"/>
      <c r="P211" s="189"/>
      <c r="Q211" s="189"/>
      <c r="R211" s="189"/>
      <c r="S211" s="189"/>
      <c r="T211" s="189"/>
      <c r="U211" s="189"/>
      <c r="V211" s="189"/>
      <c r="W211" s="189"/>
      <c r="X211" s="189"/>
      <c r="Y211" s="189"/>
      <c r="Z211" s="189"/>
    </row>
    <row r="212" spans="1:26" ht="11.5" x14ac:dyDescent="0.25">
      <c r="A212" s="189"/>
      <c r="B212" s="189"/>
      <c r="C212" s="189"/>
      <c r="D212" s="189"/>
      <c r="E212" s="189"/>
      <c r="H212" s="189"/>
      <c r="I212" s="189"/>
      <c r="J212" s="189"/>
      <c r="K212" s="189"/>
      <c r="L212" s="189"/>
      <c r="M212" s="189"/>
      <c r="N212" s="189"/>
      <c r="O212" s="189"/>
      <c r="P212" s="189"/>
      <c r="Q212" s="189"/>
      <c r="R212" s="189"/>
      <c r="S212" s="189"/>
      <c r="T212" s="189"/>
      <c r="U212" s="189"/>
      <c r="V212" s="189"/>
      <c r="W212" s="189"/>
      <c r="X212" s="189"/>
      <c r="Y212" s="189"/>
      <c r="Z212" s="189"/>
    </row>
    <row r="213" spans="1:26" ht="11.5" x14ac:dyDescent="0.25">
      <c r="A213" s="189"/>
      <c r="B213" s="189"/>
      <c r="C213" s="189"/>
      <c r="D213" s="189"/>
      <c r="E213" s="189"/>
      <c r="H213" s="189"/>
      <c r="I213" s="189"/>
      <c r="J213" s="189"/>
      <c r="K213" s="189"/>
      <c r="L213" s="189"/>
      <c r="M213" s="189"/>
      <c r="N213" s="189"/>
      <c r="O213" s="189"/>
      <c r="P213" s="189"/>
      <c r="Q213" s="189"/>
      <c r="R213" s="189"/>
      <c r="S213" s="189"/>
      <c r="T213" s="189"/>
      <c r="U213" s="189"/>
      <c r="V213" s="189"/>
      <c r="W213" s="189"/>
      <c r="X213" s="189"/>
      <c r="Y213" s="189"/>
      <c r="Z213" s="189"/>
    </row>
    <row r="214" spans="1:26" ht="11.5" x14ac:dyDescent="0.25">
      <c r="A214" s="189"/>
      <c r="B214" s="189"/>
      <c r="C214" s="189"/>
      <c r="D214" s="189"/>
      <c r="E214" s="189"/>
      <c r="H214" s="189"/>
      <c r="I214" s="189"/>
      <c r="J214" s="189"/>
      <c r="K214" s="189"/>
      <c r="L214" s="189"/>
      <c r="M214" s="189"/>
      <c r="N214" s="189"/>
      <c r="O214" s="189"/>
      <c r="P214" s="189"/>
      <c r="Q214" s="189"/>
      <c r="R214" s="189"/>
      <c r="S214" s="189"/>
      <c r="T214" s="189"/>
      <c r="U214" s="189"/>
      <c r="V214" s="189"/>
      <c r="W214" s="189"/>
      <c r="X214" s="189"/>
      <c r="Y214" s="189"/>
      <c r="Z214" s="189"/>
    </row>
    <row r="215" spans="1:26" ht="11.5" x14ac:dyDescent="0.25">
      <c r="A215" s="189"/>
      <c r="B215" s="189"/>
      <c r="C215" s="189"/>
      <c r="D215" s="189"/>
      <c r="E215" s="189"/>
      <c r="H215" s="189"/>
      <c r="I215" s="189"/>
      <c r="J215" s="189"/>
      <c r="K215" s="189"/>
      <c r="L215" s="189"/>
      <c r="M215" s="189"/>
      <c r="N215" s="189"/>
      <c r="O215" s="189"/>
      <c r="P215" s="189"/>
      <c r="Q215" s="189"/>
      <c r="R215" s="189"/>
      <c r="S215" s="189"/>
      <c r="T215" s="189"/>
      <c r="U215" s="189"/>
      <c r="V215" s="189"/>
      <c r="W215" s="189"/>
      <c r="X215" s="189"/>
      <c r="Y215" s="189"/>
      <c r="Z215" s="189"/>
    </row>
    <row r="216" spans="1:26" ht="11.5" x14ac:dyDescent="0.25">
      <c r="A216" s="189"/>
      <c r="B216" s="189"/>
      <c r="C216" s="189"/>
      <c r="D216" s="189"/>
      <c r="E216" s="189"/>
      <c r="H216" s="189"/>
      <c r="I216" s="189"/>
      <c r="J216" s="189"/>
      <c r="K216" s="189"/>
      <c r="L216" s="189"/>
      <c r="M216" s="189"/>
      <c r="N216" s="189"/>
      <c r="O216" s="189"/>
      <c r="P216" s="189"/>
      <c r="Q216" s="189"/>
      <c r="R216" s="189"/>
      <c r="S216" s="189"/>
      <c r="T216" s="189"/>
      <c r="U216" s="189"/>
      <c r="V216" s="189"/>
      <c r="W216" s="189"/>
      <c r="X216" s="189"/>
      <c r="Y216" s="189"/>
      <c r="Z216" s="189"/>
    </row>
    <row r="217" spans="1:26" ht="11.5" x14ac:dyDescent="0.25">
      <c r="A217" s="189"/>
      <c r="B217" s="189"/>
      <c r="C217" s="189"/>
      <c r="D217" s="189"/>
      <c r="E217" s="189"/>
      <c r="H217" s="189"/>
      <c r="I217" s="189"/>
      <c r="J217" s="189"/>
      <c r="K217" s="189"/>
      <c r="L217" s="189"/>
      <c r="M217" s="189"/>
      <c r="N217" s="189"/>
      <c r="O217" s="189"/>
      <c r="P217" s="189"/>
      <c r="Q217" s="189"/>
      <c r="R217" s="189"/>
      <c r="S217" s="189"/>
      <c r="T217" s="189"/>
      <c r="U217" s="189"/>
      <c r="V217" s="189"/>
      <c r="W217" s="189"/>
      <c r="X217" s="189"/>
      <c r="Y217" s="189"/>
      <c r="Z217" s="189"/>
    </row>
    <row r="218" spans="1:26" ht="11.5" x14ac:dyDescent="0.25">
      <c r="A218" s="189"/>
      <c r="B218" s="189"/>
      <c r="C218" s="189"/>
      <c r="D218" s="189"/>
      <c r="E218" s="189"/>
      <c r="H218" s="189"/>
      <c r="I218" s="189"/>
      <c r="J218" s="189"/>
      <c r="K218" s="189"/>
      <c r="L218" s="189"/>
      <c r="M218" s="189"/>
      <c r="N218" s="189"/>
      <c r="O218" s="189"/>
      <c r="P218" s="189"/>
      <c r="Q218" s="189"/>
      <c r="R218" s="189"/>
      <c r="S218" s="189"/>
      <c r="T218" s="189"/>
      <c r="U218" s="189"/>
      <c r="V218" s="189"/>
      <c r="W218" s="189"/>
      <c r="X218" s="189"/>
      <c r="Y218" s="189"/>
      <c r="Z218" s="189"/>
    </row>
    <row r="219" spans="1:26" ht="11.5" x14ac:dyDescent="0.25">
      <c r="A219" s="189"/>
      <c r="B219" s="189"/>
      <c r="C219" s="189"/>
      <c r="D219" s="189"/>
      <c r="E219" s="189"/>
      <c r="H219" s="189"/>
      <c r="I219" s="189"/>
      <c r="J219" s="189"/>
      <c r="K219" s="189"/>
      <c r="L219" s="189"/>
      <c r="M219" s="189"/>
      <c r="N219" s="189"/>
      <c r="O219" s="189"/>
      <c r="P219" s="189"/>
      <c r="Q219" s="189"/>
      <c r="R219" s="189"/>
      <c r="S219" s="189"/>
      <c r="T219" s="189"/>
      <c r="U219" s="189"/>
      <c r="V219" s="189"/>
      <c r="W219" s="189"/>
      <c r="X219" s="189"/>
      <c r="Y219" s="189"/>
      <c r="Z219" s="189"/>
    </row>
    <row r="220" spans="1:26" ht="11.5" x14ac:dyDescent="0.25">
      <c r="A220" s="189"/>
      <c r="B220" s="189"/>
      <c r="C220" s="189"/>
      <c r="D220" s="189"/>
      <c r="E220" s="189"/>
      <c r="H220" s="189"/>
      <c r="I220" s="189"/>
      <c r="J220" s="189"/>
      <c r="K220" s="189"/>
      <c r="L220" s="189"/>
      <c r="M220" s="189"/>
      <c r="N220" s="189"/>
      <c r="O220" s="189"/>
      <c r="P220" s="189"/>
      <c r="Q220" s="189"/>
      <c r="R220" s="189"/>
      <c r="S220" s="189"/>
      <c r="T220" s="189"/>
      <c r="U220" s="189"/>
      <c r="V220" s="189"/>
      <c r="W220" s="189"/>
      <c r="X220" s="189"/>
      <c r="Y220" s="189"/>
      <c r="Z220" s="189"/>
    </row>
    <row r="221" spans="1:26" ht="11.5" x14ac:dyDescent="0.25">
      <c r="A221" s="189"/>
      <c r="B221" s="189"/>
      <c r="C221" s="189"/>
      <c r="D221" s="189"/>
      <c r="E221" s="189"/>
      <c r="H221" s="189"/>
      <c r="I221" s="189"/>
      <c r="J221" s="189"/>
      <c r="K221" s="189"/>
      <c r="L221" s="189"/>
      <c r="M221" s="189"/>
      <c r="N221" s="189"/>
      <c r="O221" s="189"/>
      <c r="P221" s="189"/>
      <c r="Q221" s="189"/>
      <c r="R221" s="189"/>
      <c r="S221" s="189"/>
      <c r="T221" s="189"/>
      <c r="U221" s="189"/>
      <c r="V221" s="189"/>
      <c r="W221" s="189"/>
      <c r="X221" s="189"/>
      <c r="Y221" s="189"/>
      <c r="Z221" s="189"/>
    </row>
    <row r="222" spans="1:26" ht="11.5" x14ac:dyDescent="0.25">
      <c r="A222" s="189"/>
      <c r="B222" s="189"/>
      <c r="C222" s="189"/>
      <c r="D222" s="189"/>
      <c r="E222" s="189"/>
      <c r="H222" s="189"/>
      <c r="I222" s="189"/>
      <c r="J222" s="189"/>
      <c r="K222" s="189"/>
      <c r="L222" s="189"/>
      <c r="M222" s="189"/>
      <c r="N222" s="189"/>
      <c r="O222" s="189"/>
      <c r="P222" s="189"/>
      <c r="Q222" s="189"/>
      <c r="R222" s="189"/>
      <c r="S222" s="189"/>
      <c r="T222" s="189"/>
      <c r="U222" s="189"/>
      <c r="V222" s="189"/>
      <c r="W222" s="189"/>
      <c r="X222" s="189"/>
      <c r="Y222" s="189"/>
      <c r="Z222" s="189"/>
    </row>
    <row r="223" spans="1:26" ht="11.5" x14ac:dyDescent="0.25">
      <c r="A223" s="189"/>
      <c r="B223" s="189"/>
      <c r="C223" s="189"/>
      <c r="D223" s="189"/>
      <c r="E223" s="189"/>
      <c r="H223" s="189"/>
      <c r="I223" s="189"/>
      <c r="J223" s="189"/>
      <c r="K223" s="189"/>
      <c r="L223" s="189"/>
      <c r="M223" s="189"/>
      <c r="N223" s="189"/>
      <c r="O223" s="189"/>
      <c r="P223" s="189"/>
      <c r="Q223" s="189"/>
      <c r="R223" s="189"/>
      <c r="S223" s="189"/>
      <c r="T223" s="189"/>
      <c r="U223" s="189"/>
      <c r="V223" s="189"/>
      <c r="W223" s="189"/>
      <c r="X223" s="189"/>
      <c r="Y223" s="189"/>
      <c r="Z223" s="189"/>
    </row>
    <row r="224" spans="1:26" ht="11.5" x14ac:dyDescent="0.25">
      <c r="A224" s="189"/>
      <c r="B224" s="189"/>
      <c r="C224" s="189"/>
      <c r="D224" s="189"/>
      <c r="E224" s="189"/>
      <c r="H224" s="189"/>
      <c r="I224" s="189"/>
      <c r="J224" s="189"/>
      <c r="K224" s="189"/>
      <c r="L224" s="189"/>
      <c r="M224" s="189"/>
      <c r="N224" s="189"/>
      <c r="O224" s="189"/>
      <c r="P224" s="189"/>
      <c r="Q224" s="189"/>
      <c r="R224" s="189"/>
      <c r="S224" s="189"/>
      <c r="T224" s="189"/>
      <c r="U224" s="189"/>
      <c r="V224" s="189"/>
      <c r="W224" s="189"/>
      <c r="X224" s="189"/>
      <c r="Y224" s="189"/>
      <c r="Z224" s="189"/>
    </row>
    <row r="225" spans="1:26" ht="11.5" x14ac:dyDescent="0.25">
      <c r="A225" s="189"/>
      <c r="B225" s="189"/>
      <c r="C225" s="189"/>
      <c r="D225" s="189"/>
      <c r="E225" s="189"/>
      <c r="H225" s="189"/>
      <c r="I225" s="189"/>
      <c r="J225" s="189"/>
      <c r="K225" s="189"/>
      <c r="L225" s="189"/>
      <c r="M225" s="189"/>
      <c r="N225" s="189"/>
      <c r="O225" s="189"/>
      <c r="P225" s="189"/>
      <c r="Q225" s="189"/>
      <c r="R225" s="189"/>
      <c r="S225" s="189"/>
      <c r="T225" s="189"/>
      <c r="U225" s="189"/>
      <c r="V225" s="189"/>
      <c r="W225" s="189"/>
      <c r="X225" s="189"/>
      <c r="Y225" s="189"/>
      <c r="Z225" s="189"/>
    </row>
    <row r="226" spans="1:26" ht="11.5" x14ac:dyDescent="0.25">
      <c r="A226" s="189"/>
      <c r="B226" s="189"/>
      <c r="C226" s="189"/>
      <c r="D226" s="189"/>
      <c r="E226" s="189"/>
      <c r="H226" s="189"/>
      <c r="I226" s="189"/>
      <c r="J226" s="189"/>
      <c r="K226" s="189"/>
      <c r="L226" s="189"/>
      <c r="M226" s="189"/>
      <c r="N226" s="189"/>
      <c r="O226" s="189"/>
      <c r="P226" s="189"/>
      <c r="Q226" s="189"/>
      <c r="R226" s="189"/>
      <c r="S226" s="189"/>
      <c r="T226" s="189"/>
      <c r="U226" s="189"/>
      <c r="V226" s="189"/>
      <c r="W226" s="189"/>
      <c r="X226" s="189"/>
      <c r="Y226" s="189"/>
      <c r="Z226" s="189"/>
    </row>
    <row r="227" spans="1:26" ht="11.5" x14ac:dyDescent="0.25">
      <c r="A227" s="189"/>
      <c r="B227" s="189"/>
      <c r="C227" s="189"/>
      <c r="D227" s="189"/>
      <c r="E227" s="189"/>
      <c r="H227" s="189"/>
      <c r="I227" s="189"/>
      <c r="J227" s="189"/>
      <c r="K227" s="189"/>
      <c r="L227" s="189"/>
      <c r="M227" s="189"/>
      <c r="N227" s="189"/>
      <c r="O227" s="189"/>
      <c r="P227" s="189"/>
      <c r="Q227" s="189"/>
      <c r="R227" s="189"/>
      <c r="S227" s="189"/>
      <c r="T227" s="189"/>
      <c r="U227" s="189"/>
      <c r="V227" s="189"/>
      <c r="W227" s="189"/>
      <c r="X227" s="189"/>
      <c r="Y227" s="189"/>
      <c r="Z227" s="189"/>
    </row>
    <row r="228" spans="1:26" ht="11.5" x14ac:dyDescent="0.25">
      <c r="A228" s="189"/>
      <c r="B228" s="189"/>
      <c r="C228" s="189"/>
      <c r="D228" s="189"/>
      <c r="E228" s="189"/>
      <c r="H228" s="189"/>
      <c r="I228" s="189"/>
      <c r="J228" s="189"/>
      <c r="K228" s="189"/>
      <c r="L228" s="189"/>
      <c r="M228" s="189"/>
      <c r="N228" s="189"/>
      <c r="O228" s="189"/>
      <c r="P228" s="189"/>
      <c r="Q228" s="189"/>
      <c r="R228" s="189"/>
      <c r="S228" s="189"/>
      <c r="T228" s="189"/>
      <c r="U228" s="189"/>
      <c r="V228" s="189"/>
      <c r="W228" s="189"/>
      <c r="X228" s="189"/>
      <c r="Y228" s="189"/>
      <c r="Z228" s="189"/>
    </row>
    <row r="229" spans="1:26" ht="11.5" x14ac:dyDescent="0.25">
      <c r="A229" s="189"/>
      <c r="B229" s="189"/>
      <c r="C229" s="189"/>
      <c r="D229" s="189"/>
      <c r="E229" s="189"/>
      <c r="H229" s="189"/>
      <c r="I229" s="189"/>
      <c r="J229" s="189"/>
      <c r="K229" s="189"/>
      <c r="L229" s="189"/>
      <c r="M229" s="189"/>
      <c r="N229" s="189"/>
      <c r="O229" s="189"/>
      <c r="P229" s="189"/>
      <c r="Q229" s="189"/>
      <c r="R229" s="189"/>
      <c r="S229" s="189"/>
      <c r="T229" s="189"/>
      <c r="U229" s="189"/>
      <c r="V229" s="189"/>
      <c r="W229" s="189"/>
      <c r="X229" s="189"/>
      <c r="Y229" s="189"/>
      <c r="Z229" s="189"/>
    </row>
    <row r="230" spans="1:26" ht="11.5" x14ac:dyDescent="0.25">
      <c r="A230" s="189"/>
      <c r="B230" s="189"/>
      <c r="C230" s="189"/>
      <c r="D230" s="189"/>
      <c r="E230" s="189"/>
      <c r="H230" s="189"/>
      <c r="I230" s="189"/>
      <c r="J230" s="189"/>
      <c r="K230" s="189"/>
      <c r="L230" s="189"/>
      <c r="M230" s="189"/>
      <c r="N230" s="189"/>
      <c r="O230" s="189"/>
      <c r="P230" s="189"/>
      <c r="Q230" s="189"/>
      <c r="R230" s="189"/>
      <c r="S230" s="189"/>
      <c r="T230" s="189"/>
      <c r="U230" s="189"/>
      <c r="V230" s="189"/>
      <c r="W230" s="189"/>
      <c r="X230" s="189"/>
      <c r="Y230" s="189"/>
      <c r="Z230" s="189"/>
    </row>
    <row r="231" spans="1:26" ht="11.5" x14ac:dyDescent="0.25">
      <c r="A231" s="189"/>
      <c r="B231" s="189"/>
      <c r="C231" s="189"/>
      <c r="D231" s="189"/>
      <c r="E231" s="189"/>
      <c r="H231" s="189"/>
      <c r="I231" s="189"/>
      <c r="J231" s="189"/>
      <c r="K231" s="189"/>
      <c r="L231" s="189"/>
      <c r="M231" s="189"/>
      <c r="N231" s="189"/>
      <c r="O231" s="189"/>
      <c r="P231" s="189"/>
      <c r="Q231" s="189"/>
      <c r="R231" s="189"/>
      <c r="S231" s="189"/>
      <c r="T231" s="189"/>
      <c r="U231" s="189"/>
      <c r="V231" s="189"/>
      <c r="W231" s="189"/>
      <c r="X231" s="189"/>
      <c r="Y231" s="189"/>
      <c r="Z231" s="189"/>
    </row>
    <row r="232" spans="1:26" ht="11.5" x14ac:dyDescent="0.25">
      <c r="A232" s="189"/>
      <c r="B232" s="189"/>
      <c r="C232" s="189"/>
      <c r="D232" s="189"/>
      <c r="E232" s="189"/>
      <c r="H232" s="189"/>
      <c r="I232" s="189"/>
      <c r="J232" s="189"/>
      <c r="K232" s="189"/>
      <c r="L232" s="189"/>
      <c r="M232" s="189"/>
      <c r="N232" s="189"/>
      <c r="O232" s="189"/>
      <c r="P232" s="189"/>
      <c r="Q232" s="189"/>
      <c r="R232" s="189"/>
      <c r="S232" s="189"/>
      <c r="T232" s="189"/>
      <c r="U232" s="189"/>
      <c r="V232" s="189"/>
      <c r="W232" s="189"/>
      <c r="X232" s="189"/>
      <c r="Y232" s="189"/>
      <c r="Z232" s="189"/>
    </row>
    <row r="233" spans="1:26" ht="11.5" x14ac:dyDescent="0.25">
      <c r="A233" s="189"/>
      <c r="B233" s="189"/>
      <c r="C233" s="189"/>
      <c r="D233" s="189"/>
      <c r="E233" s="189"/>
      <c r="H233" s="189"/>
      <c r="I233" s="189"/>
      <c r="J233" s="189"/>
      <c r="K233" s="189"/>
      <c r="L233" s="189"/>
      <c r="M233" s="189"/>
      <c r="N233" s="189"/>
      <c r="O233" s="189"/>
      <c r="P233" s="189"/>
      <c r="Q233" s="189"/>
      <c r="R233" s="189"/>
      <c r="S233" s="189"/>
      <c r="T233" s="189"/>
      <c r="U233" s="189"/>
      <c r="V233" s="189"/>
      <c r="W233" s="189"/>
      <c r="X233" s="189"/>
      <c r="Y233" s="189"/>
      <c r="Z233" s="189"/>
    </row>
    <row r="234" spans="1:26" ht="11.5" x14ac:dyDescent="0.25">
      <c r="A234" s="189"/>
      <c r="B234" s="189"/>
      <c r="C234" s="189"/>
      <c r="D234" s="189"/>
      <c r="E234" s="189"/>
      <c r="H234" s="189"/>
      <c r="I234" s="189"/>
      <c r="J234" s="189"/>
      <c r="K234" s="189"/>
      <c r="L234" s="189"/>
      <c r="M234" s="189"/>
      <c r="N234" s="189"/>
      <c r="O234" s="189"/>
      <c r="P234" s="189"/>
      <c r="Q234" s="189"/>
      <c r="R234" s="189"/>
      <c r="S234" s="189"/>
      <c r="T234" s="189"/>
      <c r="U234" s="189"/>
      <c r="V234" s="189"/>
      <c r="W234" s="189"/>
      <c r="X234" s="189"/>
      <c r="Y234" s="189"/>
      <c r="Z234" s="189"/>
    </row>
    <row r="235" spans="1:26" ht="11.5" x14ac:dyDescent="0.25">
      <c r="A235" s="189"/>
      <c r="B235" s="189"/>
      <c r="C235" s="189"/>
      <c r="D235" s="189"/>
      <c r="E235" s="189"/>
      <c r="H235" s="189"/>
      <c r="I235" s="189"/>
      <c r="J235" s="189"/>
      <c r="K235" s="189"/>
      <c r="L235" s="189"/>
      <c r="M235" s="189"/>
      <c r="N235" s="189"/>
      <c r="O235" s="189"/>
      <c r="P235" s="189"/>
      <c r="Q235" s="189"/>
      <c r="R235" s="189"/>
      <c r="S235" s="189"/>
      <c r="T235" s="189"/>
      <c r="U235" s="189"/>
      <c r="V235" s="189"/>
      <c r="W235" s="189"/>
      <c r="X235" s="189"/>
      <c r="Y235" s="189"/>
      <c r="Z235" s="189"/>
    </row>
    <row r="236" spans="1:26" ht="11.5" x14ac:dyDescent="0.25">
      <c r="A236" s="189"/>
      <c r="B236" s="189"/>
      <c r="C236" s="189"/>
      <c r="D236" s="189"/>
      <c r="E236" s="189"/>
      <c r="H236" s="189"/>
      <c r="I236" s="189"/>
      <c r="J236" s="189"/>
      <c r="K236" s="189"/>
      <c r="L236" s="189"/>
      <c r="M236" s="189"/>
      <c r="N236" s="189"/>
      <c r="O236" s="189"/>
      <c r="P236" s="189"/>
      <c r="Q236" s="189"/>
      <c r="R236" s="189"/>
      <c r="S236" s="189"/>
      <c r="T236" s="189"/>
      <c r="U236" s="189"/>
      <c r="V236" s="189"/>
      <c r="W236" s="189"/>
      <c r="X236" s="189"/>
      <c r="Y236" s="189"/>
      <c r="Z236" s="189"/>
    </row>
    <row r="237" spans="1:26" ht="11.5" x14ac:dyDescent="0.25">
      <c r="A237" s="189"/>
      <c r="B237" s="189"/>
      <c r="C237" s="189"/>
      <c r="D237" s="189"/>
      <c r="E237" s="189"/>
      <c r="H237" s="189"/>
      <c r="I237" s="189"/>
      <c r="J237" s="189"/>
      <c r="K237" s="189"/>
      <c r="L237" s="189"/>
      <c r="M237" s="189"/>
      <c r="N237" s="189"/>
      <c r="O237" s="189"/>
      <c r="P237" s="189"/>
      <c r="Q237" s="189"/>
      <c r="R237" s="189"/>
      <c r="S237" s="189"/>
      <c r="T237" s="189"/>
      <c r="U237" s="189"/>
      <c r="V237" s="189"/>
      <c r="W237" s="189"/>
      <c r="X237" s="189"/>
      <c r="Y237" s="189"/>
      <c r="Z237" s="189"/>
    </row>
    <row r="238" spans="1:26" ht="11.5" x14ac:dyDescent="0.25">
      <c r="A238" s="189"/>
      <c r="B238" s="189"/>
      <c r="C238" s="189"/>
      <c r="D238" s="189"/>
      <c r="E238" s="189"/>
      <c r="H238" s="189"/>
      <c r="I238" s="189"/>
      <c r="J238" s="189"/>
      <c r="K238" s="189"/>
      <c r="L238" s="189"/>
      <c r="M238" s="189"/>
      <c r="N238" s="189"/>
      <c r="O238" s="189"/>
      <c r="P238" s="189"/>
      <c r="Q238" s="189"/>
      <c r="R238" s="189"/>
      <c r="S238" s="189"/>
      <c r="T238" s="189"/>
      <c r="U238" s="189"/>
      <c r="V238" s="189"/>
      <c r="W238" s="189"/>
      <c r="X238" s="189"/>
      <c r="Y238" s="189"/>
      <c r="Z238" s="189"/>
    </row>
    <row r="239" spans="1:26" ht="11.5" x14ac:dyDescent="0.25">
      <c r="A239" s="189"/>
      <c r="B239" s="189"/>
      <c r="C239" s="189"/>
      <c r="D239" s="189"/>
      <c r="E239" s="189"/>
      <c r="H239" s="189"/>
      <c r="I239" s="189"/>
      <c r="J239" s="189"/>
      <c r="K239" s="189"/>
      <c r="L239" s="189"/>
      <c r="M239" s="189"/>
      <c r="N239" s="189"/>
      <c r="O239" s="189"/>
      <c r="P239" s="189"/>
      <c r="Q239" s="189"/>
      <c r="R239" s="189"/>
      <c r="S239" s="189"/>
      <c r="T239" s="189"/>
      <c r="U239" s="189"/>
      <c r="V239" s="189"/>
      <c r="W239" s="189"/>
      <c r="X239" s="189"/>
      <c r="Y239" s="189"/>
      <c r="Z239" s="189"/>
    </row>
    <row r="240" spans="1:26" ht="11.5" x14ac:dyDescent="0.25">
      <c r="A240" s="189"/>
      <c r="B240" s="189"/>
      <c r="C240" s="189"/>
      <c r="D240" s="189"/>
      <c r="E240" s="189"/>
      <c r="H240" s="189"/>
      <c r="I240" s="189"/>
      <c r="J240" s="189"/>
      <c r="K240" s="189"/>
      <c r="L240" s="189"/>
      <c r="M240" s="189"/>
      <c r="N240" s="189"/>
      <c r="O240" s="189"/>
      <c r="P240" s="189"/>
      <c r="Q240" s="189"/>
      <c r="R240" s="189"/>
      <c r="S240" s="189"/>
      <c r="T240" s="189"/>
      <c r="U240" s="189"/>
      <c r="V240" s="189"/>
      <c r="W240" s="189"/>
      <c r="X240" s="189"/>
      <c r="Y240" s="189"/>
      <c r="Z240" s="189"/>
    </row>
    <row r="241" spans="1:26" ht="11.5" x14ac:dyDescent="0.25">
      <c r="A241" s="189"/>
      <c r="B241" s="189"/>
      <c r="C241" s="189"/>
      <c r="D241" s="189"/>
      <c r="E241" s="189"/>
      <c r="H241" s="189"/>
      <c r="I241" s="189"/>
      <c r="J241" s="189"/>
      <c r="K241" s="189"/>
      <c r="L241" s="189"/>
      <c r="M241" s="189"/>
      <c r="N241" s="189"/>
      <c r="O241" s="189"/>
      <c r="P241" s="189"/>
      <c r="Q241" s="189"/>
      <c r="R241" s="189"/>
      <c r="S241" s="189"/>
      <c r="T241" s="189"/>
      <c r="U241" s="189"/>
      <c r="V241" s="189"/>
      <c r="W241" s="189"/>
      <c r="X241" s="189"/>
      <c r="Y241" s="189"/>
      <c r="Z241" s="189"/>
    </row>
    <row r="242" spans="1:26" ht="11.5" x14ac:dyDescent="0.25">
      <c r="A242" s="189"/>
      <c r="B242" s="189"/>
      <c r="C242" s="189"/>
      <c r="D242" s="189"/>
      <c r="E242" s="189"/>
      <c r="H242" s="189"/>
      <c r="I242" s="189"/>
      <c r="J242" s="189"/>
      <c r="K242" s="189"/>
      <c r="L242" s="189"/>
      <c r="M242" s="189"/>
      <c r="N242" s="189"/>
      <c r="O242" s="189"/>
      <c r="P242" s="189"/>
      <c r="Q242" s="189"/>
      <c r="R242" s="189"/>
      <c r="S242" s="189"/>
      <c r="T242" s="189"/>
      <c r="U242" s="189"/>
      <c r="V242" s="189"/>
      <c r="W242" s="189"/>
      <c r="X242" s="189"/>
      <c r="Y242" s="189"/>
      <c r="Z242" s="189"/>
    </row>
    <row r="243" spans="1:26" ht="11.5" x14ac:dyDescent="0.25">
      <c r="A243" s="189"/>
      <c r="B243" s="189"/>
      <c r="C243" s="189"/>
      <c r="D243" s="189"/>
      <c r="E243" s="189"/>
      <c r="H243" s="189"/>
      <c r="I243" s="189"/>
      <c r="J243" s="189"/>
      <c r="K243" s="189"/>
      <c r="L243" s="189"/>
      <c r="M243" s="189"/>
      <c r="N243" s="189"/>
      <c r="O243" s="189"/>
      <c r="P243" s="189"/>
      <c r="Q243" s="189"/>
      <c r="R243" s="189"/>
      <c r="S243" s="189"/>
      <c r="T243" s="189"/>
      <c r="U243" s="189"/>
      <c r="V243" s="189"/>
      <c r="W243" s="189"/>
      <c r="X243" s="189"/>
      <c r="Y243" s="189"/>
      <c r="Z243" s="189"/>
    </row>
    <row r="244" spans="1:26" ht="11.5" x14ac:dyDescent="0.25">
      <c r="A244" s="189"/>
      <c r="B244" s="189"/>
      <c r="C244" s="189"/>
      <c r="D244" s="189"/>
      <c r="E244" s="189"/>
      <c r="H244" s="189"/>
      <c r="I244" s="189"/>
      <c r="J244" s="189"/>
      <c r="K244" s="189"/>
      <c r="L244" s="189"/>
      <c r="M244" s="189"/>
      <c r="N244" s="189"/>
      <c r="O244" s="189"/>
      <c r="P244" s="189"/>
      <c r="Q244" s="189"/>
      <c r="R244" s="189"/>
      <c r="S244" s="189"/>
      <c r="T244" s="189"/>
      <c r="U244" s="189"/>
      <c r="V244" s="189"/>
      <c r="W244" s="189"/>
      <c r="X244" s="189"/>
      <c r="Y244" s="189"/>
      <c r="Z244" s="189"/>
    </row>
    <row r="245" spans="1:26" ht="11.5" x14ac:dyDescent="0.25">
      <c r="A245" s="189"/>
      <c r="B245" s="189"/>
      <c r="C245" s="189"/>
      <c r="D245" s="189"/>
      <c r="E245" s="189"/>
      <c r="H245" s="189"/>
      <c r="I245" s="189"/>
      <c r="J245" s="189"/>
      <c r="K245" s="189"/>
      <c r="L245" s="189"/>
      <c r="M245" s="189"/>
      <c r="N245" s="189"/>
      <c r="O245" s="189"/>
      <c r="P245" s="189"/>
      <c r="Q245" s="189"/>
      <c r="R245" s="189"/>
      <c r="S245" s="189"/>
      <c r="T245" s="189"/>
      <c r="U245" s="189"/>
      <c r="V245" s="189"/>
      <c r="W245" s="189"/>
      <c r="X245" s="189"/>
      <c r="Y245" s="189"/>
      <c r="Z245" s="189"/>
    </row>
    <row r="246" spans="1:26" ht="11.5" x14ac:dyDescent="0.25">
      <c r="A246" s="189"/>
      <c r="B246" s="189"/>
      <c r="C246" s="189"/>
      <c r="D246" s="189"/>
      <c r="E246" s="189"/>
      <c r="H246" s="189"/>
      <c r="I246" s="189"/>
      <c r="J246" s="189"/>
      <c r="K246" s="189"/>
      <c r="L246" s="189"/>
      <c r="M246" s="189"/>
      <c r="N246" s="189"/>
      <c r="O246" s="189"/>
      <c r="P246" s="189"/>
      <c r="Q246" s="189"/>
      <c r="R246" s="189"/>
      <c r="S246" s="189"/>
      <c r="T246" s="189"/>
      <c r="U246" s="189"/>
      <c r="V246" s="189"/>
      <c r="W246" s="189"/>
      <c r="X246" s="189"/>
      <c r="Y246" s="189"/>
      <c r="Z246" s="189"/>
    </row>
    <row r="247" spans="1:26" ht="11.5" x14ac:dyDescent="0.25">
      <c r="A247" s="189"/>
      <c r="B247" s="189"/>
      <c r="C247" s="189"/>
      <c r="D247" s="189"/>
      <c r="E247" s="189"/>
      <c r="H247" s="189"/>
      <c r="I247" s="189"/>
      <c r="J247" s="189"/>
      <c r="K247" s="189"/>
      <c r="L247" s="189"/>
      <c r="M247" s="189"/>
      <c r="N247" s="189"/>
      <c r="O247" s="189"/>
      <c r="P247" s="189"/>
      <c r="Q247" s="189"/>
      <c r="R247" s="189"/>
      <c r="S247" s="189"/>
      <c r="T247" s="189"/>
      <c r="U247" s="189"/>
      <c r="V247" s="189"/>
      <c r="W247" s="189"/>
      <c r="X247" s="189"/>
      <c r="Y247" s="189"/>
      <c r="Z247" s="189"/>
    </row>
    <row r="248" spans="1:26" ht="11.5" x14ac:dyDescent="0.25">
      <c r="A248" s="189"/>
      <c r="B248" s="189"/>
      <c r="C248" s="189"/>
      <c r="D248" s="189"/>
      <c r="E248" s="189"/>
      <c r="H248" s="189"/>
      <c r="I248" s="189"/>
      <c r="J248" s="189"/>
      <c r="K248" s="189"/>
      <c r="L248" s="189"/>
      <c r="M248" s="189"/>
      <c r="N248" s="189"/>
      <c r="O248" s="189"/>
      <c r="P248" s="189"/>
      <c r="Q248" s="189"/>
      <c r="R248" s="189"/>
      <c r="S248" s="189"/>
      <c r="T248" s="189"/>
      <c r="U248" s="189"/>
      <c r="V248" s="189"/>
      <c r="W248" s="189"/>
      <c r="X248" s="189"/>
      <c r="Y248" s="189"/>
      <c r="Z248" s="189"/>
    </row>
    <row r="249" spans="1:26" ht="11.5" x14ac:dyDescent="0.25">
      <c r="A249" s="189"/>
      <c r="B249" s="189"/>
      <c r="C249" s="189"/>
      <c r="D249" s="189"/>
      <c r="E249" s="189"/>
      <c r="H249" s="189"/>
      <c r="I249" s="189"/>
      <c r="J249" s="189"/>
      <c r="K249" s="189"/>
      <c r="L249" s="189"/>
      <c r="M249" s="189"/>
      <c r="N249" s="189"/>
      <c r="O249" s="189"/>
      <c r="P249" s="189"/>
      <c r="Q249" s="189"/>
      <c r="R249" s="189"/>
      <c r="S249" s="189"/>
      <c r="T249" s="189"/>
      <c r="U249" s="189"/>
      <c r="V249" s="189"/>
      <c r="W249" s="189"/>
      <c r="X249" s="189"/>
      <c r="Y249" s="189"/>
      <c r="Z249" s="189"/>
    </row>
    <row r="250" spans="1:26" ht="11.5" x14ac:dyDescent="0.25">
      <c r="A250" s="189"/>
      <c r="B250" s="189"/>
      <c r="C250" s="189"/>
      <c r="D250" s="189"/>
      <c r="E250" s="189"/>
      <c r="H250" s="189"/>
      <c r="I250" s="189"/>
      <c r="J250" s="189"/>
      <c r="K250" s="189"/>
      <c r="L250" s="189"/>
      <c r="M250" s="189"/>
      <c r="N250" s="189"/>
      <c r="O250" s="189"/>
      <c r="P250" s="189"/>
      <c r="Q250" s="189"/>
      <c r="R250" s="189"/>
      <c r="S250" s="189"/>
      <c r="T250" s="189"/>
      <c r="U250" s="189"/>
      <c r="V250" s="189"/>
      <c r="W250" s="189"/>
      <c r="X250" s="189"/>
      <c r="Y250" s="189"/>
      <c r="Z250" s="189"/>
    </row>
    <row r="251" spans="1:26" ht="11.5" x14ac:dyDescent="0.25">
      <c r="A251" s="189"/>
      <c r="B251" s="189"/>
      <c r="C251" s="189"/>
      <c r="D251" s="189"/>
      <c r="E251" s="189"/>
      <c r="H251" s="189"/>
      <c r="I251" s="189"/>
      <c r="J251" s="189"/>
      <c r="K251" s="189"/>
      <c r="L251" s="189"/>
      <c r="M251" s="189"/>
      <c r="N251" s="189"/>
      <c r="O251" s="189"/>
      <c r="P251" s="189"/>
      <c r="Q251" s="189"/>
      <c r="R251" s="189"/>
      <c r="S251" s="189"/>
      <c r="T251" s="189"/>
      <c r="U251" s="189"/>
      <c r="V251" s="189"/>
      <c r="W251" s="189"/>
      <c r="X251" s="189"/>
      <c r="Y251" s="189"/>
      <c r="Z251" s="189"/>
    </row>
    <row r="252" spans="1:26" ht="11.5" x14ac:dyDescent="0.25">
      <c r="A252" s="189"/>
      <c r="B252" s="189"/>
      <c r="C252" s="189"/>
      <c r="D252" s="189"/>
      <c r="E252" s="189"/>
      <c r="H252" s="189"/>
      <c r="I252" s="189"/>
      <c r="J252" s="189"/>
      <c r="K252" s="189"/>
      <c r="L252" s="189"/>
      <c r="M252" s="189"/>
      <c r="N252" s="189"/>
      <c r="O252" s="189"/>
      <c r="P252" s="189"/>
      <c r="Q252" s="189"/>
      <c r="R252" s="189"/>
      <c r="S252" s="189"/>
      <c r="T252" s="189"/>
      <c r="U252" s="189"/>
      <c r="V252" s="189"/>
      <c r="W252" s="189"/>
      <c r="X252" s="189"/>
      <c r="Y252" s="189"/>
      <c r="Z252" s="189"/>
    </row>
    <row r="253" spans="1:26" ht="11.5" x14ac:dyDescent="0.25">
      <c r="A253" s="189"/>
      <c r="B253" s="189"/>
      <c r="C253" s="189"/>
      <c r="D253" s="189"/>
      <c r="E253" s="189"/>
      <c r="H253" s="189"/>
      <c r="I253" s="189"/>
      <c r="J253" s="189"/>
      <c r="K253" s="189"/>
      <c r="L253" s="189"/>
      <c r="M253" s="189"/>
      <c r="N253" s="189"/>
      <c r="O253" s="189"/>
      <c r="P253" s="189"/>
      <c r="Q253" s="189"/>
      <c r="R253" s="189"/>
      <c r="S253" s="189"/>
      <c r="T253" s="189"/>
      <c r="U253" s="189"/>
      <c r="V253" s="189"/>
      <c r="W253" s="189"/>
      <c r="X253" s="189"/>
      <c r="Y253" s="189"/>
      <c r="Z253" s="189"/>
    </row>
    <row r="254" spans="1:26" ht="11.5" x14ac:dyDescent="0.25">
      <c r="A254" s="189"/>
      <c r="B254" s="189"/>
      <c r="C254" s="189"/>
      <c r="D254" s="189"/>
      <c r="E254" s="189"/>
      <c r="H254" s="189"/>
      <c r="I254" s="189"/>
      <c r="J254" s="189"/>
      <c r="K254" s="189"/>
      <c r="L254" s="189"/>
      <c r="M254" s="189"/>
      <c r="N254" s="189"/>
      <c r="O254" s="189"/>
      <c r="P254" s="189"/>
      <c r="Q254" s="189"/>
      <c r="R254" s="189"/>
      <c r="S254" s="189"/>
      <c r="T254" s="189"/>
      <c r="U254" s="189"/>
      <c r="V254" s="189"/>
      <c r="W254" s="189"/>
      <c r="X254" s="189"/>
      <c r="Y254" s="189"/>
      <c r="Z254" s="189"/>
    </row>
    <row r="255" spans="1:26" ht="11.5" x14ac:dyDescent="0.25">
      <c r="A255" s="189"/>
      <c r="B255" s="189"/>
      <c r="C255" s="189"/>
      <c r="D255" s="189"/>
      <c r="E255" s="189"/>
      <c r="H255" s="189"/>
      <c r="I255" s="189"/>
      <c r="J255" s="189"/>
      <c r="K255" s="189"/>
      <c r="L255" s="189"/>
      <c r="M255" s="189"/>
      <c r="N255" s="189"/>
      <c r="O255" s="189"/>
      <c r="P255" s="189"/>
      <c r="Q255" s="189"/>
      <c r="R255" s="189"/>
      <c r="S255" s="189"/>
      <c r="T255" s="189"/>
      <c r="U255" s="189"/>
      <c r="V255" s="189"/>
      <c r="W255" s="189"/>
      <c r="X255" s="189"/>
      <c r="Y255" s="189"/>
      <c r="Z255" s="189"/>
    </row>
    <row r="256" spans="1:26" ht="11.5" x14ac:dyDescent="0.25">
      <c r="A256" s="189"/>
      <c r="B256" s="189"/>
      <c r="C256" s="189"/>
      <c r="D256" s="189"/>
      <c r="E256" s="189"/>
      <c r="H256" s="189"/>
      <c r="I256" s="189"/>
      <c r="J256" s="189"/>
      <c r="K256" s="189"/>
      <c r="L256" s="189"/>
      <c r="M256" s="189"/>
      <c r="N256" s="189"/>
      <c r="O256" s="189"/>
      <c r="P256" s="189"/>
      <c r="Q256" s="189"/>
      <c r="R256" s="189"/>
      <c r="S256" s="189"/>
      <c r="T256" s="189"/>
      <c r="U256" s="189"/>
      <c r="V256" s="189"/>
      <c r="W256" s="189"/>
      <c r="X256" s="189"/>
      <c r="Y256" s="189"/>
      <c r="Z256" s="189"/>
    </row>
    <row r="257" spans="1:26" ht="11.5" x14ac:dyDescent="0.25">
      <c r="A257" s="189"/>
      <c r="B257" s="189"/>
      <c r="C257" s="189"/>
      <c r="D257" s="189"/>
      <c r="E257" s="189"/>
      <c r="H257" s="189"/>
      <c r="I257" s="189"/>
      <c r="J257" s="189"/>
      <c r="K257" s="189"/>
      <c r="L257" s="189"/>
      <c r="M257" s="189"/>
      <c r="N257" s="189"/>
      <c r="O257" s="189"/>
      <c r="P257" s="189"/>
      <c r="Q257" s="189"/>
      <c r="R257" s="189"/>
      <c r="S257" s="189"/>
      <c r="T257" s="189"/>
      <c r="U257" s="189"/>
      <c r="V257" s="189"/>
      <c r="W257" s="189"/>
      <c r="X257" s="189"/>
      <c r="Y257" s="189"/>
      <c r="Z257" s="189"/>
    </row>
    <row r="258" spans="1:26" ht="11.5" x14ac:dyDescent="0.25">
      <c r="A258" s="189"/>
      <c r="B258" s="189"/>
      <c r="C258" s="189"/>
      <c r="D258" s="189"/>
      <c r="E258" s="189"/>
      <c r="H258" s="189"/>
      <c r="I258" s="189"/>
      <c r="J258" s="189"/>
      <c r="K258" s="189"/>
      <c r="L258" s="189"/>
      <c r="M258" s="189"/>
      <c r="N258" s="189"/>
      <c r="O258" s="189"/>
      <c r="P258" s="189"/>
      <c r="Q258" s="189"/>
      <c r="R258" s="189"/>
      <c r="S258" s="189"/>
      <c r="T258" s="189"/>
      <c r="U258" s="189"/>
      <c r="V258" s="189"/>
      <c r="W258" s="189"/>
      <c r="X258" s="189"/>
      <c r="Y258" s="189"/>
      <c r="Z258" s="189"/>
    </row>
    <row r="259" spans="1:26" ht="11.5" x14ac:dyDescent="0.25">
      <c r="A259" s="189"/>
      <c r="B259" s="189"/>
      <c r="C259" s="189"/>
      <c r="D259" s="189"/>
      <c r="E259" s="189"/>
      <c r="H259" s="189"/>
      <c r="I259" s="189"/>
      <c r="J259" s="189"/>
      <c r="K259" s="189"/>
      <c r="L259" s="189"/>
      <c r="M259" s="189"/>
      <c r="N259" s="189"/>
      <c r="O259" s="189"/>
      <c r="P259" s="189"/>
      <c r="Q259" s="189"/>
      <c r="R259" s="189"/>
      <c r="S259" s="189"/>
      <c r="T259" s="189"/>
      <c r="U259" s="189"/>
      <c r="V259" s="189"/>
      <c r="W259" s="189"/>
      <c r="X259" s="189"/>
      <c r="Y259" s="189"/>
      <c r="Z259" s="189"/>
    </row>
    <row r="260" spans="1:26" ht="11.5" x14ac:dyDescent="0.25">
      <c r="A260" s="189"/>
      <c r="B260" s="189"/>
      <c r="C260" s="189"/>
      <c r="D260" s="189"/>
      <c r="E260" s="189"/>
      <c r="H260" s="189"/>
      <c r="I260" s="189"/>
      <c r="J260" s="189"/>
      <c r="K260" s="189"/>
      <c r="L260" s="189"/>
      <c r="M260" s="189"/>
      <c r="N260" s="189"/>
      <c r="O260" s="189"/>
      <c r="P260" s="189"/>
      <c r="Q260" s="189"/>
      <c r="R260" s="189"/>
      <c r="S260" s="189"/>
      <c r="T260" s="189"/>
      <c r="U260" s="189"/>
      <c r="V260" s="189"/>
      <c r="W260" s="189"/>
      <c r="X260" s="189"/>
      <c r="Y260" s="189"/>
      <c r="Z260" s="189"/>
    </row>
    <row r="261" spans="1:26" ht="11.5" x14ac:dyDescent="0.25">
      <c r="A261" s="189"/>
      <c r="B261" s="189"/>
      <c r="C261" s="189"/>
      <c r="D261" s="189"/>
      <c r="E261" s="189"/>
      <c r="H261" s="189"/>
      <c r="I261" s="189"/>
      <c r="J261" s="189"/>
      <c r="K261" s="189"/>
      <c r="L261" s="189"/>
      <c r="M261" s="189"/>
      <c r="N261" s="189"/>
      <c r="O261" s="189"/>
      <c r="P261" s="189"/>
      <c r="Q261" s="189"/>
      <c r="R261" s="189"/>
      <c r="S261" s="189"/>
      <c r="T261" s="189"/>
      <c r="U261" s="189"/>
      <c r="V261" s="189"/>
      <c r="W261" s="189"/>
      <c r="X261" s="189"/>
      <c r="Y261" s="189"/>
      <c r="Z261" s="189"/>
    </row>
    <row r="262" spans="1:26" ht="11.5" x14ac:dyDescent="0.25">
      <c r="A262" s="189"/>
      <c r="B262" s="189"/>
      <c r="C262" s="189"/>
      <c r="D262" s="189"/>
      <c r="E262" s="189"/>
      <c r="H262" s="189"/>
      <c r="I262" s="189"/>
      <c r="J262" s="189"/>
      <c r="K262" s="189"/>
      <c r="L262" s="189"/>
      <c r="M262" s="189"/>
      <c r="N262" s="189"/>
      <c r="O262" s="189"/>
      <c r="P262" s="189"/>
      <c r="Q262" s="189"/>
      <c r="R262" s="189"/>
      <c r="S262" s="189"/>
      <c r="T262" s="189"/>
      <c r="U262" s="189"/>
      <c r="V262" s="189"/>
      <c r="W262" s="189"/>
      <c r="X262" s="189"/>
      <c r="Y262" s="189"/>
      <c r="Z262" s="189"/>
    </row>
    <row r="263" spans="1:26" ht="11.5" x14ac:dyDescent="0.25">
      <c r="A263" s="189"/>
      <c r="B263" s="189"/>
      <c r="C263" s="189"/>
      <c r="D263" s="189"/>
      <c r="E263" s="189"/>
      <c r="H263" s="189"/>
      <c r="I263" s="189"/>
      <c r="J263" s="189"/>
      <c r="K263" s="189"/>
      <c r="L263" s="189"/>
      <c r="M263" s="189"/>
      <c r="N263" s="189"/>
      <c r="O263" s="189"/>
      <c r="P263" s="189"/>
      <c r="Q263" s="189"/>
      <c r="R263" s="189"/>
      <c r="S263" s="189"/>
      <c r="T263" s="189"/>
      <c r="U263" s="189"/>
      <c r="V263" s="189"/>
      <c r="W263" s="189"/>
      <c r="X263" s="189"/>
      <c r="Y263" s="189"/>
      <c r="Z263" s="189"/>
    </row>
    <row r="264" spans="1:26" ht="11.5" x14ac:dyDescent="0.25">
      <c r="A264" s="189"/>
      <c r="B264" s="189"/>
      <c r="C264" s="189"/>
      <c r="D264" s="189"/>
      <c r="E264" s="189"/>
      <c r="H264" s="189"/>
      <c r="I264" s="189"/>
      <c r="J264" s="189"/>
      <c r="K264" s="189"/>
      <c r="L264" s="189"/>
      <c r="M264" s="189"/>
      <c r="N264" s="189"/>
      <c r="O264" s="189"/>
      <c r="P264" s="189"/>
      <c r="Q264" s="189"/>
      <c r="R264" s="189"/>
      <c r="S264" s="189"/>
      <c r="T264" s="189"/>
      <c r="U264" s="189"/>
      <c r="V264" s="189"/>
      <c r="W264" s="189"/>
      <c r="X264" s="189"/>
      <c r="Y264" s="189"/>
      <c r="Z264" s="189"/>
    </row>
    <row r="265" spans="1:26" ht="11.5" x14ac:dyDescent="0.25">
      <c r="A265" s="189"/>
      <c r="B265" s="189"/>
      <c r="C265" s="189"/>
      <c r="D265" s="189"/>
      <c r="E265" s="189"/>
      <c r="H265" s="189"/>
      <c r="I265" s="189"/>
      <c r="J265" s="189"/>
      <c r="K265" s="189"/>
      <c r="L265" s="189"/>
      <c r="M265" s="189"/>
      <c r="N265" s="189"/>
      <c r="O265" s="189"/>
      <c r="P265" s="189"/>
      <c r="Q265" s="189"/>
      <c r="R265" s="189"/>
      <c r="S265" s="189"/>
      <c r="T265" s="189"/>
      <c r="U265" s="189"/>
      <c r="V265" s="189"/>
      <c r="W265" s="189"/>
      <c r="X265" s="189"/>
      <c r="Y265" s="189"/>
      <c r="Z265" s="189"/>
    </row>
    <row r="266" spans="1:26" ht="11.5" x14ac:dyDescent="0.25">
      <c r="A266" s="189"/>
      <c r="B266" s="189"/>
      <c r="C266" s="189"/>
      <c r="D266" s="189"/>
      <c r="E266" s="189"/>
      <c r="H266" s="189"/>
      <c r="I266" s="189"/>
      <c r="J266" s="189"/>
      <c r="K266" s="189"/>
      <c r="L266" s="189"/>
      <c r="M266" s="189"/>
      <c r="N266" s="189"/>
      <c r="O266" s="189"/>
      <c r="P266" s="189"/>
      <c r="Q266" s="189"/>
      <c r="R266" s="189"/>
      <c r="S266" s="189"/>
      <c r="T266" s="189"/>
      <c r="U266" s="189"/>
      <c r="V266" s="189"/>
      <c r="W266" s="189"/>
      <c r="X266" s="189"/>
      <c r="Y266" s="189"/>
      <c r="Z266" s="189"/>
    </row>
    <row r="267" spans="1:26" ht="11.5" x14ac:dyDescent="0.25">
      <c r="A267" s="189"/>
      <c r="B267" s="189"/>
      <c r="C267" s="189"/>
      <c r="D267" s="189"/>
      <c r="E267" s="189"/>
      <c r="H267" s="189"/>
      <c r="I267" s="189"/>
      <c r="J267" s="189"/>
      <c r="K267" s="189"/>
      <c r="L267" s="189"/>
      <c r="M267" s="189"/>
      <c r="N267" s="189"/>
      <c r="O267" s="189"/>
      <c r="P267" s="189"/>
      <c r="Q267" s="189"/>
      <c r="R267" s="189"/>
      <c r="S267" s="189"/>
      <c r="T267" s="189"/>
      <c r="U267" s="189"/>
      <c r="V267" s="189"/>
      <c r="W267" s="189"/>
      <c r="X267" s="189"/>
      <c r="Y267" s="189"/>
      <c r="Z267" s="189"/>
    </row>
    <row r="268" spans="1:26" ht="11.5" x14ac:dyDescent="0.25">
      <c r="A268" s="189"/>
      <c r="B268" s="189"/>
      <c r="C268" s="189"/>
      <c r="D268" s="189"/>
      <c r="E268" s="189"/>
      <c r="H268" s="189"/>
      <c r="I268" s="189"/>
      <c r="J268" s="189"/>
      <c r="K268" s="189"/>
      <c r="L268" s="189"/>
      <c r="M268" s="189"/>
      <c r="N268" s="189"/>
      <c r="O268" s="189"/>
      <c r="P268" s="189"/>
      <c r="Q268" s="189"/>
      <c r="R268" s="189"/>
      <c r="S268" s="189"/>
      <c r="T268" s="189"/>
      <c r="U268" s="189"/>
      <c r="V268" s="189"/>
      <c r="W268" s="189"/>
      <c r="X268" s="189"/>
      <c r="Y268" s="189"/>
      <c r="Z268" s="189"/>
    </row>
    <row r="269" spans="1:26" ht="11.5" x14ac:dyDescent="0.25">
      <c r="A269" s="189"/>
      <c r="B269" s="189"/>
      <c r="C269" s="189"/>
      <c r="D269" s="189"/>
      <c r="E269" s="189"/>
      <c r="H269" s="189"/>
      <c r="I269" s="189"/>
      <c r="J269" s="189"/>
      <c r="K269" s="189"/>
      <c r="L269" s="189"/>
      <c r="M269" s="189"/>
      <c r="N269" s="189"/>
      <c r="O269" s="189"/>
      <c r="P269" s="189"/>
      <c r="Q269" s="189"/>
      <c r="R269" s="189"/>
      <c r="S269" s="189"/>
      <c r="T269" s="189"/>
      <c r="U269" s="189"/>
      <c r="V269" s="189"/>
      <c r="W269" s="189"/>
      <c r="X269" s="189"/>
      <c r="Y269" s="189"/>
      <c r="Z269" s="189"/>
    </row>
    <row r="270" spans="1:26" ht="11.5" x14ac:dyDescent="0.25">
      <c r="A270" s="189"/>
      <c r="B270" s="189"/>
      <c r="C270" s="189"/>
      <c r="D270" s="189"/>
      <c r="E270" s="189"/>
      <c r="H270" s="189"/>
      <c r="I270" s="189"/>
      <c r="J270" s="189"/>
      <c r="K270" s="189"/>
      <c r="L270" s="189"/>
      <c r="M270" s="189"/>
      <c r="N270" s="189"/>
      <c r="O270" s="189"/>
      <c r="P270" s="189"/>
      <c r="Q270" s="189"/>
      <c r="R270" s="189"/>
      <c r="S270" s="189"/>
      <c r="T270" s="189"/>
      <c r="U270" s="189"/>
      <c r="V270" s="189"/>
      <c r="W270" s="189"/>
      <c r="X270" s="189"/>
      <c r="Y270" s="189"/>
      <c r="Z270" s="189"/>
    </row>
    <row r="271" spans="1:26" ht="11.5" x14ac:dyDescent="0.25">
      <c r="A271" s="189"/>
      <c r="B271" s="189"/>
      <c r="C271" s="189"/>
      <c r="D271" s="189"/>
      <c r="E271" s="189"/>
      <c r="H271" s="189"/>
      <c r="I271" s="189"/>
      <c r="J271" s="189"/>
      <c r="K271" s="189"/>
      <c r="L271" s="189"/>
      <c r="M271" s="189"/>
      <c r="N271" s="189"/>
      <c r="O271" s="189"/>
      <c r="P271" s="189"/>
      <c r="Q271" s="189"/>
      <c r="R271" s="189"/>
      <c r="S271" s="189"/>
      <c r="T271" s="189"/>
      <c r="U271" s="189"/>
      <c r="V271" s="189"/>
      <c r="W271" s="189"/>
      <c r="X271" s="189"/>
      <c r="Y271" s="189"/>
      <c r="Z271" s="189"/>
    </row>
    <row r="272" spans="1:26" ht="11.5" x14ac:dyDescent="0.25">
      <c r="A272" s="189"/>
      <c r="B272" s="189"/>
      <c r="C272" s="189"/>
      <c r="D272" s="189"/>
      <c r="E272" s="189"/>
      <c r="H272" s="189"/>
      <c r="I272" s="189"/>
      <c r="J272" s="189"/>
      <c r="K272" s="189"/>
      <c r="L272" s="189"/>
      <c r="M272" s="189"/>
      <c r="N272" s="189"/>
      <c r="O272" s="189"/>
      <c r="P272" s="189"/>
      <c r="Q272" s="189"/>
      <c r="R272" s="189"/>
      <c r="S272" s="189"/>
      <c r="T272" s="189"/>
      <c r="U272" s="189"/>
      <c r="V272" s="189"/>
      <c r="W272" s="189"/>
      <c r="X272" s="189"/>
      <c r="Y272" s="189"/>
      <c r="Z272" s="189"/>
    </row>
    <row r="273" spans="1:26" ht="11.5" x14ac:dyDescent="0.25">
      <c r="A273" s="189"/>
      <c r="B273" s="189"/>
      <c r="C273" s="189"/>
      <c r="D273" s="189"/>
      <c r="E273" s="189"/>
      <c r="H273" s="189"/>
      <c r="I273" s="189"/>
      <c r="J273" s="189"/>
      <c r="K273" s="189"/>
      <c r="L273" s="189"/>
      <c r="M273" s="189"/>
      <c r="N273" s="189"/>
      <c r="O273" s="189"/>
      <c r="P273" s="189"/>
      <c r="Q273" s="189"/>
      <c r="R273" s="189"/>
      <c r="S273" s="189"/>
      <c r="T273" s="189"/>
      <c r="U273" s="189"/>
      <c r="V273" s="189"/>
      <c r="W273" s="189"/>
      <c r="X273" s="189"/>
      <c r="Y273" s="189"/>
      <c r="Z273" s="189"/>
    </row>
    <row r="274" spans="1:26" ht="11.5" x14ac:dyDescent="0.25">
      <c r="A274" s="189"/>
      <c r="B274" s="189"/>
      <c r="C274" s="189"/>
      <c r="D274" s="189"/>
      <c r="E274" s="189"/>
      <c r="H274" s="189"/>
      <c r="I274" s="189"/>
      <c r="J274" s="189"/>
      <c r="K274" s="189"/>
      <c r="L274" s="189"/>
      <c r="M274" s="189"/>
      <c r="N274" s="189"/>
      <c r="O274" s="189"/>
      <c r="P274" s="189"/>
      <c r="Q274" s="189"/>
      <c r="R274" s="189"/>
      <c r="S274" s="189"/>
      <c r="T274" s="189"/>
      <c r="U274" s="189"/>
      <c r="V274" s="189"/>
      <c r="W274" s="189"/>
      <c r="X274" s="189"/>
      <c r="Y274" s="189"/>
      <c r="Z274" s="189"/>
    </row>
    <row r="275" spans="1:26" ht="11.5" x14ac:dyDescent="0.25">
      <c r="A275" s="189"/>
      <c r="B275" s="189"/>
      <c r="C275" s="189"/>
      <c r="D275" s="189"/>
      <c r="E275" s="189"/>
      <c r="H275" s="189"/>
      <c r="I275" s="189"/>
      <c r="J275" s="189"/>
      <c r="K275" s="189"/>
      <c r="L275" s="189"/>
      <c r="M275" s="189"/>
      <c r="N275" s="189"/>
      <c r="O275" s="189"/>
      <c r="P275" s="189"/>
      <c r="Q275" s="189"/>
      <c r="R275" s="189"/>
      <c r="S275" s="189"/>
      <c r="T275" s="189"/>
      <c r="U275" s="189"/>
      <c r="V275" s="189"/>
      <c r="W275" s="189"/>
      <c r="X275" s="189"/>
      <c r="Y275" s="189"/>
      <c r="Z275" s="189"/>
    </row>
    <row r="276" spans="1:26" ht="11.5" x14ac:dyDescent="0.25">
      <c r="A276" s="189"/>
      <c r="B276" s="189"/>
      <c r="C276" s="189"/>
      <c r="D276" s="189"/>
      <c r="E276" s="189"/>
      <c r="H276" s="189"/>
      <c r="I276" s="189"/>
      <c r="J276" s="189"/>
      <c r="K276" s="189"/>
      <c r="L276" s="189"/>
      <c r="M276" s="189"/>
      <c r="N276" s="189"/>
      <c r="O276" s="189"/>
      <c r="P276" s="189"/>
      <c r="Q276" s="189"/>
      <c r="R276" s="189"/>
      <c r="S276" s="189"/>
      <c r="T276" s="189"/>
      <c r="U276" s="189"/>
      <c r="V276" s="189"/>
      <c r="W276" s="189"/>
      <c r="X276" s="189"/>
      <c r="Y276" s="189"/>
      <c r="Z276" s="189"/>
    </row>
    <row r="277" spans="1:26" ht="11.5" x14ac:dyDescent="0.25">
      <c r="A277" s="189"/>
      <c r="B277" s="189"/>
      <c r="C277" s="189"/>
      <c r="D277" s="189"/>
      <c r="E277" s="189"/>
      <c r="H277" s="189"/>
      <c r="I277" s="189"/>
      <c r="J277" s="189"/>
      <c r="K277" s="189"/>
      <c r="L277" s="189"/>
      <c r="M277" s="189"/>
      <c r="N277" s="189"/>
      <c r="O277" s="189"/>
      <c r="P277" s="189"/>
      <c r="Q277" s="189"/>
      <c r="R277" s="189"/>
      <c r="S277" s="189"/>
      <c r="T277" s="189"/>
      <c r="U277" s="189"/>
      <c r="V277" s="189"/>
      <c r="W277" s="189"/>
      <c r="X277" s="189"/>
      <c r="Y277" s="189"/>
      <c r="Z277" s="189"/>
    </row>
    <row r="278" spans="1:26" ht="11.5" x14ac:dyDescent="0.25">
      <c r="A278" s="189"/>
      <c r="B278" s="189"/>
      <c r="C278" s="189"/>
      <c r="D278" s="189"/>
      <c r="E278" s="189"/>
      <c r="H278" s="189"/>
      <c r="I278" s="189"/>
      <c r="J278" s="189"/>
      <c r="K278" s="189"/>
      <c r="L278" s="189"/>
      <c r="M278" s="189"/>
      <c r="N278" s="189"/>
      <c r="O278" s="189"/>
      <c r="P278" s="189"/>
      <c r="Q278" s="189"/>
      <c r="R278" s="189"/>
      <c r="S278" s="189"/>
      <c r="T278" s="189"/>
      <c r="U278" s="189"/>
      <c r="V278" s="189"/>
      <c r="W278" s="189"/>
      <c r="X278" s="189"/>
      <c r="Y278" s="189"/>
      <c r="Z278" s="189"/>
    </row>
    <row r="279" spans="1:26" ht="11.5" x14ac:dyDescent="0.25">
      <c r="A279" s="189"/>
      <c r="B279" s="189"/>
      <c r="C279" s="189"/>
      <c r="D279" s="189"/>
      <c r="E279" s="189"/>
      <c r="H279" s="189"/>
      <c r="I279" s="189"/>
      <c r="J279" s="189"/>
      <c r="K279" s="189"/>
      <c r="L279" s="189"/>
      <c r="M279" s="189"/>
      <c r="N279" s="189"/>
      <c r="O279" s="189"/>
      <c r="P279" s="189"/>
      <c r="Q279" s="189"/>
      <c r="R279" s="189"/>
      <c r="S279" s="189"/>
      <c r="T279" s="189"/>
      <c r="U279" s="189"/>
      <c r="V279" s="189"/>
      <c r="W279" s="189"/>
      <c r="X279" s="189"/>
      <c r="Y279" s="189"/>
      <c r="Z279" s="189"/>
    </row>
    <row r="280" spans="1:26" ht="11.5" x14ac:dyDescent="0.25">
      <c r="A280" s="189"/>
      <c r="B280" s="189"/>
      <c r="C280" s="189"/>
      <c r="D280" s="189"/>
      <c r="E280" s="189"/>
      <c r="H280" s="189"/>
      <c r="I280" s="189"/>
      <c r="J280" s="189"/>
      <c r="K280" s="189"/>
      <c r="L280" s="189"/>
      <c r="M280" s="189"/>
      <c r="N280" s="189"/>
      <c r="O280" s="189"/>
      <c r="P280" s="189"/>
      <c r="Q280" s="189"/>
      <c r="R280" s="189"/>
      <c r="S280" s="189"/>
      <c r="T280" s="189"/>
      <c r="U280" s="189"/>
      <c r="V280" s="189"/>
      <c r="W280" s="189"/>
      <c r="X280" s="189"/>
      <c r="Y280" s="189"/>
      <c r="Z280" s="189"/>
    </row>
    <row r="281" spans="1:26" ht="11.5" x14ac:dyDescent="0.25">
      <c r="A281" s="189"/>
      <c r="B281" s="189"/>
      <c r="C281" s="189"/>
      <c r="D281" s="189"/>
      <c r="E281" s="189"/>
      <c r="H281" s="189"/>
      <c r="I281" s="189"/>
      <c r="J281" s="189"/>
      <c r="K281" s="189"/>
      <c r="L281" s="189"/>
      <c r="M281" s="189"/>
      <c r="N281" s="189"/>
      <c r="O281" s="189"/>
      <c r="P281" s="189"/>
      <c r="Q281" s="189"/>
      <c r="R281" s="189"/>
      <c r="S281" s="189"/>
      <c r="T281" s="189"/>
      <c r="U281" s="189"/>
      <c r="V281" s="189"/>
      <c r="W281" s="189"/>
      <c r="X281" s="189"/>
      <c r="Y281" s="189"/>
      <c r="Z281" s="189"/>
    </row>
    <row r="282" spans="1:26" ht="11.5" x14ac:dyDescent="0.25">
      <c r="A282" s="189"/>
      <c r="B282" s="189"/>
      <c r="C282" s="189"/>
      <c r="D282" s="189"/>
      <c r="E282" s="189"/>
      <c r="H282" s="189"/>
      <c r="I282" s="189"/>
      <c r="J282" s="189"/>
      <c r="K282" s="189"/>
      <c r="L282" s="189"/>
      <c r="M282" s="189"/>
      <c r="N282" s="189"/>
      <c r="O282" s="189"/>
      <c r="P282" s="189"/>
      <c r="Q282" s="189"/>
      <c r="R282" s="189"/>
      <c r="S282" s="189"/>
      <c r="T282" s="189"/>
      <c r="U282" s="189"/>
      <c r="V282" s="189"/>
      <c r="W282" s="189"/>
      <c r="X282" s="189"/>
      <c r="Y282" s="189"/>
      <c r="Z282" s="189"/>
    </row>
    <row r="283" spans="1:26" ht="11.5" x14ac:dyDescent="0.25">
      <c r="A283" s="189"/>
      <c r="B283" s="189"/>
      <c r="C283" s="189"/>
      <c r="D283" s="189"/>
      <c r="E283" s="189"/>
      <c r="H283" s="189"/>
      <c r="I283" s="189"/>
      <c r="J283" s="189"/>
      <c r="K283" s="189"/>
      <c r="L283" s="189"/>
      <c r="M283" s="189"/>
      <c r="N283" s="189"/>
      <c r="O283" s="189"/>
      <c r="P283" s="189"/>
      <c r="Q283" s="189"/>
      <c r="R283" s="189"/>
      <c r="S283" s="189"/>
      <c r="T283" s="189"/>
      <c r="U283" s="189"/>
      <c r="V283" s="189"/>
      <c r="W283" s="189"/>
      <c r="X283" s="189"/>
      <c r="Y283" s="189"/>
      <c r="Z283" s="189"/>
    </row>
    <row r="284" spans="1:26" ht="11.5" x14ac:dyDescent="0.25">
      <c r="A284" s="189"/>
      <c r="B284" s="189"/>
      <c r="C284" s="189"/>
      <c r="D284" s="189"/>
      <c r="E284" s="189"/>
      <c r="H284" s="189"/>
      <c r="I284" s="189"/>
      <c r="J284" s="189"/>
      <c r="K284" s="189"/>
      <c r="L284" s="189"/>
      <c r="M284" s="189"/>
      <c r="N284" s="189"/>
      <c r="O284" s="189"/>
      <c r="P284" s="189"/>
      <c r="Q284" s="189"/>
      <c r="R284" s="189"/>
      <c r="S284" s="189"/>
      <c r="T284" s="189"/>
      <c r="U284" s="189"/>
      <c r="V284" s="189"/>
      <c r="W284" s="189"/>
      <c r="X284" s="189"/>
      <c r="Y284" s="189"/>
      <c r="Z284" s="189"/>
    </row>
    <row r="285" spans="1:26" ht="11.5" x14ac:dyDescent="0.25">
      <c r="A285" s="189"/>
      <c r="B285" s="189"/>
      <c r="C285" s="189"/>
      <c r="D285" s="189"/>
      <c r="E285" s="189"/>
      <c r="H285" s="189"/>
      <c r="I285" s="189"/>
      <c r="J285" s="189"/>
      <c r="K285" s="189"/>
      <c r="L285" s="189"/>
      <c r="M285" s="189"/>
      <c r="N285" s="189"/>
      <c r="O285" s="189"/>
      <c r="P285" s="189"/>
      <c r="Q285" s="189"/>
      <c r="R285" s="189"/>
      <c r="S285" s="189"/>
      <c r="T285" s="189"/>
      <c r="U285" s="189"/>
      <c r="V285" s="189"/>
      <c r="W285" s="189"/>
      <c r="X285" s="189"/>
      <c r="Y285" s="189"/>
      <c r="Z285" s="189"/>
    </row>
    <row r="286" spans="1:26" ht="11.5" x14ac:dyDescent="0.25">
      <c r="A286" s="189"/>
      <c r="B286" s="189"/>
      <c r="C286" s="189"/>
      <c r="D286" s="189"/>
      <c r="E286" s="189"/>
      <c r="H286" s="189"/>
      <c r="I286" s="189"/>
      <c r="J286" s="189"/>
      <c r="K286" s="189"/>
      <c r="L286" s="189"/>
      <c r="M286" s="189"/>
      <c r="N286" s="189"/>
      <c r="O286" s="189"/>
      <c r="P286" s="189"/>
      <c r="Q286" s="189"/>
      <c r="R286" s="189"/>
      <c r="S286" s="189"/>
      <c r="T286" s="189"/>
      <c r="U286" s="189"/>
      <c r="V286" s="189"/>
      <c r="W286" s="189"/>
      <c r="X286" s="189"/>
      <c r="Y286" s="189"/>
      <c r="Z286" s="189"/>
    </row>
    <row r="287" spans="1:26" ht="11.5" x14ac:dyDescent="0.25">
      <c r="A287" s="189"/>
      <c r="B287" s="189"/>
      <c r="C287" s="189"/>
      <c r="D287" s="189"/>
      <c r="E287" s="189"/>
      <c r="H287" s="189"/>
      <c r="I287" s="189"/>
      <c r="J287" s="189"/>
      <c r="K287" s="189"/>
      <c r="L287" s="189"/>
      <c r="M287" s="189"/>
      <c r="N287" s="189"/>
      <c r="O287" s="189"/>
      <c r="P287" s="189"/>
      <c r="Q287" s="189"/>
      <c r="R287" s="189"/>
      <c r="S287" s="189"/>
      <c r="T287" s="189"/>
      <c r="U287" s="189"/>
      <c r="V287" s="189"/>
      <c r="W287" s="189"/>
      <c r="X287" s="189"/>
      <c r="Y287" s="189"/>
      <c r="Z287" s="189"/>
    </row>
    <row r="288" spans="1:26" ht="11.5" x14ac:dyDescent="0.25">
      <c r="A288" s="189"/>
      <c r="B288" s="189"/>
      <c r="C288" s="189"/>
      <c r="D288" s="189"/>
      <c r="E288" s="189"/>
      <c r="H288" s="189"/>
      <c r="I288" s="189"/>
      <c r="J288" s="189"/>
      <c r="K288" s="189"/>
      <c r="L288" s="189"/>
      <c r="M288" s="189"/>
      <c r="N288" s="189"/>
      <c r="O288" s="189"/>
      <c r="P288" s="189"/>
      <c r="Q288" s="189"/>
      <c r="R288" s="189"/>
      <c r="S288" s="189"/>
      <c r="T288" s="189"/>
      <c r="U288" s="189"/>
      <c r="V288" s="189"/>
      <c r="W288" s="189"/>
      <c r="X288" s="189"/>
      <c r="Y288" s="189"/>
      <c r="Z288" s="189"/>
    </row>
    <row r="289" spans="1:26" ht="11.5" x14ac:dyDescent="0.25">
      <c r="A289" s="189"/>
      <c r="B289" s="189"/>
      <c r="C289" s="189"/>
      <c r="D289" s="189"/>
      <c r="E289" s="189"/>
      <c r="H289" s="189"/>
      <c r="I289" s="189"/>
      <c r="J289" s="189"/>
      <c r="K289" s="189"/>
      <c r="L289" s="189"/>
      <c r="M289" s="189"/>
      <c r="N289" s="189"/>
      <c r="O289" s="189"/>
      <c r="P289" s="189"/>
      <c r="Q289" s="189"/>
      <c r="R289" s="189"/>
      <c r="S289" s="189"/>
      <c r="T289" s="189"/>
      <c r="U289" s="189"/>
      <c r="V289" s="189"/>
      <c r="W289" s="189"/>
      <c r="X289" s="189"/>
      <c r="Y289" s="189"/>
      <c r="Z289" s="189"/>
    </row>
    <row r="290" spans="1:26" ht="11.5" x14ac:dyDescent="0.25">
      <c r="A290" s="189"/>
      <c r="B290" s="189"/>
      <c r="C290" s="189"/>
      <c r="D290" s="189"/>
      <c r="E290" s="189"/>
      <c r="H290" s="189"/>
      <c r="I290" s="189"/>
      <c r="J290" s="189"/>
      <c r="K290" s="189"/>
      <c r="L290" s="189"/>
      <c r="M290" s="189"/>
      <c r="N290" s="189"/>
      <c r="O290" s="189"/>
      <c r="P290" s="189"/>
      <c r="Q290" s="189"/>
      <c r="R290" s="189"/>
      <c r="S290" s="189"/>
      <c r="T290" s="189"/>
      <c r="U290" s="189"/>
      <c r="V290" s="189"/>
      <c r="W290" s="189"/>
      <c r="X290" s="189"/>
      <c r="Y290" s="189"/>
      <c r="Z290" s="189"/>
    </row>
    <row r="291" spans="1:26" ht="11.5" x14ac:dyDescent="0.25">
      <c r="A291" s="189"/>
      <c r="B291" s="189"/>
      <c r="C291" s="189"/>
      <c r="D291" s="189"/>
      <c r="E291" s="189"/>
      <c r="H291" s="189"/>
      <c r="I291" s="189"/>
      <c r="J291" s="189"/>
      <c r="K291" s="189"/>
      <c r="L291" s="189"/>
      <c r="M291" s="189"/>
      <c r="N291" s="189"/>
      <c r="O291" s="189"/>
      <c r="P291" s="189"/>
      <c r="Q291" s="189"/>
      <c r="R291" s="189"/>
      <c r="S291" s="189"/>
      <c r="T291" s="189"/>
      <c r="U291" s="189"/>
      <c r="V291" s="189"/>
      <c r="W291" s="189"/>
      <c r="X291" s="189"/>
      <c r="Y291" s="189"/>
      <c r="Z291" s="189"/>
    </row>
    <row r="292" spans="1:26" ht="11.5" x14ac:dyDescent="0.25">
      <c r="A292" s="189"/>
      <c r="B292" s="189"/>
      <c r="C292" s="189"/>
      <c r="D292" s="189"/>
      <c r="E292" s="189"/>
      <c r="H292" s="189"/>
      <c r="I292" s="189"/>
      <c r="J292" s="189"/>
      <c r="K292" s="189"/>
      <c r="L292" s="189"/>
      <c r="M292" s="189"/>
      <c r="N292" s="189"/>
      <c r="O292" s="189"/>
      <c r="P292" s="189"/>
      <c r="Q292" s="189"/>
      <c r="R292" s="189"/>
      <c r="S292" s="189"/>
      <c r="T292" s="189"/>
      <c r="U292" s="189"/>
      <c r="V292" s="189"/>
      <c r="W292" s="189"/>
      <c r="X292" s="189"/>
      <c r="Y292" s="189"/>
      <c r="Z292" s="189"/>
    </row>
    <row r="293" spans="1:26" ht="11.5" x14ac:dyDescent="0.25">
      <c r="A293" s="189"/>
      <c r="B293" s="189"/>
      <c r="C293" s="189"/>
      <c r="D293" s="189"/>
      <c r="E293" s="189"/>
      <c r="H293" s="189"/>
      <c r="I293" s="189"/>
      <c r="J293" s="189"/>
      <c r="K293" s="189"/>
      <c r="L293" s="189"/>
      <c r="M293" s="189"/>
      <c r="N293" s="189"/>
      <c r="O293" s="189"/>
      <c r="P293" s="189"/>
      <c r="Q293" s="189"/>
      <c r="R293" s="189"/>
      <c r="S293" s="189"/>
      <c r="T293" s="189"/>
      <c r="U293" s="189"/>
      <c r="V293" s="189"/>
      <c r="W293" s="189"/>
      <c r="X293" s="189"/>
      <c r="Y293" s="189"/>
      <c r="Z293" s="189"/>
    </row>
    <row r="294" spans="1:26" ht="11.5" x14ac:dyDescent="0.25">
      <c r="A294" s="189"/>
      <c r="B294" s="189"/>
      <c r="C294" s="189"/>
      <c r="D294" s="189"/>
      <c r="E294" s="189"/>
      <c r="H294" s="189"/>
      <c r="I294" s="189"/>
      <c r="J294" s="189"/>
      <c r="K294" s="189"/>
      <c r="L294" s="189"/>
      <c r="M294" s="189"/>
      <c r="N294" s="189"/>
      <c r="O294" s="189"/>
      <c r="P294" s="189"/>
      <c r="Q294" s="189"/>
      <c r="R294" s="189"/>
      <c r="S294" s="189"/>
      <c r="T294" s="189"/>
      <c r="U294" s="189"/>
      <c r="V294" s="189"/>
      <c r="W294" s="189"/>
      <c r="X294" s="189"/>
      <c r="Y294" s="189"/>
      <c r="Z294" s="189"/>
    </row>
    <row r="295" spans="1:26" ht="11.5" x14ac:dyDescent="0.25">
      <c r="A295" s="189"/>
      <c r="B295" s="189"/>
      <c r="C295" s="189"/>
      <c r="D295" s="189"/>
      <c r="E295" s="189"/>
      <c r="H295" s="189"/>
      <c r="I295" s="189"/>
      <c r="J295" s="189"/>
      <c r="K295" s="189"/>
      <c r="L295" s="189"/>
      <c r="M295" s="189"/>
      <c r="N295" s="189"/>
      <c r="O295" s="189"/>
      <c r="P295" s="189"/>
      <c r="Q295" s="189"/>
      <c r="R295" s="189"/>
      <c r="S295" s="189"/>
      <c r="T295" s="189"/>
      <c r="U295" s="189"/>
      <c r="V295" s="189"/>
      <c r="W295" s="189"/>
      <c r="X295" s="189"/>
      <c r="Y295" s="189"/>
      <c r="Z295" s="189"/>
    </row>
    <row r="296" spans="1:26" ht="11.5" x14ac:dyDescent="0.25">
      <c r="A296" s="189"/>
      <c r="B296" s="189"/>
      <c r="C296" s="189"/>
      <c r="D296" s="189"/>
      <c r="E296" s="189"/>
      <c r="H296" s="189"/>
      <c r="I296" s="189"/>
      <c r="J296" s="189"/>
      <c r="K296" s="189"/>
      <c r="L296" s="189"/>
      <c r="M296" s="189"/>
      <c r="N296" s="189"/>
      <c r="O296" s="189"/>
      <c r="P296" s="189"/>
      <c r="Q296" s="189"/>
      <c r="R296" s="189"/>
      <c r="S296" s="189"/>
      <c r="T296" s="189"/>
      <c r="U296" s="189"/>
      <c r="V296" s="189"/>
      <c r="W296" s="189"/>
      <c r="X296" s="189"/>
      <c r="Y296" s="189"/>
      <c r="Z296" s="189"/>
    </row>
    <row r="297" spans="1:26" ht="11.5" x14ac:dyDescent="0.25">
      <c r="A297" s="189"/>
      <c r="B297" s="189"/>
      <c r="C297" s="189"/>
      <c r="D297" s="189"/>
      <c r="E297" s="189"/>
      <c r="H297" s="189"/>
      <c r="I297" s="189"/>
      <c r="J297" s="189"/>
      <c r="K297" s="189"/>
      <c r="L297" s="189"/>
      <c r="M297" s="189"/>
      <c r="N297" s="189"/>
      <c r="O297" s="189"/>
      <c r="P297" s="189"/>
      <c r="Q297" s="189"/>
      <c r="R297" s="189"/>
      <c r="S297" s="189"/>
      <c r="T297" s="189"/>
      <c r="U297" s="189"/>
      <c r="V297" s="189"/>
      <c r="W297" s="189"/>
      <c r="X297" s="189"/>
      <c r="Y297" s="189"/>
      <c r="Z297" s="189"/>
    </row>
    <row r="298" spans="1:26" ht="11.5" x14ac:dyDescent="0.25">
      <c r="A298" s="189"/>
      <c r="B298" s="189"/>
      <c r="C298" s="189"/>
      <c r="D298" s="189"/>
      <c r="E298" s="189"/>
      <c r="H298" s="189"/>
      <c r="I298" s="189"/>
      <c r="J298" s="189"/>
      <c r="K298" s="189"/>
      <c r="L298" s="189"/>
      <c r="M298" s="189"/>
      <c r="N298" s="189"/>
      <c r="O298" s="189"/>
      <c r="P298" s="189"/>
      <c r="Q298" s="189"/>
      <c r="R298" s="189"/>
      <c r="S298" s="189"/>
      <c r="T298" s="189"/>
      <c r="U298" s="189"/>
      <c r="V298" s="189"/>
      <c r="W298" s="189"/>
      <c r="X298" s="189"/>
      <c r="Y298" s="189"/>
      <c r="Z298" s="189"/>
    </row>
    <row r="299" spans="1:26" ht="11.5" x14ac:dyDescent="0.25">
      <c r="A299" s="189"/>
      <c r="B299" s="189"/>
      <c r="C299" s="189"/>
      <c r="D299" s="189"/>
      <c r="E299" s="189"/>
      <c r="H299" s="189"/>
      <c r="I299" s="189"/>
      <c r="J299" s="189"/>
      <c r="K299" s="189"/>
      <c r="L299" s="189"/>
      <c r="M299" s="189"/>
      <c r="N299" s="189"/>
      <c r="O299" s="189"/>
      <c r="P299" s="189"/>
      <c r="Q299" s="189"/>
      <c r="R299" s="189"/>
      <c r="S299" s="189"/>
      <c r="T299" s="189"/>
      <c r="U299" s="189"/>
      <c r="V299" s="189"/>
      <c r="W299" s="189"/>
      <c r="X299" s="189"/>
      <c r="Y299" s="189"/>
      <c r="Z299" s="189"/>
    </row>
    <row r="300" spans="1:26" ht="11.5" x14ac:dyDescent="0.25">
      <c r="A300" s="189"/>
      <c r="B300" s="189"/>
      <c r="C300" s="189"/>
      <c r="D300" s="189"/>
      <c r="E300" s="189"/>
      <c r="H300" s="189"/>
      <c r="I300" s="189"/>
      <c r="J300" s="189"/>
      <c r="K300" s="189"/>
      <c r="L300" s="189"/>
      <c r="M300" s="189"/>
      <c r="N300" s="189"/>
      <c r="O300" s="189"/>
      <c r="P300" s="189"/>
      <c r="Q300" s="189"/>
      <c r="R300" s="189"/>
      <c r="S300" s="189"/>
      <c r="T300" s="189"/>
      <c r="U300" s="189"/>
      <c r="V300" s="189"/>
      <c r="W300" s="189"/>
      <c r="X300" s="189"/>
      <c r="Y300" s="189"/>
      <c r="Z300" s="189"/>
    </row>
    <row r="301" spans="1:26" ht="11.5" x14ac:dyDescent="0.25">
      <c r="A301" s="189"/>
      <c r="B301" s="189"/>
      <c r="C301" s="189"/>
      <c r="D301" s="189"/>
      <c r="E301" s="189"/>
      <c r="H301" s="189"/>
      <c r="I301" s="189"/>
      <c r="J301" s="189"/>
      <c r="K301" s="189"/>
      <c r="L301" s="189"/>
      <c r="M301" s="189"/>
      <c r="N301" s="189"/>
      <c r="O301" s="189"/>
      <c r="P301" s="189"/>
      <c r="Q301" s="189"/>
      <c r="R301" s="189"/>
      <c r="S301" s="189"/>
      <c r="T301" s="189"/>
      <c r="U301" s="189"/>
      <c r="V301" s="189"/>
      <c r="W301" s="189"/>
      <c r="X301" s="189"/>
      <c r="Y301" s="189"/>
      <c r="Z301" s="189"/>
    </row>
    <row r="302" spans="1:26" ht="11.5" x14ac:dyDescent="0.25">
      <c r="A302" s="189"/>
      <c r="B302" s="189"/>
      <c r="C302" s="189"/>
      <c r="D302" s="189"/>
      <c r="E302" s="189"/>
      <c r="H302" s="189"/>
      <c r="I302" s="189"/>
      <c r="J302" s="189"/>
      <c r="K302" s="189"/>
      <c r="L302" s="189"/>
      <c r="M302" s="189"/>
      <c r="N302" s="189"/>
      <c r="O302" s="189"/>
      <c r="P302" s="189"/>
      <c r="Q302" s="189"/>
      <c r="R302" s="189"/>
      <c r="S302" s="189"/>
      <c r="T302" s="189"/>
      <c r="U302" s="189"/>
      <c r="V302" s="189"/>
      <c r="W302" s="189"/>
      <c r="X302" s="189"/>
      <c r="Y302" s="189"/>
      <c r="Z302" s="189"/>
    </row>
    <row r="303" spans="1:26" ht="11.5" x14ac:dyDescent="0.25">
      <c r="A303" s="189"/>
      <c r="B303" s="189"/>
      <c r="C303" s="189"/>
      <c r="D303" s="189"/>
      <c r="E303" s="189"/>
      <c r="H303" s="189"/>
      <c r="I303" s="189"/>
      <c r="J303" s="189"/>
      <c r="K303" s="189"/>
      <c r="L303" s="189"/>
      <c r="M303" s="189"/>
      <c r="N303" s="189"/>
      <c r="O303" s="189"/>
      <c r="P303" s="189"/>
      <c r="Q303" s="189"/>
      <c r="R303" s="189"/>
      <c r="S303" s="189"/>
      <c r="T303" s="189"/>
      <c r="U303" s="189"/>
      <c r="V303" s="189"/>
      <c r="W303" s="189"/>
      <c r="X303" s="189"/>
      <c r="Y303" s="189"/>
      <c r="Z303" s="189"/>
    </row>
    <row r="304" spans="1:26" ht="11.5" x14ac:dyDescent="0.25">
      <c r="A304" s="189"/>
      <c r="B304" s="189"/>
      <c r="C304" s="189"/>
      <c r="D304" s="189"/>
      <c r="E304" s="189"/>
      <c r="H304" s="189"/>
      <c r="I304" s="189"/>
      <c r="J304" s="189"/>
      <c r="K304" s="189"/>
      <c r="L304" s="189"/>
      <c r="M304" s="189"/>
      <c r="N304" s="189"/>
      <c r="O304" s="189"/>
      <c r="P304" s="189"/>
      <c r="Q304" s="189"/>
      <c r="R304" s="189"/>
      <c r="S304" s="189"/>
      <c r="T304" s="189"/>
      <c r="U304" s="189"/>
      <c r="V304" s="189"/>
      <c r="W304" s="189"/>
      <c r="X304" s="189"/>
      <c r="Y304" s="189"/>
      <c r="Z304" s="189"/>
    </row>
    <row r="305" spans="1:26" ht="11.5" x14ac:dyDescent="0.25">
      <c r="A305" s="189"/>
      <c r="B305" s="189"/>
      <c r="C305" s="189"/>
      <c r="D305" s="189"/>
      <c r="E305" s="189"/>
      <c r="H305" s="189"/>
      <c r="I305" s="189"/>
      <c r="J305" s="189"/>
      <c r="K305" s="189"/>
      <c r="L305" s="189"/>
      <c r="M305" s="189"/>
      <c r="N305" s="189"/>
      <c r="O305" s="189"/>
      <c r="P305" s="189"/>
      <c r="Q305" s="189"/>
      <c r="R305" s="189"/>
      <c r="S305" s="189"/>
      <c r="T305" s="189"/>
      <c r="U305" s="189"/>
      <c r="V305" s="189"/>
      <c r="W305" s="189"/>
      <c r="X305" s="189"/>
      <c r="Y305" s="189"/>
      <c r="Z305" s="189"/>
    </row>
    <row r="306" spans="1:26" ht="11.5" x14ac:dyDescent="0.25">
      <c r="A306" s="189"/>
      <c r="B306" s="189"/>
      <c r="C306" s="189"/>
      <c r="D306" s="189"/>
      <c r="E306" s="189"/>
      <c r="H306" s="189"/>
      <c r="I306" s="189"/>
      <c r="J306" s="189"/>
      <c r="K306" s="189"/>
      <c r="L306" s="189"/>
      <c r="M306" s="189"/>
      <c r="N306" s="189"/>
      <c r="O306" s="189"/>
      <c r="P306" s="189"/>
      <c r="Q306" s="189"/>
      <c r="R306" s="189"/>
      <c r="S306" s="189"/>
      <c r="T306" s="189"/>
      <c r="U306" s="189"/>
      <c r="V306" s="189"/>
      <c r="W306" s="189"/>
      <c r="X306" s="189"/>
      <c r="Y306" s="189"/>
      <c r="Z306" s="189"/>
    </row>
    <row r="307" spans="1:26" ht="11.5" x14ac:dyDescent="0.25">
      <c r="A307" s="189"/>
      <c r="B307" s="189"/>
      <c r="C307" s="189"/>
      <c r="D307" s="189"/>
      <c r="E307" s="189"/>
      <c r="H307" s="189"/>
      <c r="I307" s="189"/>
      <c r="J307" s="189"/>
      <c r="K307" s="189"/>
      <c r="L307" s="189"/>
      <c r="M307" s="189"/>
      <c r="N307" s="189"/>
      <c r="O307" s="189"/>
      <c r="P307" s="189"/>
      <c r="Q307" s="189"/>
      <c r="R307" s="189"/>
      <c r="S307" s="189"/>
      <c r="T307" s="189"/>
      <c r="U307" s="189"/>
      <c r="V307" s="189"/>
      <c r="W307" s="189"/>
      <c r="X307" s="189"/>
      <c r="Y307" s="189"/>
      <c r="Z307" s="189"/>
    </row>
    <row r="308" spans="1:26" ht="11.5" x14ac:dyDescent="0.25">
      <c r="A308" s="189"/>
      <c r="B308" s="189"/>
      <c r="C308" s="189"/>
      <c r="D308" s="189"/>
      <c r="E308" s="189"/>
      <c r="H308" s="189"/>
      <c r="I308" s="189"/>
      <c r="J308" s="189"/>
      <c r="K308" s="189"/>
      <c r="L308" s="189"/>
      <c r="M308" s="189"/>
      <c r="N308" s="189"/>
      <c r="O308" s="189"/>
      <c r="P308" s="189"/>
      <c r="Q308" s="189"/>
      <c r="R308" s="189"/>
      <c r="S308" s="189"/>
      <c r="T308" s="189"/>
      <c r="U308" s="189"/>
      <c r="V308" s="189"/>
      <c r="W308" s="189"/>
      <c r="X308" s="189"/>
      <c r="Y308" s="189"/>
      <c r="Z308" s="189"/>
    </row>
    <row r="309" spans="1:26" ht="11.5" x14ac:dyDescent="0.25">
      <c r="A309" s="189"/>
      <c r="B309" s="189"/>
      <c r="C309" s="189"/>
      <c r="D309" s="189"/>
      <c r="E309" s="189"/>
      <c r="H309" s="189"/>
      <c r="I309" s="189"/>
      <c r="J309" s="189"/>
      <c r="K309" s="189"/>
      <c r="L309" s="189"/>
      <c r="M309" s="189"/>
      <c r="N309" s="189"/>
      <c r="O309" s="189"/>
      <c r="P309" s="189"/>
      <c r="Q309" s="189"/>
      <c r="R309" s="189"/>
      <c r="S309" s="189"/>
      <c r="T309" s="189"/>
      <c r="U309" s="189"/>
      <c r="V309" s="189"/>
      <c r="W309" s="189"/>
      <c r="X309" s="189"/>
      <c r="Y309" s="189"/>
      <c r="Z309" s="189"/>
    </row>
    <row r="310" spans="1:26" ht="11.5" x14ac:dyDescent="0.25">
      <c r="A310" s="189"/>
      <c r="B310" s="189"/>
      <c r="C310" s="189"/>
      <c r="D310" s="189"/>
      <c r="E310" s="189"/>
      <c r="H310" s="189"/>
      <c r="I310" s="189"/>
      <c r="J310" s="189"/>
      <c r="K310" s="189"/>
      <c r="L310" s="189"/>
      <c r="M310" s="189"/>
      <c r="N310" s="189"/>
      <c r="O310" s="189"/>
      <c r="P310" s="189"/>
      <c r="Q310" s="189"/>
      <c r="R310" s="189"/>
      <c r="S310" s="189"/>
      <c r="T310" s="189"/>
      <c r="U310" s="189"/>
      <c r="V310" s="189"/>
      <c r="W310" s="189"/>
      <c r="X310" s="189"/>
      <c r="Y310" s="189"/>
      <c r="Z310" s="189"/>
    </row>
    <row r="311" spans="1:26" ht="11.5" x14ac:dyDescent="0.25">
      <c r="A311" s="189"/>
      <c r="B311" s="189"/>
      <c r="C311" s="189"/>
      <c r="D311" s="189"/>
      <c r="E311" s="189"/>
      <c r="H311" s="189"/>
      <c r="I311" s="189"/>
      <c r="J311" s="189"/>
      <c r="K311" s="189"/>
      <c r="L311" s="189"/>
      <c r="M311" s="189"/>
      <c r="N311" s="189"/>
      <c r="O311" s="189"/>
      <c r="P311" s="189"/>
      <c r="Q311" s="189"/>
      <c r="R311" s="189"/>
      <c r="S311" s="189"/>
      <c r="T311" s="189"/>
      <c r="U311" s="189"/>
      <c r="V311" s="189"/>
      <c r="W311" s="189"/>
      <c r="X311" s="189"/>
      <c r="Y311" s="189"/>
      <c r="Z311" s="189"/>
    </row>
    <row r="312" spans="1:26" ht="11.5" x14ac:dyDescent="0.25">
      <c r="A312" s="189"/>
      <c r="B312" s="189"/>
      <c r="C312" s="189"/>
      <c r="D312" s="189"/>
      <c r="E312" s="189"/>
      <c r="H312" s="189"/>
      <c r="I312" s="189"/>
      <c r="J312" s="189"/>
      <c r="K312" s="189"/>
      <c r="L312" s="189"/>
      <c r="M312" s="189"/>
      <c r="N312" s="189"/>
      <c r="O312" s="189"/>
      <c r="P312" s="189"/>
      <c r="Q312" s="189"/>
      <c r="R312" s="189"/>
      <c r="S312" s="189"/>
      <c r="T312" s="189"/>
      <c r="U312" s="189"/>
      <c r="V312" s="189"/>
      <c r="W312" s="189"/>
      <c r="X312" s="189"/>
      <c r="Y312" s="189"/>
      <c r="Z312" s="189"/>
    </row>
    <row r="313" spans="1:26" ht="11.5" x14ac:dyDescent="0.25">
      <c r="A313" s="189"/>
      <c r="B313" s="189"/>
      <c r="C313" s="189"/>
      <c r="D313" s="189"/>
      <c r="E313" s="189"/>
      <c r="H313" s="189"/>
      <c r="I313" s="189"/>
      <c r="J313" s="189"/>
      <c r="K313" s="189"/>
      <c r="L313" s="189"/>
      <c r="M313" s="189"/>
      <c r="N313" s="189"/>
      <c r="O313" s="189"/>
      <c r="P313" s="189"/>
      <c r="Q313" s="189"/>
      <c r="R313" s="189"/>
      <c r="S313" s="189"/>
      <c r="T313" s="189"/>
      <c r="U313" s="189"/>
      <c r="V313" s="189"/>
      <c r="W313" s="189"/>
      <c r="X313" s="189"/>
      <c r="Y313" s="189"/>
      <c r="Z313" s="189"/>
    </row>
    <row r="314" spans="1:26" ht="11.5" x14ac:dyDescent="0.25">
      <c r="A314" s="189"/>
      <c r="B314" s="189"/>
      <c r="C314" s="189"/>
      <c r="D314" s="189"/>
      <c r="E314" s="189"/>
      <c r="H314" s="189"/>
      <c r="I314" s="189"/>
      <c r="J314" s="189"/>
      <c r="K314" s="189"/>
      <c r="L314" s="189"/>
      <c r="M314" s="189"/>
      <c r="N314" s="189"/>
      <c r="O314" s="189"/>
      <c r="P314" s="189"/>
      <c r="Q314" s="189"/>
      <c r="R314" s="189"/>
      <c r="S314" s="189"/>
      <c r="T314" s="189"/>
      <c r="U314" s="189"/>
      <c r="V314" s="189"/>
      <c r="W314" s="189"/>
      <c r="X314" s="189"/>
      <c r="Y314" s="189"/>
      <c r="Z314" s="189"/>
    </row>
    <row r="315" spans="1:26" ht="11.5" x14ac:dyDescent="0.25">
      <c r="A315" s="189"/>
      <c r="B315" s="189"/>
      <c r="C315" s="189"/>
      <c r="D315" s="189"/>
      <c r="E315" s="189"/>
      <c r="H315" s="189"/>
      <c r="I315" s="189"/>
      <c r="J315" s="189"/>
      <c r="K315" s="189"/>
      <c r="L315" s="189"/>
      <c r="M315" s="189"/>
      <c r="N315" s="189"/>
      <c r="O315" s="189"/>
      <c r="P315" s="189"/>
      <c r="Q315" s="189"/>
      <c r="R315" s="189"/>
      <c r="S315" s="189"/>
      <c r="T315" s="189"/>
      <c r="U315" s="189"/>
      <c r="V315" s="189"/>
      <c r="W315" s="189"/>
      <c r="X315" s="189"/>
      <c r="Y315" s="189"/>
      <c r="Z315" s="189"/>
    </row>
    <row r="316" spans="1:26" ht="11.5" x14ac:dyDescent="0.25">
      <c r="A316" s="189"/>
      <c r="B316" s="189"/>
      <c r="C316" s="189"/>
      <c r="D316" s="189"/>
      <c r="E316" s="189"/>
      <c r="H316" s="189"/>
      <c r="I316" s="189"/>
      <c r="J316" s="189"/>
      <c r="K316" s="189"/>
      <c r="L316" s="189"/>
      <c r="M316" s="189"/>
      <c r="N316" s="189"/>
      <c r="O316" s="189"/>
      <c r="P316" s="189"/>
      <c r="Q316" s="189"/>
      <c r="R316" s="189"/>
      <c r="S316" s="189"/>
      <c r="T316" s="189"/>
      <c r="U316" s="189"/>
      <c r="V316" s="189"/>
      <c r="W316" s="189"/>
      <c r="X316" s="189"/>
      <c r="Y316" s="189"/>
      <c r="Z316" s="189"/>
    </row>
    <row r="317" spans="1:26" ht="11.5" x14ac:dyDescent="0.25">
      <c r="A317" s="189"/>
      <c r="B317" s="189"/>
      <c r="C317" s="189"/>
      <c r="D317" s="189"/>
      <c r="E317" s="189"/>
      <c r="H317" s="189"/>
      <c r="I317" s="189"/>
      <c r="J317" s="189"/>
      <c r="K317" s="189"/>
      <c r="L317" s="189"/>
      <c r="M317" s="189"/>
      <c r="N317" s="189"/>
      <c r="O317" s="189"/>
      <c r="P317" s="189"/>
      <c r="Q317" s="189"/>
      <c r="R317" s="189"/>
      <c r="S317" s="189"/>
      <c r="T317" s="189"/>
      <c r="U317" s="189"/>
      <c r="V317" s="189"/>
      <c r="W317" s="189"/>
      <c r="X317" s="189"/>
      <c r="Y317" s="189"/>
      <c r="Z317" s="189"/>
    </row>
    <row r="318" spans="1:26" ht="11.5" x14ac:dyDescent="0.25">
      <c r="A318" s="189"/>
      <c r="B318" s="189"/>
      <c r="C318" s="189"/>
      <c r="D318" s="189"/>
      <c r="E318" s="189"/>
      <c r="H318" s="189"/>
      <c r="I318" s="189"/>
      <c r="J318" s="189"/>
      <c r="K318" s="189"/>
      <c r="L318" s="189"/>
      <c r="M318" s="189"/>
      <c r="N318" s="189"/>
      <c r="O318" s="189"/>
      <c r="P318" s="189"/>
      <c r="Q318" s="189"/>
      <c r="R318" s="189"/>
      <c r="S318" s="189"/>
      <c r="T318" s="189"/>
      <c r="U318" s="189"/>
      <c r="V318" s="189"/>
      <c r="W318" s="189"/>
      <c r="X318" s="189"/>
      <c r="Y318" s="189"/>
      <c r="Z318" s="189"/>
    </row>
    <row r="319" spans="1:26" ht="11.5" x14ac:dyDescent="0.25">
      <c r="A319" s="189"/>
      <c r="B319" s="189"/>
      <c r="C319" s="189"/>
      <c r="D319" s="189"/>
      <c r="E319" s="189"/>
      <c r="H319" s="189"/>
      <c r="I319" s="189"/>
      <c r="J319" s="189"/>
      <c r="K319" s="189"/>
      <c r="L319" s="189"/>
      <c r="M319" s="189"/>
      <c r="N319" s="189"/>
      <c r="O319" s="189"/>
      <c r="P319" s="189"/>
      <c r="Q319" s="189"/>
      <c r="R319" s="189"/>
      <c r="S319" s="189"/>
      <c r="T319" s="189"/>
      <c r="U319" s="189"/>
      <c r="V319" s="189"/>
      <c r="W319" s="189"/>
      <c r="X319" s="189"/>
      <c r="Y319" s="189"/>
      <c r="Z319" s="189"/>
    </row>
    <row r="320" spans="1:26" ht="11.5" x14ac:dyDescent="0.25">
      <c r="A320" s="189"/>
      <c r="B320" s="189"/>
      <c r="C320" s="189"/>
      <c r="D320" s="189"/>
      <c r="E320" s="189"/>
      <c r="H320" s="189"/>
      <c r="I320" s="189"/>
      <c r="J320" s="189"/>
      <c r="K320" s="189"/>
      <c r="L320" s="189"/>
      <c r="M320" s="189"/>
      <c r="N320" s="189"/>
      <c r="O320" s="189"/>
      <c r="P320" s="189"/>
      <c r="Q320" s="189"/>
      <c r="R320" s="189"/>
      <c r="S320" s="189"/>
      <c r="T320" s="189"/>
      <c r="U320" s="189"/>
      <c r="V320" s="189"/>
      <c r="W320" s="189"/>
      <c r="X320" s="189"/>
      <c r="Y320" s="189"/>
      <c r="Z320" s="189"/>
    </row>
    <row r="321" spans="1:26" ht="11.5" x14ac:dyDescent="0.25">
      <c r="A321" s="189"/>
      <c r="B321" s="189"/>
      <c r="C321" s="189"/>
      <c r="D321" s="189"/>
      <c r="E321" s="189"/>
      <c r="H321" s="189"/>
      <c r="I321" s="189"/>
      <c r="J321" s="189"/>
      <c r="K321" s="189"/>
      <c r="L321" s="189"/>
      <c r="M321" s="189"/>
      <c r="N321" s="189"/>
      <c r="O321" s="189"/>
      <c r="P321" s="189"/>
      <c r="Q321" s="189"/>
      <c r="R321" s="189"/>
      <c r="S321" s="189"/>
      <c r="T321" s="189"/>
      <c r="U321" s="189"/>
      <c r="V321" s="189"/>
      <c r="W321" s="189"/>
      <c r="X321" s="189"/>
      <c r="Y321" s="189"/>
      <c r="Z321" s="189"/>
    </row>
    <row r="322" spans="1:26" ht="11.5" x14ac:dyDescent="0.25">
      <c r="A322" s="189"/>
      <c r="B322" s="189"/>
      <c r="C322" s="189"/>
      <c r="D322" s="189"/>
      <c r="E322" s="189"/>
      <c r="H322" s="189"/>
      <c r="I322" s="189"/>
      <c r="J322" s="189"/>
      <c r="K322" s="189"/>
      <c r="L322" s="189"/>
      <c r="M322" s="189"/>
      <c r="N322" s="189"/>
      <c r="O322" s="189"/>
      <c r="P322" s="189"/>
      <c r="Q322" s="189"/>
      <c r="R322" s="189"/>
      <c r="S322" s="189"/>
      <c r="T322" s="189"/>
      <c r="U322" s="189"/>
      <c r="V322" s="189"/>
      <c r="W322" s="189"/>
      <c r="X322" s="189"/>
      <c r="Y322" s="189"/>
      <c r="Z322" s="189"/>
    </row>
    <row r="323" spans="1:26" ht="11.5" x14ac:dyDescent="0.25">
      <c r="A323" s="189"/>
      <c r="B323" s="189"/>
      <c r="C323" s="189"/>
      <c r="D323" s="189"/>
      <c r="E323" s="189"/>
      <c r="H323" s="189"/>
      <c r="I323" s="189"/>
      <c r="J323" s="189"/>
      <c r="K323" s="189"/>
      <c r="L323" s="189"/>
      <c r="M323" s="189"/>
      <c r="N323" s="189"/>
      <c r="O323" s="189"/>
      <c r="P323" s="189"/>
      <c r="Q323" s="189"/>
      <c r="R323" s="189"/>
      <c r="S323" s="189"/>
      <c r="T323" s="189"/>
      <c r="U323" s="189"/>
      <c r="V323" s="189"/>
      <c r="W323" s="189"/>
      <c r="X323" s="189"/>
      <c r="Y323" s="189"/>
      <c r="Z323" s="189"/>
    </row>
    <row r="324" spans="1:26" ht="11.5" x14ac:dyDescent="0.25">
      <c r="A324" s="189"/>
      <c r="B324" s="189"/>
      <c r="C324" s="189"/>
      <c r="D324" s="189"/>
      <c r="E324" s="189"/>
      <c r="H324" s="189"/>
      <c r="I324" s="189"/>
      <c r="J324" s="189"/>
      <c r="K324" s="189"/>
      <c r="L324" s="189"/>
      <c r="M324" s="189"/>
      <c r="N324" s="189"/>
      <c r="O324" s="189"/>
      <c r="P324" s="189"/>
      <c r="Q324" s="189"/>
      <c r="R324" s="189"/>
      <c r="S324" s="189"/>
      <c r="T324" s="189"/>
      <c r="U324" s="189"/>
      <c r="V324" s="189"/>
      <c r="W324" s="189"/>
      <c r="X324" s="189"/>
      <c r="Y324" s="189"/>
      <c r="Z324" s="189"/>
    </row>
    <row r="325" spans="1:26" ht="11.5" x14ac:dyDescent="0.25">
      <c r="A325" s="189"/>
      <c r="B325" s="189"/>
      <c r="C325" s="189"/>
      <c r="D325" s="189"/>
      <c r="E325" s="189"/>
      <c r="H325" s="189"/>
      <c r="I325" s="189"/>
      <c r="J325" s="189"/>
      <c r="K325" s="189"/>
      <c r="L325" s="189"/>
      <c r="M325" s="189"/>
      <c r="N325" s="189"/>
      <c r="O325" s="189"/>
      <c r="P325" s="189"/>
      <c r="Q325" s="189"/>
      <c r="R325" s="189"/>
      <c r="S325" s="189"/>
      <c r="T325" s="189"/>
      <c r="U325" s="189"/>
      <c r="V325" s="189"/>
      <c r="W325" s="189"/>
      <c r="X325" s="189"/>
      <c r="Y325" s="189"/>
      <c r="Z325" s="189"/>
    </row>
    <row r="326" spans="1:26" ht="11.5" x14ac:dyDescent="0.25">
      <c r="A326" s="189"/>
      <c r="B326" s="189"/>
      <c r="C326" s="189"/>
      <c r="D326" s="189"/>
      <c r="E326" s="189"/>
      <c r="H326" s="189"/>
      <c r="I326" s="189"/>
      <c r="J326" s="189"/>
      <c r="K326" s="189"/>
      <c r="L326" s="189"/>
      <c r="M326" s="189"/>
      <c r="N326" s="189"/>
      <c r="O326" s="189"/>
      <c r="P326" s="189"/>
      <c r="Q326" s="189"/>
      <c r="R326" s="189"/>
      <c r="S326" s="189"/>
      <c r="T326" s="189"/>
      <c r="U326" s="189"/>
      <c r="V326" s="189"/>
      <c r="W326" s="189"/>
      <c r="X326" s="189"/>
      <c r="Y326" s="189"/>
      <c r="Z326" s="189"/>
    </row>
    <row r="327" spans="1:26" ht="11.5" x14ac:dyDescent="0.25">
      <c r="A327" s="189"/>
      <c r="B327" s="189"/>
      <c r="C327" s="189"/>
      <c r="D327" s="189"/>
      <c r="E327" s="189"/>
      <c r="H327" s="189"/>
      <c r="I327" s="189"/>
      <c r="J327" s="189"/>
      <c r="K327" s="189"/>
      <c r="L327" s="189"/>
      <c r="M327" s="189"/>
      <c r="N327" s="189"/>
      <c r="O327" s="189"/>
      <c r="P327" s="189"/>
      <c r="Q327" s="189"/>
      <c r="R327" s="189"/>
      <c r="S327" s="189"/>
      <c r="T327" s="189"/>
      <c r="U327" s="189"/>
      <c r="V327" s="189"/>
      <c r="W327" s="189"/>
      <c r="X327" s="189"/>
      <c r="Y327" s="189"/>
      <c r="Z327" s="189"/>
    </row>
    <row r="328" spans="1:26" ht="11.5" x14ac:dyDescent="0.25">
      <c r="A328" s="189"/>
      <c r="B328" s="189"/>
      <c r="C328" s="189"/>
      <c r="D328" s="189"/>
      <c r="E328" s="189"/>
      <c r="H328" s="189"/>
      <c r="I328" s="189"/>
      <c r="J328" s="189"/>
      <c r="K328" s="189"/>
      <c r="L328" s="189"/>
      <c r="M328" s="189"/>
      <c r="N328" s="189"/>
      <c r="O328" s="189"/>
      <c r="P328" s="189"/>
      <c r="Q328" s="189"/>
      <c r="R328" s="189"/>
      <c r="S328" s="189"/>
      <c r="T328" s="189"/>
      <c r="U328" s="189"/>
      <c r="V328" s="189"/>
      <c r="W328" s="189"/>
      <c r="X328" s="189"/>
      <c r="Y328" s="189"/>
      <c r="Z328" s="189"/>
    </row>
    <row r="329" spans="1:26" ht="11.5" x14ac:dyDescent="0.25">
      <c r="A329" s="189"/>
      <c r="B329" s="189"/>
      <c r="C329" s="189"/>
      <c r="D329" s="189"/>
      <c r="E329" s="189"/>
      <c r="H329" s="189"/>
      <c r="I329" s="189"/>
      <c r="J329" s="189"/>
      <c r="K329" s="189"/>
      <c r="L329" s="189"/>
      <c r="M329" s="189"/>
      <c r="N329" s="189"/>
      <c r="O329" s="189"/>
      <c r="P329" s="189"/>
      <c r="Q329" s="189"/>
      <c r="R329" s="189"/>
      <c r="S329" s="189"/>
      <c r="T329" s="189"/>
      <c r="U329" s="189"/>
      <c r="V329" s="189"/>
      <c r="W329" s="189"/>
      <c r="X329" s="189"/>
      <c r="Y329" s="189"/>
      <c r="Z329" s="189"/>
    </row>
    <row r="330" spans="1:26" ht="11.5" x14ac:dyDescent="0.25">
      <c r="A330" s="189"/>
      <c r="B330" s="189"/>
      <c r="C330" s="189"/>
      <c r="D330" s="189"/>
      <c r="E330" s="189"/>
      <c r="H330" s="189"/>
      <c r="I330" s="189"/>
      <c r="J330" s="189"/>
      <c r="K330" s="189"/>
      <c r="L330" s="189"/>
      <c r="M330" s="189"/>
      <c r="N330" s="189"/>
      <c r="O330" s="189"/>
      <c r="P330" s="189"/>
      <c r="Q330" s="189"/>
      <c r="R330" s="189"/>
      <c r="S330" s="189"/>
      <c r="T330" s="189"/>
      <c r="U330" s="189"/>
      <c r="V330" s="189"/>
      <c r="W330" s="189"/>
      <c r="X330" s="189"/>
      <c r="Y330" s="189"/>
      <c r="Z330" s="189"/>
    </row>
    <row r="331" spans="1:26" ht="11.5" x14ac:dyDescent="0.25">
      <c r="A331" s="189"/>
      <c r="B331" s="189"/>
      <c r="C331" s="189"/>
      <c r="D331" s="189"/>
      <c r="E331" s="189"/>
      <c r="H331" s="189"/>
      <c r="I331" s="189"/>
      <c r="J331" s="189"/>
      <c r="K331" s="189"/>
      <c r="L331" s="189"/>
      <c r="M331" s="189"/>
      <c r="N331" s="189"/>
      <c r="O331" s="189"/>
      <c r="P331" s="189"/>
      <c r="Q331" s="189"/>
      <c r="R331" s="189"/>
      <c r="S331" s="189"/>
      <c r="T331" s="189"/>
      <c r="U331" s="189"/>
      <c r="V331" s="189"/>
      <c r="W331" s="189"/>
      <c r="X331" s="189"/>
      <c r="Y331" s="189"/>
      <c r="Z331" s="189"/>
    </row>
    <row r="332" spans="1:26" ht="11.5" x14ac:dyDescent="0.25">
      <c r="A332" s="189"/>
      <c r="B332" s="189"/>
      <c r="C332" s="189"/>
      <c r="D332" s="189"/>
      <c r="E332" s="189"/>
      <c r="H332" s="189"/>
      <c r="I332" s="189"/>
      <c r="J332" s="189"/>
      <c r="K332" s="189"/>
      <c r="L332" s="189"/>
      <c r="M332" s="189"/>
      <c r="N332" s="189"/>
      <c r="O332" s="189"/>
      <c r="P332" s="189"/>
      <c r="Q332" s="189"/>
      <c r="R332" s="189"/>
      <c r="S332" s="189"/>
      <c r="T332" s="189"/>
      <c r="U332" s="189"/>
      <c r="V332" s="189"/>
      <c r="W332" s="189"/>
      <c r="X332" s="189"/>
      <c r="Y332" s="189"/>
      <c r="Z332" s="189"/>
    </row>
    <row r="333" spans="1:26" ht="11.5" x14ac:dyDescent="0.25">
      <c r="A333" s="189"/>
      <c r="B333" s="189"/>
      <c r="C333" s="189"/>
      <c r="D333" s="189"/>
      <c r="E333" s="189"/>
      <c r="H333" s="189"/>
      <c r="I333" s="189"/>
      <c r="J333" s="189"/>
      <c r="K333" s="189"/>
      <c r="L333" s="189"/>
      <c r="M333" s="189"/>
      <c r="N333" s="189"/>
      <c r="O333" s="189"/>
      <c r="P333" s="189"/>
      <c r="Q333" s="189"/>
      <c r="R333" s="189"/>
      <c r="S333" s="189"/>
      <c r="T333" s="189"/>
      <c r="U333" s="189"/>
      <c r="V333" s="189"/>
      <c r="W333" s="189"/>
      <c r="X333" s="189"/>
      <c r="Y333" s="189"/>
      <c r="Z333" s="189"/>
    </row>
    <row r="334" spans="1:26" ht="11.5" x14ac:dyDescent="0.25">
      <c r="A334" s="189"/>
      <c r="B334" s="189"/>
      <c r="C334" s="189"/>
      <c r="D334" s="189"/>
      <c r="E334" s="189"/>
      <c r="H334" s="189"/>
      <c r="I334" s="189"/>
      <c r="J334" s="189"/>
      <c r="K334" s="189"/>
      <c r="L334" s="189"/>
      <c r="M334" s="189"/>
      <c r="N334" s="189"/>
      <c r="O334" s="189"/>
      <c r="P334" s="189"/>
      <c r="Q334" s="189"/>
      <c r="R334" s="189"/>
      <c r="S334" s="189"/>
      <c r="T334" s="189"/>
      <c r="U334" s="189"/>
      <c r="V334" s="189"/>
      <c r="W334" s="189"/>
      <c r="X334" s="189"/>
      <c r="Y334" s="189"/>
      <c r="Z334" s="189"/>
    </row>
    <row r="335" spans="1:26" ht="11.5" x14ac:dyDescent="0.25">
      <c r="A335" s="189"/>
      <c r="B335" s="189"/>
      <c r="C335" s="189"/>
      <c r="D335" s="189"/>
      <c r="E335" s="189"/>
      <c r="H335" s="189"/>
      <c r="I335" s="189"/>
      <c r="J335" s="189"/>
      <c r="K335" s="189"/>
      <c r="L335" s="189"/>
      <c r="M335" s="189"/>
      <c r="N335" s="189"/>
      <c r="O335" s="189"/>
      <c r="P335" s="189"/>
      <c r="Q335" s="189"/>
      <c r="R335" s="189"/>
      <c r="S335" s="189"/>
      <c r="T335" s="189"/>
      <c r="U335" s="189"/>
      <c r="V335" s="189"/>
      <c r="W335" s="189"/>
      <c r="X335" s="189"/>
      <c r="Y335" s="189"/>
      <c r="Z335" s="189"/>
    </row>
    <row r="336" spans="1:26" ht="11.5" x14ac:dyDescent="0.25">
      <c r="A336" s="189"/>
      <c r="B336" s="189"/>
      <c r="C336" s="189"/>
      <c r="D336" s="189"/>
      <c r="E336" s="189"/>
      <c r="H336" s="189"/>
      <c r="I336" s="189"/>
      <c r="J336" s="189"/>
      <c r="K336" s="189"/>
      <c r="L336" s="189"/>
      <c r="M336" s="189"/>
      <c r="N336" s="189"/>
      <c r="O336" s="189"/>
      <c r="P336" s="189"/>
      <c r="Q336" s="189"/>
      <c r="R336" s="189"/>
      <c r="S336" s="189"/>
      <c r="T336" s="189"/>
      <c r="U336" s="189"/>
      <c r="V336" s="189"/>
      <c r="W336" s="189"/>
      <c r="X336" s="189"/>
      <c r="Y336" s="189"/>
      <c r="Z336" s="189"/>
    </row>
    <row r="337" spans="1:26" ht="11.5" x14ac:dyDescent="0.25">
      <c r="A337" s="189"/>
      <c r="B337" s="189"/>
      <c r="C337" s="189"/>
      <c r="D337" s="189"/>
      <c r="E337" s="189"/>
      <c r="H337" s="189"/>
      <c r="I337" s="189"/>
      <c r="J337" s="189"/>
      <c r="K337" s="189"/>
      <c r="L337" s="189"/>
      <c r="M337" s="189"/>
      <c r="N337" s="189"/>
      <c r="O337" s="189"/>
      <c r="P337" s="189"/>
      <c r="Q337" s="189"/>
      <c r="R337" s="189"/>
      <c r="S337" s="189"/>
      <c r="T337" s="189"/>
      <c r="U337" s="189"/>
      <c r="V337" s="189"/>
      <c r="W337" s="189"/>
      <c r="X337" s="189"/>
      <c r="Y337" s="189"/>
      <c r="Z337" s="189"/>
    </row>
    <row r="338" spans="1:26" ht="11.5" x14ac:dyDescent="0.25">
      <c r="A338" s="189"/>
      <c r="B338" s="189"/>
      <c r="C338" s="189"/>
      <c r="D338" s="189"/>
      <c r="E338" s="189"/>
      <c r="H338" s="189"/>
      <c r="I338" s="189"/>
      <c r="J338" s="189"/>
      <c r="K338" s="189"/>
      <c r="L338" s="189"/>
      <c r="M338" s="189"/>
      <c r="N338" s="189"/>
      <c r="O338" s="189"/>
      <c r="P338" s="189"/>
      <c r="Q338" s="189"/>
      <c r="R338" s="189"/>
      <c r="S338" s="189"/>
      <c r="T338" s="189"/>
      <c r="U338" s="189"/>
      <c r="V338" s="189"/>
      <c r="W338" s="189"/>
      <c r="X338" s="189"/>
      <c r="Y338" s="189"/>
      <c r="Z338" s="189"/>
    </row>
    <row r="339" spans="1:26" ht="11.5" x14ac:dyDescent="0.25">
      <c r="A339" s="189"/>
      <c r="B339" s="189"/>
      <c r="C339" s="189"/>
      <c r="D339" s="189"/>
      <c r="E339" s="189"/>
      <c r="H339" s="189"/>
      <c r="I339" s="189"/>
      <c r="J339" s="189"/>
      <c r="K339" s="189"/>
      <c r="L339" s="189"/>
      <c r="M339" s="189"/>
      <c r="N339" s="189"/>
      <c r="O339" s="189"/>
      <c r="P339" s="189"/>
      <c r="Q339" s="189"/>
      <c r="R339" s="189"/>
      <c r="S339" s="189"/>
      <c r="T339" s="189"/>
      <c r="U339" s="189"/>
      <c r="V339" s="189"/>
      <c r="W339" s="189"/>
      <c r="X339" s="189"/>
      <c r="Y339" s="189"/>
      <c r="Z339" s="189"/>
    </row>
    <row r="340" spans="1:26" ht="11.5" x14ac:dyDescent="0.25">
      <c r="A340" s="189"/>
      <c r="B340" s="189"/>
      <c r="C340" s="189"/>
      <c r="D340" s="189"/>
      <c r="E340" s="189"/>
      <c r="H340" s="189"/>
      <c r="I340" s="189"/>
      <c r="J340" s="189"/>
      <c r="K340" s="189"/>
      <c r="L340" s="189"/>
      <c r="M340" s="189"/>
      <c r="N340" s="189"/>
      <c r="O340" s="189"/>
      <c r="P340" s="189"/>
      <c r="Q340" s="189"/>
      <c r="R340" s="189"/>
      <c r="S340" s="189"/>
      <c r="T340" s="189"/>
      <c r="U340" s="189"/>
      <c r="V340" s="189"/>
      <c r="W340" s="189"/>
      <c r="X340" s="189"/>
      <c r="Y340" s="189"/>
      <c r="Z340" s="189"/>
    </row>
    <row r="341" spans="1:26" ht="11.5" x14ac:dyDescent="0.25">
      <c r="A341" s="189"/>
      <c r="B341" s="189"/>
      <c r="C341" s="189"/>
      <c r="D341" s="189"/>
      <c r="E341" s="189"/>
      <c r="H341" s="189"/>
      <c r="I341" s="189"/>
      <c r="J341" s="189"/>
      <c r="K341" s="189"/>
      <c r="L341" s="189"/>
      <c r="M341" s="189"/>
      <c r="N341" s="189"/>
      <c r="O341" s="189"/>
      <c r="P341" s="189"/>
      <c r="Q341" s="189"/>
      <c r="R341" s="189"/>
      <c r="S341" s="189"/>
      <c r="T341" s="189"/>
      <c r="U341" s="189"/>
      <c r="V341" s="189"/>
      <c r="W341" s="189"/>
      <c r="X341" s="189"/>
      <c r="Y341" s="189"/>
      <c r="Z341" s="189"/>
    </row>
    <row r="342" spans="1:26" ht="11.5" x14ac:dyDescent="0.25">
      <c r="A342" s="189"/>
      <c r="B342" s="189"/>
      <c r="C342" s="189"/>
      <c r="D342" s="189"/>
      <c r="E342" s="189"/>
      <c r="H342" s="189"/>
      <c r="I342" s="189"/>
      <c r="J342" s="189"/>
      <c r="K342" s="189"/>
      <c r="L342" s="189"/>
      <c r="M342" s="189"/>
      <c r="N342" s="189"/>
      <c r="O342" s="189"/>
      <c r="P342" s="189"/>
      <c r="Q342" s="189"/>
      <c r="R342" s="189"/>
      <c r="S342" s="189"/>
      <c r="T342" s="189"/>
      <c r="U342" s="189"/>
      <c r="V342" s="189"/>
      <c r="W342" s="189"/>
      <c r="X342" s="189"/>
      <c r="Y342" s="189"/>
      <c r="Z342" s="189"/>
    </row>
    <row r="343" spans="1:26" ht="11.5" x14ac:dyDescent="0.25">
      <c r="A343" s="189"/>
      <c r="B343" s="189"/>
      <c r="C343" s="189"/>
      <c r="D343" s="189"/>
      <c r="E343" s="189"/>
      <c r="H343" s="189"/>
      <c r="I343" s="189"/>
      <c r="J343" s="189"/>
      <c r="K343" s="189"/>
      <c r="L343" s="189"/>
      <c r="M343" s="189"/>
      <c r="N343" s="189"/>
      <c r="O343" s="189"/>
      <c r="P343" s="189"/>
      <c r="Q343" s="189"/>
      <c r="R343" s="189"/>
      <c r="S343" s="189"/>
      <c r="T343" s="189"/>
      <c r="U343" s="189"/>
      <c r="V343" s="189"/>
      <c r="W343" s="189"/>
      <c r="X343" s="189"/>
      <c r="Y343" s="189"/>
      <c r="Z343" s="189"/>
    </row>
    <row r="344" spans="1:26" ht="11.5" x14ac:dyDescent="0.25">
      <c r="A344" s="189"/>
      <c r="B344" s="189"/>
      <c r="C344" s="189"/>
      <c r="D344" s="189"/>
      <c r="E344" s="189"/>
      <c r="H344" s="189"/>
      <c r="I344" s="189"/>
      <c r="J344" s="189"/>
      <c r="K344" s="189"/>
      <c r="L344" s="189"/>
      <c r="M344" s="189"/>
      <c r="N344" s="189"/>
      <c r="O344" s="189"/>
      <c r="P344" s="189"/>
      <c r="Q344" s="189"/>
      <c r="R344" s="189"/>
      <c r="S344" s="189"/>
      <c r="T344" s="189"/>
      <c r="U344" s="189"/>
      <c r="V344" s="189"/>
      <c r="W344" s="189"/>
      <c r="X344" s="189"/>
      <c r="Y344" s="189"/>
      <c r="Z344" s="189"/>
    </row>
    <row r="345" spans="1:26" ht="11.5" x14ac:dyDescent="0.25">
      <c r="A345" s="189"/>
      <c r="B345" s="189"/>
      <c r="C345" s="189"/>
      <c r="D345" s="189"/>
      <c r="E345" s="189"/>
      <c r="H345" s="189"/>
      <c r="I345" s="189"/>
      <c r="J345" s="189"/>
      <c r="K345" s="189"/>
      <c r="L345" s="189"/>
      <c r="M345" s="189"/>
      <c r="N345" s="189"/>
      <c r="O345" s="189"/>
      <c r="P345" s="189"/>
      <c r="Q345" s="189"/>
      <c r="R345" s="189"/>
      <c r="S345" s="189"/>
      <c r="T345" s="189"/>
      <c r="U345" s="189"/>
      <c r="V345" s="189"/>
      <c r="W345" s="189"/>
      <c r="X345" s="189"/>
      <c r="Y345" s="189"/>
      <c r="Z345" s="189"/>
    </row>
    <row r="346" spans="1:26" ht="11.5" x14ac:dyDescent="0.25">
      <c r="A346" s="189"/>
      <c r="B346" s="189"/>
      <c r="C346" s="189"/>
      <c r="D346" s="189"/>
      <c r="E346" s="189"/>
      <c r="H346" s="189"/>
      <c r="I346" s="189"/>
      <c r="J346" s="189"/>
      <c r="K346" s="189"/>
      <c r="L346" s="189"/>
      <c r="M346" s="189"/>
      <c r="N346" s="189"/>
      <c r="O346" s="189"/>
      <c r="P346" s="189"/>
      <c r="Q346" s="189"/>
      <c r="R346" s="189"/>
      <c r="S346" s="189"/>
      <c r="T346" s="189"/>
      <c r="U346" s="189"/>
      <c r="V346" s="189"/>
      <c r="W346" s="189"/>
      <c r="X346" s="189"/>
      <c r="Y346" s="189"/>
      <c r="Z346" s="189"/>
    </row>
    <row r="347" spans="1:26" ht="11.5" x14ac:dyDescent="0.25">
      <c r="A347" s="189"/>
      <c r="B347" s="189"/>
      <c r="C347" s="189"/>
      <c r="D347" s="189"/>
      <c r="E347" s="189"/>
      <c r="H347" s="189"/>
      <c r="I347" s="189"/>
      <c r="J347" s="189"/>
      <c r="K347" s="189"/>
      <c r="L347" s="189"/>
      <c r="M347" s="189"/>
      <c r="N347" s="189"/>
      <c r="O347" s="189"/>
      <c r="P347" s="189"/>
      <c r="Q347" s="189"/>
      <c r="R347" s="189"/>
      <c r="S347" s="189"/>
      <c r="T347" s="189"/>
      <c r="U347" s="189"/>
      <c r="V347" s="189"/>
      <c r="W347" s="189"/>
      <c r="X347" s="189"/>
      <c r="Y347" s="189"/>
      <c r="Z347" s="189"/>
    </row>
    <row r="348" spans="1:26" ht="11.5" x14ac:dyDescent="0.25">
      <c r="A348" s="189"/>
      <c r="B348" s="189"/>
      <c r="C348" s="189"/>
      <c r="D348" s="189"/>
      <c r="E348" s="189"/>
      <c r="H348" s="189"/>
      <c r="I348" s="189"/>
      <c r="J348" s="189"/>
      <c r="K348" s="189"/>
      <c r="L348" s="189"/>
      <c r="M348" s="189"/>
      <c r="N348" s="189"/>
      <c r="O348" s="189"/>
      <c r="P348" s="189"/>
      <c r="Q348" s="189"/>
      <c r="R348" s="189"/>
      <c r="S348" s="189"/>
      <c r="T348" s="189"/>
      <c r="U348" s="189"/>
      <c r="V348" s="189"/>
      <c r="W348" s="189"/>
      <c r="X348" s="189"/>
      <c r="Y348" s="189"/>
      <c r="Z348" s="189"/>
    </row>
    <row r="349" spans="1:26" ht="11.5" x14ac:dyDescent="0.25">
      <c r="A349" s="189"/>
      <c r="B349" s="189"/>
      <c r="C349" s="189"/>
      <c r="D349" s="189"/>
      <c r="E349" s="189"/>
      <c r="H349" s="189"/>
      <c r="I349" s="189"/>
      <c r="J349" s="189"/>
      <c r="K349" s="189"/>
      <c r="L349" s="189"/>
      <c r="M349" s="189"/>
      <c r="N349" s="189"/>
      <c r="O349" s="189"/>
      <c r="P349" s="189"/>
      <c r="Q349" s="189"/>
      <c r="R349" s="189"/>
      <c r="S349" s="189"/>
      <c r="T349" s="189"/>
      <c r="U349" s="189"/>
      <c r="V349" s="189"/>
      <c r="W349" s="189"/>
      <c r="X349" s="189"/>
      <c r="Y349" s="189"/>
      <c r="Z349" s="189"/>
    </row>
    <row r="350" spans="1:26" ht="11.5" x14ac:dyDescent="0.25">
      <c r="A350" s="189"/>
      <c r="B350" s="189"/>
      <c r="C350" s="189"/>
      <c r="D350" s="189"/>
      <c r="E350" s="189"/>
      <c r="H350" s="189"/>
      <c r="I350" s="189"/>
      <c r="J350" s="189"/>
      <c r="K350" s="189"/>
      <c r="L350" s="189"/>
      <c r="M350" s="189"/>
      <c r="N350" s="189"/>
      <c r="O350" s="189"/>
      <c r="P350" s="189"/>
      <c r="Q350" s="189"/>
      <c r="R350" s="189"/>
      <c r="S350" s="189"/>
      <c r="T350" s="189"/>
      <c r="U350" s="189"/>
      <c r="V350" s="189"/>
      <c r="W350" s="189"/>
      <c r="X350" s="189"/>
      <c r="Y350" s="189"/>
      <c r="Z350" s="189"/>
    </row>
    <row r="351" spans="1:26" ht="11.5" x14ac:dyDescent="0.25">
      <c r="A351" s="189"/>
      <c r="B351" s="189"/>
      <c r="C351" s="189"/>
      <c r="D351" s="189"/>
      <c r="E351" s="189"/>
      <c r="H351" s="189"/>
      <c r="I351" s="189"/>
      <c r="J351" s="189"/>
      <c r="K351" s="189"/>
      <c r="L351" s="189"/>
      <c r="M351" s="189"/>
      <c r="N351" s="189"/>
      <c r="O351" s="189"/>
      <c r="P351" s="189"/>
      <c r="Q351" s="189"/>
      <c r="R351" s="189"/>
      <c r="S351" s="189"/>
      <c r="T351" s="189"/>
      <c r="U351" s="189"/>
      <c r="V351" s="189"/>
      <c r="W351" s="189"/>
      <c r="X351" s="189"/>
      <c r="Y351" s="189"/>
      <c r="Z351" s="189"/>
    </row>
    <row r="352" spans="1:26" ht="11.5" x14ac:dyDescent="0.25">
      <c r="A352" s="189"/>
      <c r="B352" s="189"/>
      <c r="C352" s="189"/>
      <c r="D352" s="189"/>
      <c r="E352" s="189"/>
      <c r="H352" s="189"/>
      <c r="I352" s="189"/>
      <c r="J352" s="189"/>
      <c r="K352" s="189"/>
      <c r="L352" s="189"/>
      <c r="M352" s="189"/>
      <c r="N352" s="189"/>
      <c r="O352" s="189"/>
      <c r="P352" s="189"/>
      <c r="Q352" s="189"/>
      <c r="R352" s="189"/>
      <c r="S352" s="189"/>
      <c r="T352" s="189"/>
      <c r="U352" s="189"/>
      <c r="V352" s="189"/>
      <c r="W352" s="189"/>
      <c r="X352" s="189"/>
      <c r="Y352" s="189"/>
      <c r="Z352" s="189"/>
    </row>
    <row r="353" spans="1:26" ht="11.5" x14ac:dyDescent="0.25">
      <c r="A353" s="189"/>
      <c r="B353" s="189"/>
      <c r="C353" s="189"/>
      <c r="D353" s="189"/>
      <c r="E353" s="189"/>
      <c r="H353" s="189"/>
      <c r="I353" s="189"/>
      <c r="J353" s="189"/>
      <c r="K353" s="189"/>
      <c r="L353" s="189"/>
      <c r="M353" s="189"/>
      <c r="N353" s="189"/>
      <c r="O353" s="189"/>
      <c r="P353" s="189"/>
      <c r="Q353" s="189"/>
      <c r="R353" s="189"/>
      <c r="S353" s="189"/>
      <c r="T353" s="189"/>
      <c r="U353" s="189"/>
      <c r="V353" s="189"/>
      <c r="W353" s="189"/>
      <c r="X353" s="189"/>
      <c r="Y353" s="189"/>
      <c r="Z353" s="189"/>
    </row>
    <row r="354" spans="1:26" ht="11.5" x14ac:dyDescent="0.25">
      <c r="A354" s="189"/>
      <c r="B354" s="189"/>
      <c r="C354" s="189"/>
      <c r="D354" s="189"/>
      <c r="E354" s="189"/>
      <c r="H354" s="189"/>
      <c r="I354" s="189"/>
      <c r="J354" s="189"/>
      <c r="K354" s="189"/>
      <c r="L354" s="189"/>
      <c r="M354" s="189"/>
      <c r="N354" s="189"/>
      <c r="O354" s="189"/>
      <c r="P354" s="189"/>
      <c r="Q354" s="189"/>
      <c r="R354" s="189"/>
      <c r="S354" s="189"/>
      <c r="T354" s="189"/>
      <c r="U354" s="189"/>
      <c r="V354" s="189"/>
      <c r="W354" s="189"/>
      <c r="X354" s="189"/>
      <c r="Y354" s="189"/>
      <c r="Z354" s="189"/>
    </row>
    <row r="355" spans="1:26" ht="11.5" x14ac:dyDescent="0.25">
      <c r="A355" s="189"/>
      <c r="B355" s="189"/>
      <c r="C355" s="189"/>
      <c r="D355" s="189"/>
      <c r="E355" s="189"/>
      <c r="H355" s="189"/>
      <c r="I355" s="189"/>
      <c r="J355" s="189"/>
      <c r="K355" s="189"/>
      <c r="L355" s="189"/>
      <c r="M355" s="189"/>
      <c r="N355" s="189"/>
      <c r="O355" s="189"/>
      <c r="P355" s="189"/>
      <c r="Q355" s="189"/>
      <c r="R355" s="189"/>
      <c r="S355" s="189"/>
      <c r="T355" s="189"/>
      <c r="U355" s="189"/>
      <c r="V355" s="189"/>
      <c r="W355" s="189"/>
      <c r="X355" s="189"/>
      <c r="Y355" s="189"/>
      <c r="Z355" s="189"/>
    </row>
    <row r="356" spans="1:26" ht="11.5" x14ac:dyDescent="0.25">
      <c r="A356" s="189"/>
      <c r="B356" s="189"/>
      <c r="C356" s="189"/>
      <c r="D356" s="189"/>
      <c r="E356" s="189"/>
      <c r="H356" s="189"/>
      <c r="I356" s="189"/>
      <c r="J356" s="189"/>
      <c r="K356" s="189"/>
      <c r="L356" s="189"/>
      <c r="M356" s="189"/>
      <c r="N356" s="189"/>
      <c r="O356" s="189"/>
      <c r="P356" s="189"/>
      <c r="Q356" s="189"/>
      <c r="R356" s="189"/>
      <c r="S356" s="189"/>
      <c r="T356" s="189"/>
      <c r="U356" s="189"/>
      <c r="V356" s="189"/>
      <c r="W356" s="189"/>
      <c r="X356" s="189"/>
      <c r="Y356" s="189"/>
      <c r="Z356" s="189"/>
    </row>
    <row r="357" spans="1:26" ht="11.5" x14ac:dyDescent="0.25">
      <c r="A357" s="189"/>
      <c r="B357" s="189"/>
      <c r="C357" s="189"/>
      <c r="D357" s="189"/>
      <c r="E357" s="189"/>
      <c r="H357" s="189"/>
      <c r="I357" s="189"/>
      <c r="J357" s="189"/>
      <c r="K357" s="189"/>
      <c r="L357" s="189"/>
      <c r="M357" s="189"/>
      <c r="N357" s="189"/>
      <c r="O357" s="189"/>
      <c r="P357" s="189"/>
      <c r="Q357" s="189"/>
      <c r="R357" s="189"/>
      <c r="S357" s="189"/>
      <c r="T357" s="189"/>
      <c r="U357" s="189"/>
      <c r="V357" s="189"/>
      <c r="W357" s="189"/>
      <c r="X357" s="189"/>
      <c r="Y357" s="189"/>
      <c r="Z357" s="189"/>
    </row>
    <row r="358" spans="1:26" ht="11.5" x14ac:dyDescent="0.25">
      <c r="A358" s="189"/>
      <c r="B358" s="189"/>
      <c r="C358" s="189"/>
      <c r="D358" s="189"/>
      <c r="E358" s="189"/>
      <c r="H358" s="189"/>
      <c r="I358" s="189"/>
      <c r="J358" s="189"/>
      <c r="K358" s="189"/>
      <c r="L358" s="189"/>
      <c r="M358" s="189"/>
      <c r="N358" s="189"/>
      <c r="O358" s="189"/>
      <c r="P358" s="189"/>
      <c r="Q358" s="189"/>
      <c r="R358" s="189"/>
      <c r="S358" s="189"/>
      <c r="T358" s="189"/>
      <c r="U358" s="189"/>
      <c r="V358" s="189"/>
      <c r="W358" s="189"/>
      <c r="X358" s="189"/>
      <c r="Y358" s="189"/>
      <c r="Z358" s="189"/>
    </row>
    <row r="359" spans="1:26" ht="11.5" x14ac:dyDescent="0.25">
      <c r="A359" s="189"/>
      <c r="B359" s="189"/>
      <c r="C359" s="189"/>
      <c r="D359" s="189"/>
      <c r="E359" s="189"/>
      <c r="H359" s="189"/>
      <c r="I359" s="189"/>
      <c r="J359" s="189"/>
      <c r="K359" s="189"/>
      <c r="L359" s="189"/>
      <c r="M359" s="189"/>
      <c r="N359" s="189"/>
      <c r="O359" s="189"/>
      <c r="P359" s="189"/>
      <c r="Q359" s="189"/>
      <c r="R359" s="189"/>
      <c r="S359" s="189"/>
      <c r="T359" s="189"/>
      <c r="U359" s="189"/>
      <c r="V359" s="189"/>
      <c r="W359" s="189"/>
      <c r="X359" s="189"/>
      <c r="Y359" s="189"/>
      <c r="Z359" s="189"/>
    </row>
    <row r="360" spans="1:26" ht="11.5" x14ac:dyDescent="0.25">
      <c r="A360" s="189"/>
      <c r="B360" s="189"/>
      <c r="C360" s="189"/>
      <c r="D360" s="189"/>
      <c r="E360" s="189"/>
      <c r="H360" s="189"/>
      <c r="I360" s="189"/>
      <c r="J360" s="189"/>
      <c r="K360" s="189"/>
      <c r="L360" s="189"/>
      <c r="M360" s="189"/>
      <c r="N360" s="189"/>
      <c r="O360" s="189"/>
      <c r="P360" s="189"/>
      <c r="Q360" s="189"/>
      <c r="R360" s="189"/>
      <c r="S360" s="189"/>
      <c r="T360" s="189"/>
      <c r="U360" s="189"/>
      <c r="V360" s="189"/>
      <c r="W360" s="189"/>
      <c r="X360" s="189"/>
      <c r="Y360" s="189"/>
      <c r="Z360" s="189"/>
    </row>
    <row r="361" spans="1:26" ht="11.5" x14ac:dyDescent="0.25">
      <c r="A361" s="189"/>
      <c r="B361" s="189"/>
      <c r="C361" s="189"/>
      <c r="D361" s="189"/>
      <c r="E361" s="189"/>
      <c r="H361" s="189"/>
      <c r="I361" s="189"/>
      <c r="J361" s="189"/>
      <c r="K361" s="189"/>
      <c r="L361" s="189"/>
      <c r="M361" s="189"/>
      <c r="N361" s="189"/>
      <c r="O361" s="189"/>
      <c r="P361" s="189"/>
      <c r="Q361" s="189"/>
      <c r="R361" s="189"/>
      <c r="S361" s="189"/>
      <c r="T361" s="189"/>
      <c r="U361" s="189"/>
      <c r="V361" s="189"/>
      <c r="W361" s="189"/>
      <c r="X361" s="189"/>
      <c r="Y361" s="189"/>
      <c r="Z361" s="189"/>
    </row>
    <row r="362" spans="1:26" ht="11.5" x14ac:dyDescent="0.25">
      <c r="A362" s="189"/>
      <c r="B362" s="189"/>
      <c r="C362" s="189"/>
      <c r="D362" s="189"/>
      <c r="E362" s="189"/>
      <c r="H362" s="189"/>
      <c r="I362" s="189"/>
      <c r="J362" s="189"/>
      <c r="K362" s="189"/>
      <c r="L362" s="189"/>
      <c r="M362" s="189"/>
      <c r="N362" s="189"/>
      <c r="O362" s="189"/>
      <c r="P362" s="189"/>
      <c r="Q362" s="189"/>
      <c r="R362" s="189"/>
      <c r="S362" s="189"/>
      <c r="T362" s="189"/>
      <c r="U362" s="189"/>
      <c r="V362" s="189"/>
      <c r="W362" s="189"/>
      <c r="X362" s="189"/>
      <c r="Y362" s="189"/>
      <c r="Z362" s="189"/>
    </row>
    <row r="363" spans="1:26" ht="11.5" x14ac:dyDescent="0.25">
      <c r="A363" s="189"/>
      <c r="B363" s="189"/>
      <c r="C363" s="189"/>
      <c r="D363" s="189"/>
      <c r="E363" s="189"/>
      <c r="H363" s="189"/>
      <c r="I363" s="189"/>
      <c r="J363" s="189"/>
      <c r="K363" s="189"/>
      <c r="L363" s="189"/>
      <c r="M363" s="189"/>
      <c r="N363" s="189"/>
      <c r="O363" s="189"/>
      <c r="P363" s="189"/>
      <c r="Q363" s="189"/>
      <c r="R363" s="189"/>
      <c r="S363" s="189"/>
      <c r="T363" s="189"/>
      <c r="U363" s="189"/>
      <c r="V363" s="189"/>
      <c r="W363" s="189"/>
      <c r="X363" s="189"/>
      <c r="Y363" s="189"/>
      <c r="Z363" s="189"/>
    </row>
    <row r="364" spans="1:26" ht="11.5" x14ac:dyDescent="0.25">
      <c r="A364" s="189"/>
      <c r="B364" s="189"/>
      <c r="C364" s="189"/>
      <c r="D364" s="189"/>
      <c r="E364" s="189"/>
      <c r="H364" s="189"/>
      <c r="I364" s="189"/>
      <c r="J364" s="189"/>
      <c r="K364" s="189"/>
      <c r="L364" s="189"/>
      <c r="M364" s="189"/>
      <c r="N364" s="189"/>
      <c r="O364" s="189"/>
      <c r="P364" s="189"/>
      <c r="Q364" s="189"/>
      <c r="R364" s="189"/>
      <c r="S364" s="189"/>
      <c r="T364" s="189"/>
      <c r="U364" s="189"/>
      <c r="V364" s="189"/>
      <c r="W364" s="189"/>
      <c r="X364" s="189"/>
      <c r="Y364" s="189"/>
      <c r="Z364" s="189"/>
    </row>
    <row r="365" spans="1:26" ht="11.5" x14ac:dyDescent="0.25">
      <c r="A365" s="189"/>
      <c r="B365" s="189"/>
      <c r="C365" s="189"/>
      <c r="D365" s="189"/>
      <c r="E365" s="189"/>
      <c r="H365" s="189"/>
      <c r="I365" s="189"/>
      <c r="J365" s="189"/>
      <c r="K365" s="189"/>
      <c r="L365" s="189"/>
      <c r="M365" s="189"/>
      <c r="N365" s="189"/>
      <c r="O365" s="189"/>
      <c r="P365" s="189"/>
      <c r="Q365" s="189"/>
      <c r="R365" s="189"/>
      <c r="S365" s="189"/>
      <c r="T365" s="189"/>
      <c r="U365" s="189"/>
      <c r="V365" s="189"/>
      <c r="W365" s="189"/>
      <c r="X365" s="189"/>
      <c r="Y365" s="189"/>
      <c r="Z365" s="189"/>
    </row>
    <row r="366" spans="1:26" ht="11.5" x14ac:dyDescent="0.25">
      <c r="A366" s="189"/>
      <c r="B366" s="189"/>
      <c r="C366" s="189"/>
      <c r="D366" s="189"/>
      <c r="E366" s="189"/>
      <c r="H366" s="189"/>
      <c r="I366" s="189"/>
      <c r="J366" s="189"/>
      <c r="K366" s="189"/>
      <c r="L366" s="189"/>
      <c r="M366" s="189"/>
      <c r="N366" s="189"/>
      <c r="O366" s="189"/>
      <c r="P366" s="189"/>
      <c r="Q366" s="189"/>
      <c r="R366" s="189"/>
      <c r="S366" s="189"/>
      <c r="T366" s="189"/>
      <c r="U366" s="189"/>
      <c r="V366" s="189"/>
      <c r="W366" s="189"/>
      <c r="X366" s="189"/>
      <c r="Y366" s="189"/>
      <c r="Z366" s="189"/>
    </row>
    <row r="367" spans="1:26" ht="11.5" x14ac:dyDescent="0.25">
      <c r="A367" s="189"/>
      <c r="B367" s="189"/>
      <c r="C367" s="189"/>
      <c r="D367" s="189"/>
      <c r="E367" s="189"/>
      <c r="H367" s="189"/>
      <c r="I367" s="189"/>
      <c r="J367" s="189"/>
      <c r="K367" s="189"/>
      <c r="L367" s="189"/>
      <c r="M367" s="189"/>
      <c r="N367" s="189"/>
      <c r="O367" s="189"/>
      <c r="P367" s="189"/>
      <c r="Q367" s="189"/>
      <c r="R367" s="189"/>
      <c r="S367" s="189"/>
      <c r="T367" s="189"/>
      <c r="U367" s="189"/>
      <c r="V367" s="189"/>
      <c r="W367" s="189"/>
      <c r="X367" s="189"/>
      <c r="Y367" s="189"/>
      <c r="Z367" s="189"/>
    </row>
    <row r="368" spans="1:26" ht="11.5" x14ac:dyDescent="0.25">
      <c r="A368" s="189"/>
      <c r="B368" s="189"/>
      <c r="C368" s="189"/>
      <c r="D368" s="189"/>
      <c r="E368" s="189"/>
      <c r="H368" s="189"/>
      <c r="I368" s="189"/>
      <c r="J368" s="189"/>
      <c r="K368" s="189"/>
      <c r="L368" s="189"/>
      <c r="M368" s="189"/>
      <c r="N368" s="189"/>
      <c r="O368" s="189"/>
      <c r="P368" s="189"/>
      <c r="Q368" s="189"/>
      <c r="R368" s="189"/>
      <c r="S368" s="189"/>
      <c r="T368" s="189"/>
      <c r="U368" s="189"/>
      <c r="V368" s="189"/>
      <c r="W368" s="189"/>
      <c r="X368" s="189"/>
      <c r="Y368" s="189"/>
      <c r="Z368" s="189"/>
    </row>
    <row r="369" spans="1:26" ht="11.5" x14ac:dyDescent="0.25">
      <c r="A369" s="189"/>
      <c r="B369" s="189"/>
      <c r="C369" s="189"/>
      <c r="D369" s="189"/>
      <c r="E369" s="189"/>
      <c r="H369" s="189"/>
      <c r="I369" s="189"/>
      <c r="J369" s="189"/>
      <c r="K369" s="189"/>
      <c r="L369" s="189"/>
      <c r="M369" s="189"/>
      <c r="N369" s="189"/>
      <c r="O369" s="189"/>
      <c r="P369" s="189"/>
      <c r="Q369" s="189"/>
      <c r="R369" s="189"/>
      <c r="S369" s="189"/>
      <c r="T369" s="189"/>
      <c r="U369" s="189"/>
      <c r="V369" s="189"/>
      <c r="W369" s="189"/>
      <c r="X369" s="189"/>
      <c r="Y369" s="189"/>
      <c r="Z369" s="189"/>
    </row>
    <row r="370" spans="1:26" ht="11.5" x14ac:dyDescent="0.25">
      <c r="A370" s="189"/>
      <c r="B370" s="189"/>
      <c r="C370" s="189"/>
      <c r="D370" s="189"/>
      <c r="E370" s="189"/>
      <c r="H370" s="189"/>
      <c r="I370" s="189"/>
      <c r="J370" s="189"/>
      <c r="K370" s="189"/>
      <c r="L370" s="189"/>
      <c r="M370" s="189"/>
      <c r="N370" s="189"/>
      <c r="O370" s="189"/>
      <c r="P370" s="189"/>
      <c r="Q370" s="189"/>
      <c r="R370" s="189"/>
      <c r="S370" s="189"/>
      <c r="T370" s="189"/>
      <c r="U370" s="189"/>
      <c r="V370" s="189"/>
      <c r="W370" s="189"/>
      <c r="X370" s="189"/>
      <c r="Y370" s="189"/>
      <c r="Z370" s="189"/>
    </row>
    <row r="371" spans="1:26" ht="11.5" x14ac:dyDescent="0.25">
      <c r="A371" s="189"/>
      <c r="B371" s="189"/>
      <c r="C371" s="189"/>
      <c r="D371" s="189"/>
      <c r="E371" s="189"/>
      <c r="H371" s="189"/>
      <c r="I371" s="189"/>
      <c r="J371" s="189"/>
      <c r="K371" s="189"/>
      <c r="L371" s="189"/>
      <c r="M371" s="189"/>
      <c r="N371" s="189"/>
      <c r="O371" s="189"/>
      <c r="P371" s="189"/>
      <c r="Q371" s="189"/>
      <c r="R371" s="189"/>
      <c r="S371" s="189"/>
      <c r="T371" s="189"/>
      <c r="U371" s="189"/>
      <c r="V371" s="189"/>
      <c r="W371" s="189"/>
      <c r="X371" s="189"/>
      <c r="Y371" s="189"/>
      <c r="Z371" s="189"/>
    </row>
    <row r="372" spans="1:26" ht="11.5" x14ac:dyDescent="0.25">
      <c r="A372" s="189"/>
      <c r="B372" s="189"/>
      <c r="C372" s="189"/>
      <c r="D372" s="189"/>
      <c r="E372" s="189"/>
      <c r="H372" s="189"/>
      <c r="I372" s="189"/>
      <c r="J372" s="189"/>
      <c r="K372" s="189"/>
      <c r="L372" s="189"/>
      <c r="M372" s="189"/>
      <c r="N372" s="189"/>
      <c r="O372" s="189"/>
      <c r="P372" s="189"/>
      <c r="Q372" s="189"/>
      <c r="R372" s="189"/>
      <c r="S372" s="189"/>
      <c r="T372" s="189"/>
      <c r="U372" s="189"/>
      <c r="V372" s="189"/>
      <c r="W372" s="189"/>
      <c r="X372" s="189"/>
      <c r="Y372" s="189"/>
      <c r="Z372" s="189"/>
    </row>
    <row r="373" spans="1:26" ht="11.5" x14ac:dyDescent="0.25">
      <c r="A373" s="189"/>
      <c r="B373" s="189"/>
      <c r="C373" s="189"/>
      <c r="D373" s="189"/>
      <c r="E373" s="189"/>
      <c r="H373" s="189"/>
      <c r="I373" s="189"/>
      <c r="J373" s="189"/>
      <c r="K373" s="189"/>
      <c r="L373" s="189"/>
      <c r="M373" s="189"/>
      <c r="N373" s="189"/>
      <c r="O373" s="189"/>
      <c r="P373" s="189"/>
      <c r="Q373" s="189"/>
      <c r="R373" s="189"/>
      <c r="S373" s="189"/>
      <c r="T373" s="189"/>
      <c r="U373" s="189"/>
      <c r="V373" s="189"/>
      <c r="W373" s="189"/>
      <c r="X373" s="189"/>
      <c r="Y373" s="189"/>
      <c r="Z373" s="189"/>
    </row>
    <row r="374" spans="1:26" ht="11.5" x14ac:dyDescent="0.25">
      <c r="A374" s="189"/>
      <c r="B374" s="189"/>
      <c r="C374" s="189"/>
      <c r="D374" s="189"/>
      <c r="E374" s="189"/>
      <c r="H374" s="189"/>
      <c r="I374" s="189"/>
      <c r="J374" s="189"/>
      <c r="K374" s="189"/>
      <c r="L374" s="189"/>
      <c r="M374" s="189"/>
      <c r="N374" s="189"/>
      <c r="O374" s="189"/>
      <c r="P374" s="189"/>
      <c r="Q374" s="189"/>
      <c r="R374" s="189"/>
      <c r="S374" s="189"/>
      <c r="T374" s="189"/>
      <c r="U374" s="189"/>
      <c r="V374" s="189"/>
      <c r="W374" s="189"/>
      <c r="X374" s="189"/>
      <c r="Y374" s="189"/>
      <c r="Z374" s="189"/>
    </row>
    <row r="375" spans="1:26" ht="11.5" x14ac:dyDescent="0.25">
      <c r="A375" s="189"/>
      <c r="B375" s="189"/>
      <c r="C375" s="189"/>
      <c r="D375" s="189"/>
      <c r="E375" s="189"/>
      <c r="H375" s="189"/>
      <c r="I375" s="189"/>
      <c r="J375" s="189"/>
      <c r="K375" s="189"/>
      <c r="L375" s="189"/>
      <c r="M375" s="189"/>
      <c r="N375" s="189"/>
      <c r="O375" s="189"/>
      <c r="P375" s="189"/>
      <c r="Q375" s="189"/>
      <c r="R375" s="189"/>
      <c r="S375" s="189"/>
      <c r="T375" s="189"/>
      <c r="U375" s="189"/>
      <c r="V375" s="189"/>
      <c r="W375" s="189"/>
      <c r="X375" s="189"/>
      <c r="Y375" s="189"/>
      <c r="Z375" s="189"/>
    </row>
    <row r="376" spans="1:26" ht="11.5" x14ac:dyDescent="0.25">
      <c r="A376" s="189"/>
      <c r="B376" s="189"/>
      <c r="C376" s="189"/>
      <c r="D376" s="189"/>
      <c r="E376" s="189"/>
      <c r="H376" s="189"/>
      <c r="I376" s="189"/>
      <c r="J376" s="189"/>
      <c r="K376" s="189"/>
      <c r="L376" s="189"/>
      <c r="M376" s="189"/>
      <c r="N376" s="189"/>
      <c r="O376" s="189"/>
      <c r="P376" s="189"/>
      <c r="Q376" s="189"/>
      <c r="R376" s="189"/>
      <c r="S376" s="189"/>
      <c r="T376" s="189"/>
      <c r="U376" s="189"/>
      <c r="V376" s="189"/>
      <c r="W376" s="189"/>
      <c r="X376" s="189"/>
      <c r="Y376" s="189"/>
      <c r="Z376" s="189"/>
    </row>
    <row r="377" spans="1:26" ht="11.5" x14ac:dyDescent="0.25">
      <c r="A377" s="189"/>
      <c r="B377" s="189"/>
      <c r="C377" s="189"/>
      <c r="D377" s="189"/>
      <c r="E377" s="189"/>
      <c r="H377" s="189"/>
      <c r="I377" s="189"/>
      <c r="J377" s="189"/>
      <c r="K377" s="189"/>
      <c r="L377" s="189"/>
      <c r="M377" s="189"/>
      <c r="N377" s="189"/>
      <c r="O377" s="189"/>
      <c r="P377" s="189"/>
      <c r="Q377" s="189"/>
      <c r="R377" s="189"/>
      <c r="S377" s="189"/>
      <c r="T377" s="189"/>
      <c r="U377" s="189"/>
      <c r="V377" s="189"/>
      <c r="W377" s="189"/>
      <c r="X377" s="189"/>
      <c r="Y377" s="189"/>
      <c r="Z377" s="189"/>
    </row>
    <row r="378" spans="1:26" ht="11.5" x14ac:dyDescent="0.25">
      <c r="A378" s="189"/>
      <c r="B378" s="189"/>
      <c r="C378" s="189"/>
      <c r="D378" s="189"/>
      <c r="E378" s="189"/>
      <c r="H378" s="189"/>
      <c r="I378" s="189"/>
      <c r="J378" s="189"/>
      <c r="K378" s="189"/>
      <c r="L378" s="189"/>
      <c r="M378" s="189"/>
      <c r="N378" s="189"/>
      <c r="O378" s="189"/>
      <c r="P378" s="189"/>
      <c r="Q378" s="189"/>
      <c r="R378" s="189"/>
      <c r="S378" s="189"/>
      <c r="T378" s="189"/>
      <c r="U378" s="189"/>
      <c r="V378" s="189"/>
      <c r="W378" s="189"/>
      <c r="X378" s="189"/>
      <c r="Y378" s="189"/>
      <c r="Z378" s="189"/>
    </row>
    <row r="379" spans="1:26" ht="11.5" x14ac:dyDescent="0.25">
      <c r="A379" s="189"/>
      <c r="B379" s="189"/>
      <c r="C379" s="189"/>
      <c r="D379" s="189"/>
      <c r="E379" s="189"/>
      <c r="H379" s="189"/>
      <c r="I379" s="189"/>
      <c r="J379" s="189"/>
      <c r="K379" s="189"/>
      <c r="L379" s="189"/>
      <c r="M379" s="189"/>
      <c r="N379" s="189"/>
      <c r="O379" s="189"/>
      <c r="P379" s="189"/>
      <c r="Q379" s="189"/>
      <c r="R379" s="189"/>
      <c r="S379" s="189"/>
      <c r="T379" s="189"/>
      <c r="U379" s="189"/>
      <c r="V379" s="189"/>
      <c r="W379" s="189"/>
      <c r="X379" s="189"/>
      <c r="Y379" s="189"/>
      <c r="Z379" s="189"/>
    </row>
    <row r="380" spans="1:26" ht="11.5" x14ac:dyDescent="0.25">
      <c r="A380" s="189"/>
      <c r="B380" s="189"/>
      <c r="C380" s="189"/>
      <c r="D380" s="189"/>
      <c r="E380" s="189"/>
      <c r="H380" s="189"/>
      <c r="I380" s="189"/>
      <c r="J380" s="189"/>
      <c r="K380" s="189"/>
      <c r="L380" s="189"/>
      <c r="M380" s="189"/>
      <c r="N380" s="189"/>
      <c r="O380" s="189"/>
      <c r="P380" s="189"/>
      <c r="Q380" s="189"/>
      <c r="R380" s="189"/>
      <c r="S380" s="189"/>
      <c r="T380" s="189"/>
      <c r="U380" s="189"/>
      <c r="V380" s="189"/>
      <c r="W380" s="189"/>
      <c r="X380" s="189"/>
      <c r="Y380" s="189"/>
      <c r="Z380" s="189"/>
    </row>
    <row r="381" spans="1:26" ht="11.5" x14ac:dyDescent="0.25">
      <c r="A381" s="189"/>
      <c r="B381" s="189"/>
      <c r="C381" s="189"/>
      <c r="D381" s="189"/>
      <c r="E381" s="189"/>
      <c r="H381" s="189"/>
      <c r="I381" s="189"/>
      <c r="J381" s="189"/>
      <c r="K381" s="189"/>
      <c r="L381" s="189"/>
      <c r="M381" s="189"/>
      <c r="N381" s="189"/>
      <c r="O381" s="189"/>
      <c r="P381" s="189"/>
      <c r="Q381" s="189"/>
      <c r="R381" s="189"/>
      <c r="S381" s="189"/>
      <c r="T381" s="189"/>
      <c r="U381" s="189"/>
      <c r="V381" s="189"/>
      <c r="W381" s="189"/>
      <c r="X381" s="189"/>
      <c r="Y381" s="189"/>
      <c r="Z381" s="189"/>
    </row>
    <row r="382" spans="1:26" ht="11.5" x14ac:dyDescent="0.25">
      <c r="A382" s="189"/>
      <c r="B382" s="189"/>
      <c r="C382" s="189"/>
      <c r="D382" s="189"/>
      <c r="E382" s="189"/>
      <c r="H382" s="189"/>
      <c r="I382" s="189"/>
      <c r="J382" s="189"/>
      <c r="K382" s="189"/>
      <c r="L382" s="189"/>
      <c r="M382" s="189"/>
      <c r="N382" s="189"/>
      <c r="O382" s="189"/>
      <c r="P382" s="189"/>
      <c r="Q382" s="189"/>
      <c r="R382" s="189"/>
      <c r="S382" s="189"/>
      <c r="T382" s="189"/>
      <c r="U382" s="189"/>
      <c r="V382" s="189"/>
      <c r="W382" s="189"/>
      <c r="X382" s="189"/>
      <c r="Y382" s="189"/>
      <c r="Z382" s="189"/>
    </row>
    <row r="383" spans="1:26" ht="11.5" x14ac:dyDescent="0.25">
      <c r="A383" s="189"/>
      <c r="B383" s="189"/>
      <c r="C383" s="189"/>
      <c r="D383" s="189"/>
      <c r="E383" s="189"/>
      <c r="H383" s="189"/>
      <c r="I383" s="189"/>
      <c r="J383" s="189"/>
      <c r="K383" s="189"/>
      <c r="L383" s="189"/>
      <c r="M383" s="189"/>
      <c r="N383" s="189"/>
      <c r="O383" s="189"/>
      <c r="P383" s="189"/>
      <c r="Q383" s="189"/>
      <c r="R383" s="189"/>
      <c r="S383" s="189"/>
      <c r="T383" s="189"/>
      <c r="U383" s="189"/>
      <c r="V383" s="189"/>
      <c r="W383" s="189"/>
      <c r="X383" s="189"/>
      <c r="Y383" s="189"/>
      <c r="Z383" s="189"/>
    </row>
    <row r="384" spans="1:26" ht="11.5" x14ac:dyDescent="0.25">
      <c r="A384" s="189"/>
      <c r="B384" s="189"/>
      <c r="C384" s="189"/>
      <c r="D384" s="189"/>
      <c r="E384" s="189"/>
      <c r="H384" s="189"/>
      <c r="I384" s="189"/>
      <c r="J384" s="189"/>
      <c r="K384" s="189"/>
      <c r="L384" s="189"/>
      <c r="M384" s="189"/>
      <c r="N384" s="189"/>
      <c r="O384" s="189"/>
      <c r="P384" s="189"/>
      <c r="Q384" s="189"/>
      <c r="R384" s="189"/>
      <c r="S384" s="189"/>
      <c r="T384" s="189"/>
      <c r="U384" s="189"/>
      <c r="V384" s="189"/>
      <c r="W384" s="189"/>
      <c r="X384" s="189"/>
      <c r="Y384" s="189"/>
      <c r="Z384" s="189"/>
    </row>
    <row r="385" spans="1:26" ht="11.5" x14ac:dyDescent="0.25">
      <c r="A385" s="189"/>
      <c r="B385" s="189"/>
      <c r="C385" s="189"/>
      <c r="D385" s="189"/>
      <c r="E385" s="189"/>
      <c r="H385" s="189"/>
      <c r="I385" s="189"/>
      <c r="J385" s="189"/>
      <c r="K385" s="189"/>
      <c r="L385" s="189"/>
      <c r="M385" s="189"/>
      <c r="N385" s="189"/>
      <c r="O385" s="189"/>
      <c r="P385" s="189"/>
      <c r="Q385" s="189"/>
      <c r="R385" s="189"/>
      <c r="S385" s="189"/>
      <c r="T385" s="189"/>
      <c r="U385" s="189"/>
      <c r="V385" s="189"/>
      <c r="W385" s="189"/>
      <c r="X385" s="189"/>
      <c r="Y385" s="189"/>
      <c r="Z385" s="189"/>
    </row>
    <row r="386" spans="1:26" ht="11.5" x14ac:dyDescent="0.25">
      <c r="A386" s="189"/>
      <c r="B386" s="189"/>
      <c r="C386" s="189"/>
      <c r="D386" s="189"/>
      <c r="E386" s="189"/>
      <c r="H386" s="189"/>
      <c r="I386" s="189"/>
      <c r="J386" s="189"/>
      <c r="K386" s="189"/>
      <c r="L386" s="189"/>
      <c r="M386" s="189"/>
      <c r="N386" s="189"/>
      <c r="O386" s="189"/>
      <c r="P386" s="189"/>
      <c r="Q386" s="189"/>
      <c r="R386" s="189"/>
      <c r="S386" s="189"/>
      <c r="T386" s="189"/>
      <c r="U386" s="189"/>
      <c r="V386" s="189"/>
      <c r="W386" s="189"/>
      <c r="X386" s="189"/>
      <c r="Y386" s="189"/>
      <c r="Z386" s="189"/>
    </row>
    <row r="387" spans="1:26" ht="11.5" x14ac:dyDescent="0.25">
      <c r="A387" s="189"/>
      <c r="B387" s="189"/>
      <c r="C387" s="189"/>
      <c r="D387" s="189"/>
      <c r="E387" s="189"/>
      <c r="H387" s="189"/>
      <c r="I387" s="189"/>
      <c r="J387" s="189"/>
      <c r="K387" s="189"/>
      <c r="L387" s="189"/>
      <c r="M387" s="189"/>
      <c r="N387" s="189"/>
      <c r="O387" s="189"/>
      <c r="P387" s="189"/>
      <c r="Q387" s="189"/>
      <c r="R387" s="189"/>
      <c r="S387" s="189"/>
      <c r="T387" s="189"/>
      <c r="U387" s="189"/>
      <c r="V387" s="189"/>
      <c r="W387" s="189"/>
      <c r="X387" s="189"/>
      <c r="Y387" s="189"/>
      <c r="Z387" s="189"/>
    </row>
    <row r="388" spans="1:26" ht="11.5" x14ac:dyDescent="0.25">
      <c r="A388" s="189"/>
      <c r="B388" s="189"/>
      <c r="C388" s="189"/>
      <c r="D388" s="189"/>
      <c r="E388" s="189"/>
      <c r="H388" s="189"/>
      <c r="I388" s="189"/>
      <c r="J388" s="189"/>
      <c r="K388" s="189"/>
      <c r="L388" s="189"/>
      <c r="M388" s="189"/>
      <c r="N388" s="189"/>
      <c r="O388" s="189"/>
      <c r="P388" s="189"/>
      <c r="Q388" s="189"/>
      <c r="R388" s="189"/>
      <c r="S388" s="189"/>
      <c r="T388" s="189"/>
      <c r="U388" s="189"/>
      <c r="V388" s="189"/>
      <c r="W388" s="189"/>
      <c r="X388" s="189"/>
      <c r="Y388" s="189"/>
      <c r="Z388" s="189"/>
    </row>
    <row r="389" spans="1:26" ht="11.5" x14ac:dyDescent="0.25">
      <c r="A389" s="189"/>
      <c r="B389" s="189"/>
      <c r="C389" s="189"/>
      <c r="D389" s="189"/>
      <c r="E389" s="189"/>
      <c r="H389" s="189"/>
      <c r="I389" s="189"/>
      <c r="J389" s="189"/>
      <c r="K389" s="189"/>
      <c r="L389" s="189"/>
      <c r="M389" s="189"/>
      <c r="N389" s="189"/>
      <c r="O389" s="189"/>
      <c r="P389" s="189"/>
      <c r="Q389" s="189"/>
      <c r="R389" s="189"/>
      <c r="S389" s="189"/>
      <c r="T389" s="189"/>
      <c r="U389" s="189"/>
      <c r="V389" s="189"/>
      <c r="W389" s="189"/>
      <c r="X389" s="189"/>
      <c r="Y389" s="189"/>
      <c r="Z389" s="189"/>
    </row>
    <row r="390" spans="1:26" ht="11.5" x14ac:dyDescent="0.25">
      <c r="A390" s="189"/>
      <c r="B390" s="189"/>
      <c r="C390" s="189"/>
      <c r="D390" s="189"/>
      <c r="E390" s="189"/>
      <c r="H390" s="189"/>
      <c r="I390" s="189"/>
      <c r="J390" s="189"/>
      <c r="K390" s="189"/>
      <c r="L390" s="189"/>
      <c r="M390" s="189"/>
      <c r="N390" s="189"/>
      <c r="O390" s="189"/>
      <c r="P390" s="189"/>
      <c r="Q390" s="189"/>
      <c r="R390" s="189"/>
      <c r="S390" s="189"/>
      <c r="T390" s="189"/>
      <c r="U390" s="189"/>
      <c r="V390" s="189"/>
      <c r="W390" s="189"/>
      <c r="X390" s="189"/>
      <c r="Y390" s="189"/>
      <c r="Z390" s="189"/>
    </row>
    <row r="391" spans="1:26" ht="11.5" x14ac:dyDescent="0.25">
      <c r="A391" s="189"/>
      <c r="B391" s="189"/>
      <c r="C391" s="189"/>
      <c r="D391" s="189"/>
      <c r="E391" s="189"/>
      <c r="H391" s="189"/>
      <c r="I391" s="189"/>
      <c r="J391" s="189"/>
      <c r="K391" s="189"/>
      <c r="L391" s="189"/>
      <c r="M391" s="189"/>
      <c r="N391" s="189"/>
      <c r="O391" s="189"/>
      <c r="P391" s="189"/>
      <c r="Q391" s="189"/>
      <c r="R391" s="189"/>
      <c r="S391" s="189"/>
      <c r="T391" s="189"/>
      <c r="U391" s="189"/>
      <c r="V391" s="189"/>
      <c r="W391" s="189"/>
      <c r="X391" s="189"/>
      <c r="Y391" s="189"/>
      <c r="Z391" s="189"/>
    </row>
    <row r="392" spans="1:26" ht="11.5" x14ac:dyDescent="0.25">
      <c r="A392" s="189"/>
      <c r="B392" s="189"/>
      <c r="C392" s="189"/>
      <c r="D392" s="189"/>
      <c r="E392" s="189"/>
      <c r="H392" s="189"/>
      <c r="I392" s="189"/>
      <c r="J392" s="189"/>
      <c r="K392" s="189"/>
      <c r="L392" s="189"/>
      <c r="M392" s="189"/>
      <c r="N392" s="189"/>
      <c r="O392" s="189"/>
      <c r="P392" s="189"/>
      <c r="Q392" s="189"/>
      <c r="R392" s="189"/>
      <c r="S392" s="189"/>
      <c r="T392" s="189"/>
      <c r="U392" s="189"/>
      <c r="V392" s="189"/>
      <c r="W392" s="189"/>
      <c r="X392" s="189"/>
      <c r="Y392" s="189"/>
      <c r="Z392" s="189"/>
    </row>
    <row r="393" spans="1:26" ht="11.5" x14ac:dyDescent="0.25">
      <c r="A393" s="189"/>
      <c r="B393" s="189"/>
      <c r="C393" s="189"/>
      <c r="D393" s="189"/>
      <c r="E393" s="189"/>
      <c r="H393" s="189"/>
      <c r="I393" s="189"/>
      <c r="J393" s="189"/>
      <c r="K393" s="189"/>
      <c r="L393" s="189"/>
      <c r="M393" s="189"/>
      <c r="N393" s="189"/>
      <c r="O393" s="189"/>
      <c r="P393" s="189"/>
      <c r="Q393" s="189"/>
      <c r="R393" s="189"/>
      <c r="S393" s="189"/>
      <c r="T393" s="189"/>
      <c r="U393" s="189"/>
      <c r="V393" s="189"/>
      <c r="W393" s="189"/>
      <c r="X393" s="189"/>
      <c r="Y393" s="189"/>
      <c r="Z393" s="189"/>
    </row>
    <row r="394" spans="1:26" ht="11.5" x14ac:dyDescent="0.25">
      <c r="A394" s="189"/>
      <c r="B394" s="189"/>
      <c r="C394" s="189"/>
      <c r="D394" s="189"/>
      <c r="E394" s="189"/>
      <c r="H394" s="189"/>
      <c r="I394" s="189"/>
      <c r="J394" s="189"/>
      <c r="K394" s="189"/>
      <c r="L394" s="189"/>
      <c r="M394" s="189"/>
      <c r="N394" s="189"/>
      <c r="O394" s="189"/>
      <c r="P394" s="189"/>
      <c r="Q394" s="189"/>
      <c r="R394" s="189"/>
      <c r="S394" s="189"/>
      <c r="T394" s="189"/>
      <c r="U394" s="189"/>
      <c r="V394" s="189"/>
      <c r="W394" s="189"/>
      <c r="X394" s="189"/>
      <c r="Y394" s="189"/>
      <c r="Z394" s="189"/>
    </row>
    <row r="395" spans="1:26" ht="11.5" x14ac:dyDescent="0.25">
      <c r="A395" s="189"/>
      <c r="B395" s="189"/>
      <c r="C395" s="189"/>
      <c r="D395" s="189"/>
      <c r="E395" s="189"/>
      <c r="H395" s="189"/>
      <c r="I395" s="189"/>
      <c r="J395" s="189"/>
      <c r="K395" s="189"/>
      <c r="L395" s="189"/>
      <c r="M395" s="189"/>
      <c r="N395" s="189"/>
      <c r="O395" s="189"/>
      <c r="P395" s="189"/>
      <c r="Q395" s="189"/>
      <c r="R395" s="189"/>
      <c r="S395" s="189"/>
      <c r="T395" s="189"/>
      <c r="U395" s="189"/>
      <c r="V395" s="189"/>
      <c r="W395" s="189"/>
      <c r="X395" s="189"/>
      <c r="Y395" s="189"/>
      <c r="Z395" s="189"/>
    </row>
    <row r="396" spans="1:26" ht="11.5" x14ac:dyDescent="0.25">
      <c r="A396" s="189"/>
      <c r="B396" s="189"/>
      <c r="C396" s="189"/>
      <c r="D396" s="189"/>
      <c r="E396" s="189"/>
      <c r="H396" s="189"/>
      <c r="I396" s="189"/>
      <c r="J396" s="189"/>
      <c r="K396" s="189"/>
      <c r="L396" s="189"/>
      <c r="M396" s="189"/>
      <c r="N396" s="189"/>
      <c r="O396" s="189"/>
      <c r="P396" s="189"/>
      <c r="Q396" s="189"/>
      <c r="R396" s="189"/>
      <c r="S396" s="189"/>
      <c r="T396" s="189"/>
      <c r="U396" s="189"/>
      <c r="V396" s="189"/>
      <c r="W396" s="189"/>
      <c r="X396" s="189"/>
      <c r="Y396" s="189"/>
      <c r="Z396" s="189"/>
    </row>
    <row r="397" spans="1:26" ht="11.5" x14ac:dyDescent="0.25">
      <c r="A397" s="189"/>
      <c r="B397" s="189"/>
      <c r="C397" s="189"/>
      <c r="D397" s="189"/>
      <c r="E397" s="189"/>
      <c r="H397" s="189"/>
      <c r="I397" s="189"/>
      <c r="J397" s="189"/>
      <c r="K397" s="189"/>
      <c r="L397" s="189"/>
      <c r="M397" s="189"/>
      <c r="N397" s="189"/>
      <c r="O397" s="189"/>
      <c r="P397" s="189"/>
      <c r="Q397" s="189"/>
      <c r="R397" s="189"/>
      <c r="S397" s="189"/>
      <c r="T397" s="189"/>
      <c r="U397" s="189"/>
      <c r="V397" s="189"/>
      <c r="W397" s="189"/>
      <c r="X397" s="189"/>
      <c r="Y397" s="189"/>
      <c r="Z397" s="189"/>
    </row>
    <row r="398" spans="1:26" ht="11.5" x14ac:dyDescent="0.25">
      <c r="A398" s="189"/>
      <c r="B398" s="189"/>
      <c r="C398" s="189"/>
      <c r="D398" s="189"/>
      <c r="E398" s="189"/>
      <c r="H398" s="189"/>
      <c r="I398" s="189"/>
      <c r="J398" s="189"/>
      <c r="K398" s="189"/>
      <c r="L398" s="189"/>
      <c r="M398" s="189"/>
      <c r="N398" s="189"/>
      <c r="O398" s="189"/>
      <c r="P398" s="189"/>
      <c r="Q398" s="189"/>
      <c r="R398" s="189"/>
      <c r="S398" s="189"/>
      <c r="T398" s="189"/>
      <c r="U398" s="189"/>
      <c r="V398" s="189"/>
      <c r="W398" s="189"/>
      <c r="X398" s="189"/>
      <c r="Y398" s="189"/>
      <c r="Z398" s="189"/>
    </row>
    <row r="399" spans="1:26" ht="11.5" x14ac:dyDescent="0.25">
      <c r="A399" s="189"/>
      <c r="B399" s="189"/>
      <c r="C399" s="189"/>
      <c r="D399" s="189"/>
      <c r="E399" s="189"/>
      <c r="H399" s="189"/>
      <c r="I399" s="189"/>
      <c r="J399" s="189"/>
      <c r="K399" s="189"/>
      <c r="L399" s="189"/>
      <c r="M399" s="189"/>
      <c r="N399" s="189"/>
      <c r="O399" s="189"/>
      <c r="P399" s="189"/>
      <c r="Q399" s="189"/>
      <c r="R399" s="189"/>
      <c r="S399" s="189"/>
      <c r="T399" s="189"/>
      <c r="U399" s="189"/>
      <c r="V399" s="189"/>
      <c r="W399" s="189"/>
      <c r="X399" s="189"/>
      <c r="Y399" s="189"/>
      <c r="Z399" s="189"/>
    </row>
    <row r="400" spans="1:26" ht="11.5" x14ac:dyDescent="0.25">
      <c r="A400" s="189"/>
      <c r="B400" s="189"/>
      <c r="C400" s="189"/>
      <c r="D400" s="189"/>
      <c r="E400" s="189"/>
      <c r="H400" s="189"/>
      <c r="I400" s="189"/>
      <c r="J400" s="189"/>
      <c r="K400" s="189"/>
      <c r="L400" s="189"/>
      <c r="M400" s="189"/>
      <c r="N400" s="189"/>
      <c r="O400" s="189"/>
      <c r="P400" s="189"/>
      <c r="Q400" s="189"/>
      <c r="R400" s="189"/>
      <c r="S400" s="189"/>
      <c r="T400" s="189"/>
      <c r="U400" s="189"/>
      <c r="V400" s="189"/>
      <c r="W400" s="189"/>
      <c r="X400" s="189"/>
      <c r="Y400" s="189"/>
      <c r="Z400" s="189"/>
    </row>
    <row r="401" spans="1:26" ht="11.5" x14ac:dyDescent="0.25">
      <c r="A401" s="189"/>
      <c r="B401" s="189"/>
      <c r="C401" s="189"/>
      <c r="D401" s="189"/>
      <c r="E401" s="189"/>
      <c r="H401" s="189"/>
      <c r="I401" s="189"/>
      <c r="J401" s="189"/>
      <c r="K401" s="189"/>
      <c r="L401" s="189"/>
      <c r="M401" s="189"/>
      <c r="N401" s="189"/>
      <c r="O401" s="189"/>
      <c r="P401" s="189"/>
      <c r="Q401" s="189"/>
      <c r="R401" s="189"/>
      <c r="S401" s="189"/>
      <c r="T401" s="189"/>
      <c r="U401" s="189"/>
      <c r="V401" s="189"/>
      <c r="W401" s="189"/>
      <c r="X401" s="189"/>
      <c r="Y401" s="189"/>
      <c r="Z401" s="189"/>
    </row>
    <row r="402" spans="1:26" ht="11.5" x14ac:dyDescent="0.25">
      <c r="A402" s="189"/>
      <c r="B402" s="189"/>
      <c r="C402" s="189"/>
      <c r="D402" s="189"/>
      <c r="E402" s="189"/>
      <c r="H402" s="189"/>
      <c r="I402" s="189"/>
      <c r="J402" s="189"/>
      <c r="K402" s="189"/>
      <c r="L402" s="189"/>
      <c r="M402" s="189"/>
      <c r="N402" s="189"/>
      <c r="O402" s="189"/>
      <c r="P402" s="189"/>
      <c r="Q402" s="189"/>
      <c r="R402" s="189"/>
      <c r="S402" s="189"/>
      <c r="T402" s="189"/>
      <c r="U402" s="189"/>
      <c r="V402" s="189"/>
      <c r="W402" s="189"/>
      <c r="X402" s="189"/>
      <c r="Y402" s="189"/>
      <c r="Z402" s="189"/>
    </row>
    <row r="403" spans="1:26" ht="11.5" x14ac:dyDescent="0.25">
      <c r="A403" s="189"/>
      <c r="B403" s="189"/>
      <c r="C403" s="189"/>
      <c r="D403" s="189"/>
      <c r="E403" s="189"/>
      <c r="H403" s="189"/>
      <c r="I403" s="189"/>
      <c r="J403" s="189"/>
      <c r="K403" s="189"/>
      <c r="L403" s="189"/>
      <c r="M403" s="189"/>
      <c r="N403" s="189"/>
      <c r="O403" s="189"/>
      <c r="P403" s="189"/>
      <c r="Q403" s="189"/>
      <c r="R403" s="189"/>
      <c r="S403" s="189"/>
      <c r="T403" s="189"/>
      <c r="U403" s="189"/>
      <c r="V403" s="189"/>
      <c r="W403" s="189"/>
      <c r="X403" s="189"/>
      <c r="Y403" s="189"/>
      <c r="Z403" s="189"/>
    </row>
    <row r="404" spans="1:26" ht="11.5" x14ac:dyDescent="0.25">
      <c r="A404" s="189"/>
      <c r="B404" s="189"/>
      <c r="C404" s="189"/>
      <c r="D404" s="189"/>
      <c r="E404" s="189"/>
      <c r="H404" s="189"/>
      <c r="I404" s="189"/>
      <c r="J404" s="189"/>
      <c r="K404" s="189"/>
      <c r="L404" s="189"/>
      <c r="M404" s="189"/>
      <c r="N404" s="189"/>
      <c r="O404" s="189"/>
      <c r="P404" s="189"/>
      <c r="Q404" s="189"/>
      <c r="R404" s="189"/>
      <c r="S404" s="189"/>
      <c r="T404" s="189"/>
      <c r="U404" s="189"/>
      <c r="V404" s="189"/>
      <c r="W404" s="189"/>
      <c r="X404" s="189"/>
      <c r="Y404" s="189"/>
      <c r="Z404" s="189"/>
    </row>
    <row r="405" spans="1:26" ht="11.5" x14ac:dyDescent="0.25">
      <c r="A405" s="189"/>
      <c r="B405" s="189"/>
      <c r="C405" s="189"/>
      <c r="D405" s="189"/>
      <c r="E405" s="189"/>
      <c r="H405" s="189"/>
      <c r="I405" s="189"/>
      <c r="J405" s="189"/>
      <c r="K405" s="189"/>
      <c r="L405" s="189"/>
      <c r="M405" s="189"/>
      <c r="N405" s="189"/>
      <c r="O405" s="189"/>
      <c r="P405" s="189"/>
      <c r="Q405" s="189"/>
      <c r="R405" s="189"/>
      <c r="S405" s="189"/>
      <c r="T405" s="189"/>
      <c r="U405" s="189"/>
      <c r="V405" s="189"/>
      <c r="W405" s="189"/>
      <c r="X405" s="189"/>
      <c r="Y405" s="189"/>
      <c r="Z405" s="189"/>
    </row>
    <row r="406" spans="1:26" ht="11.5" x14ac:dyDescent="0.25">
      <c r="A406" s="189"/>
      <c r="B406" s="189"/>
      <c r="C406" s="189"/>
      <c r="D406" s="189"/>
      <c r="E406" s="189"/>
      <c r="H406" s="189"/>
      <c r="I406" s="189"/>
      <c r="J406" s="189"/>
      <c r="K406" s="189"/>
      <c r="L406" s="189"/>
      <c r="M406" s="189"/>
      <c r="N406" s="189"/>
      <c r="O406" s="189"/>
      <c r="P406" s="189"/>
      <c r="Q406" s="189"/>
      <c r="R406" s="189"/>
      <c r="S406" s="189"/>
      <c r="T406" s="189"/>
      <c r="U406" s="189"/>
      <c r="V406" s="189"/>
      <c r="W406" s="189"/>
      <c r="X406" s="189"/>
      <c r="Y406" s="189"/>
      <c r="Z406" s="189"/>
    </row>
    <row r="407" spans="1:26" ht="11.5" x14ac:dyDescent="0.25">
      <c r="A407" s="189"/>
      <c r="B407" s="189"/>
      <c r="C407" s="189"/>
      <c r="D407" s="189"/>
      <c r="E407" s="189"/>
      <c r="H407" s="189"/>
      <c r="I407" s="189"/>
      <c r="J407" s="189"/>
      <c r="K407" s="189"/>
      <c r="L407" s="189"/>
      <c r="M407" s="189"/>
      <c r="N407" s="189"/>
      <c r="O407" s="189"/>
      <c r="P407" s="189"/>
      <c r="Q407" s="189"/>
      <c r="R407" s="189"/>
      <c r="S407" s="189"/>
      <c r="T407" s="189"/>
      <c r="U407" s="189"/>
      <c r="V407" s="189"/>
      <c r="W407" s="189"/>
      <c r="X407" s="189"/>
      <c r="Y407" s="189"/>
      <c r="Z407" s="189"/>
    </row>
    <row r="408" spans="1:26" ht="11.5" x14ac:dyDescent="0.25">
      <c r="A408" s="189"/>
      <c r="B408" s="189"/>
      <c r="C408" s="189"/>
      <c r="D408" s="189"/>
      <c r="E408" s="189"/>
      <c r="H408" s="189"/>
      <c r="I408" s="189"/>
      <c r="J408" s="189"/>
      <c r="K408" s="189"/>
      <c r="L408" s="189"/>
      <c r="M408" s="189"/>
      <c r="N408" s="189"/>
      <c r="O408" s="189"/>
      <c r="P408" s="189"/>
      <c r="Q408" s="189"/>
      <c r="R408" s="189"/>
      <c r="S408" s="189"/>
      <c r="T408" s="189"/>
      <c r="U408" s="189"/>
      <c r="V408" s="189"/>
      <c r="W408" s="189"/>
      <c r="X408" s="189"/>
      <c r="Y408" s="189"/>
      <c r="Z408" s="189"/>
    </row>
    <row r="409" spans="1:26" ht="11.5" x14ac:dyDescent="0.25">
      <c r="A409" s="189"/>
      <c r="B409" s="189"/>
      <c r="C409" s="189"/>
      <c r="D409" s="189"/>
      <c r="E409" s="189"/>
      <c r="H409" s="189"/>
      <c r="I409" s="189"/>
      <c r="J409" s="189"/>
      <c r="K409" s="189"/>
      <c r="L409" s="189"/>
      <c r="M409" s="189"/>
      <c r="N409" s="189"/>
      <c r="O409" s="189"/>
      <c r="P409" s="189"/>
      <c r="Q409" s="189"/>
      <c r="R409" s="189"/>
      <c r="S409" s="189"/>
      <c r="T409" s="189"/>
      <c r="U409" s="189"/>
      <c r="V409" s="189"/>
      <c r="W409" s="189"/>
      <c r="X409" s="189"/>
      <c r="Y409" s="189"/>
      <c r="Z409" s="189"/>
    </row>
    <row r="410" spans="1:26" ht="11.5" x14ac:dyDescent="0.25">
      <c r="A410" s="189"/>
      <c r="B410" s="189"/>
      <c r="C410" s="189"/>
      <c r="D410" s="189"/>
      <c r="E410" s="189"/>
      <c r="H410" s="189"/>
      <c r="I410" s="189"/>
      <c r="J410" s="189"/>
      <c r="K410" s="189"/>
      <c r="L410" s="189"/>
      <c r="M410" s="189"/>
      <c r="N410" s="189"/>
      <c r="O410" s="189"/>
      <c r="P410" s="189"/>
      <c r="Q410" s="189"/>
      <c r="R410" s="189"/>
      <c r="S410" s="189"/>
      <c r="T410" s="189"/>
      <c r="U410" s="189"/>
      <c r="V410" s="189"/>
      <c r="W410" s="189"/>
      <c r="X410" s="189"/>
      <c r="Y410" s="189"/>
      <c r="Z410" s="189"/>
    </row>
    <row r="411" spans="1:26" ht="11.5" x14ac:dyDescent="0.25">
      <c r="A411" s="189"/>
      <c r="B411" s="189"/>
      <c r="C411" s="189"/>
      <c r="D411" s="189"/>
      <c r="E411" s="189"/>
      <c r="H411" s="189"/>
      <c r="I411" s="189"/>
      <c r="J411" s="189"/>
      <c r="K411" s="189"/>
      <c r="L411" s="189"/>
      <c r="M411" s="189"/>
      <c r="N411" s="189"/>
      <c r="O411" s="189"/>
      <c r="P411" s="189"/>
      <c r="Q411" s="189"/>
      <c r="R411" s="189"/>
      <c r="S411" s="189"/>
      <c r="T411" s="189"/>
      <c r="U411" s="189"/>
      <c r="V411" s="189"/>
      <c r="W411" s="189"/>
      <c r="X411" s="189"/>
      <c r="Y411" s="189"/>
      <c r="Z411" s="189"/>
    </row>
    <row r="412" spans="1:26" ht="11.5" x14ac:dyDescent="0.25">
      <c r="A412" s="189"/>
      <c r="B412" s="189"/>
      <c r="C412" s="189"/>
      <c r="D412" s="189"/>
      <c r="E412" s="189"/>
      <c r="H412" s="189"/>
      <c r="I412" s="189"/>
      <c r="J412" s="189"/>
      <c r="K412" s="189"/>
      <c r="L412" s="189"/>
      <c r="M412" s="189"/>
      <c r="N412" s="189"/>
      <c r="O412" s="189"/>
      <c r="P412" s="189"/>
      <c r="Q412" s="189"/>
      <c r="R412" s="189"/>
      <c r="S412" s="189"/>
      <c r="T412" s="189"/>
      <c r="U412" s="189"/>
      <c r="V412" s="189"/>
      <c r="W412" s="189"/>
      <c r="X412" s="189"/>
      <c r="Y412" s="189"/>
      <c r="Z412" s="189"/>
    </row>
    <row r="413" spans="1:26" ht="11.5" x14ac:dyDescent="0.25">
      <c r="A413" s="189"/>
      <c r="B413" s="189"/>
      <c r="C413" s="189"/>
      <c r="D413" s="189"/>
      <c r="E413" s="189"/>
      <c r="H413" s="189"/>
      <c r="I413" s="189"/>
      <c r="J413" s="189"/>
      <c r="K413" s="189"/>
      <c r="L413" s="189"/>
      <c r="M413" s="189"/>
      <c r="N413" s="189"/>
      <c r="O413" s="189"/>
      <c r="P413" s="189"/>
      <c r="Q413" s="189"/>
      <c r="R413" s="189"/>
      <c r="S413" s="189"/>
      <c r="T413" s="189"/>
      <c r="U413" s="189"/>
      <c r="V413" s="189"/>
      <c r="W413" s="189"/>
      <c r="X413" s="189"/>
      <c r="Y413" s="189"/>
      <c r="Z413" s="189"/>
    </row>
    <row r="414" spans="1:26" ht="11.5" x14ac:dyDescent="0.25">
      <c r="A414" s="189"/>
      <c r="B414" s="189"/>
      <c r="C414" s="189"/>
      <c r="D414" s="189"/>
      <c r="E414" s="189"/>
      <c r="H414" s="189"/>
      <c r="I414" s="189"/>
      <c r="J414" s="189"/>
      <c r="K414" s="189"/>
      <c r="L414" s="189"/>
      <c r="M414" s="189"/>
      <c r="N414" s="189"/>
      <c r="O414" s="189"/>
      <c r="P414" s="189"/>
      <c r="Q414" s="189"/>
      <c r="R414" s="189"/>
      <c r="S414" s="189"/>
      <c r="T414" s="189"/>
      <c r="U414" s="189"/>
      <c r="V414" s="189"/>
      <c r="W414" s="189"/>
      <c r="X414" s="189"/>
      <c r="Y414" s="189"/>
      <c r="Z414" s="189"/>
    </row>
    <row r="415" spans="1:26" ht="11.5" x14ac:dyDescent="0.25">
      <c r="A415" s="189"/>
      <c r="B415" s="189"/>
      <c r="C415" s="189"/>
      <c r="D415" s="189"/>
      <c r="E415" s="189"/>
      <c r="H415" s="189"/>
      <c r="I415" s="189"/>
      <c r="J415" s="189"/>
      <c r="K415" s="189"/>
      <c r="L415" s="189"/>
      <c r="M415" s="189"/>
      <c r="N415" s="189"/>
      <c r="O415" s="189"/>
      <c r="P415" s="189"/>
      <c r="Q415" s="189"/>
      <c r="R415" s="189"/>
      <c r="S415" s="189"/>
      <c r="T415" s="189"/>
      <c r="U415" s="189"/>
      <c r="V415" s="189"/>
      <c r="W415" s="189"/>
      <c r="X415" s="189"/>
      <c r="Y415" s="189"/>
      <c r="Z415" s="189"/>
    </row>
    <row r="416" spans="1:26" ht="11.5" x14ac:dyDescent="0.25">
      <c r="A416" s="189"/>
      <c r="B416" s="189"/>
      <c r="C416" s="189"/>
      <c r="D416" s="189"/>
      <c r="E416" s="189"/>
      <c r="H416" s="189"/>
      <c r="I416" s="189"/>
      <c r="J416" s="189"/>
      <c r="K416" s="189"/>
      <c r="L416" s="189"/>
      <c r="M416" s="189"/>
      <c r="N416" s="189"/>
      <c r="O416" s="189"/>
      <c r="P416" s="189"/>
      <c r="Q416" s="189"/>
      <c r="R416" s="189"/>
      <c r="S416" s="189"/>
      <c r="T416" s="189"/>
      <c r="U416" s="189"/>
      <c r="V416" s="189"/>
      <c r="W416" s="189"/>
      <c r="X416" s="189"/>
      <c r="Y416" s="189"/>
      <c r="Z416" s="189"/>
    </row>
    <row r="417" spans="1:26" ht="11.5" x14ac:dyDescent="0.25">
      <c r="A417" s="189"/>
      <c r="B417" s="189"/>
      <c r="C417" s="189"/>
      <c r="D417" s="189"/>
      <c r="E417" s="189"/>
      <c r="H417" s="189"/>
      <c r="I417" s="189"/>
      <c r="J417" s="189"/>
      <c r="K417" s="189"/>
      <c r="L417" s="189"/>
      <c r="M417" s="189"/>
      <c r="N417" s="189"/>
      <c r="O417" s="189"/>
      <c r="P417" s="189"/>
      <c r="Q417" s="189"/>
      <c r="R417" s="189"/>
      <c r="S417" s="189"/>
      <c r="T417" s="189"/>
      <c r="U417" s="189"/>
      <c r="V417" s="189"/>
      <c r="W417" s="189"/>
      <c r="X417" s="189"/>
      <c r="Y417" s="189"/>
      <c r="Z417" s="189"/>
    </row>
    <row r="418" spans="1:26" ht="11.5" x14ac:dyDescent="0.25">
      <c r="A418" s="189"/>
      <c r="B418" s="189"/>
      <c r="C418" s="189"/>
      <c r="D418" s="189"/>
      <c r="E418" s="189"/>
      <c r="H418" s="189"/>
      <c r="I418" s="189"/>
      <c r="J418" s="189"/>
      <c r="K418" s="189"/>
      <c r="L418" s="189"/>
      <c r="M418" s="189"/>
      <c r="N418" s="189"/>
      <c r="O418" s="189"/>
      <c r="P418" s="189"/>
      <c r="Q418" s="189"/>
      <c r="R418" s="189"/>
      <c r="S418" s="189"/>
      <c r="T418" s="189"/>
      <c r="U418" s="189"/>
      <c r="V418" s="189"/>
      <c r="W418" s="189"/>
      <c r="X418" s="189"/>
      <c r="Y418" s="189"/>
      <c r="Z418" s="189"/>
    </row>
    <row r="419" spans="1:26" ht="11.5" x14ac:dyDescent="0.25">
      <c r="A419" s="189"/>
      <c r="B419" s="189"/>
      <c r="C419" s="189"/>
      <c r="D419" s="189"/>
      <c r="E419" s="189"/>
      <c r="H419" s="189"/>
      <c r="I419" s="189"/>
      <c r="J419" s="189"/>
      <c r="K419" s="189"/>
      <c r="L419" s="189"/>
      <c r="M419" s="189"/>
      <c r="N419" s="189"/>
      <c r="O419" s="189"/>
      <c r="P419" s="189"/>
      <c r="Q419" s="189"/>
      <c r="R419" s="189"/>
      <c r="S419" s="189"/>
      <c r="T419" s="189"/>
      <c r="U419" s="189"/>
      <c r="V419" s="189"/>
      <c r="W419" s="189"/>
      <c r="X419" s="189"/>
      <c r="Y419" s="189"/>
      <c r="Z419" s="189"/>
    </row>
    <row r="420" spans="1:26" ht="11.5" x14ac:dyDescent="0.25">
      <c r="A420" s="189"/>
      <c r="B420" s="189"/>
      <c r="C420" s="189"/>
      <c r="D420" s="189"/>
      <c r="E420" s="189"/>
      <c r="H420" s="189"/>
      <c r="I420" s="189"/>
      <c r="J420" s="189"/>
      <c r="K420" s="189"/>
      <c r="L420" s="189"/>
      <c r="M420" s="189"/>
      <c r="N420" s="189"/>
      <c r="O420" s="189"/>
      <c r="P420" s="189"/>
      <c r="Q420" s="189"/>
      <c r="R420" s="189"/>
      <c r="S420" s="189"/>
      <c r="T420" s="189"/>
      <c r="U420" s="189"/>
      <c r="V420" s="189"/>
      <c r="W420" s="189"/>
      <c r="X420" s="189"/>
      <c r="Y420" s="189"/>
      <c r="Z420" s="189"/>
    </row>
    <row r="421" spans="1:26" ht="11.5" x14ac:dyDescent="0.25">
      <c r="A421" s="189"/>
      <c r="B421" s="189"/>
      <c r="C421" s="189"/>
      <c r="D421" s="189"/>
      <c r="E421" s="189"/>
      <c r="H421" s="189"/>
      <c r="I421" s="189"/>
      <c r="J421" s="189"/>
      <c r="K421" s="189"/>
      <c r="L421" s="189"/>
      <c r="M421" s="189"/>
      <c r="N421" s="189"/>
      <c r="O421" s="189"/>
      <c r="P421" s="189"/>
      <c r="Q421" s="189"/>
      <c r="R421" s="189"/>
      <c r="S421" s="189"/>
      <c r="T421" s="189"/>
      <c r="U421" s="189"/>
      <c r="V421" s="189"/>
      <c r="W421" s="189"/>
      <c r="X421" s="189"/>
      <c r="Y421" s="189"/>
      <c r="Z421" s="189"/>
    </row>
    <row r="422" spans="1:26" ht="11.5" x14ac:dyDescent="0.25">
      <c r="A422" s="189"/>
      <c r="B422" s="189"/>
      <c r="C422" s="189"/>
      <c r="D422" s="189"/>
      <c r="E422" s="189"/>
      <c r="H422" s="189"/>
      <c r="I422" s="189"/>
      <c r="J422" s="189"/>
      <c r="K422" s="189"/>
      <c r="L422" s="189"/>
      <c r="M422" s="189"/>
      <c r="N422" s="189"/>
      <c r="O422" s="189"/>
      <c r="P422" s="189"/>
      <c r="Q422" s="189"/>
      <c r="R422" s="189"/>
      <c r="S422" s="189"/>
      <c r="T422" s="189"/>
      <c r="U422" s="189"/>
      <c r="V422" s="189"/>
      <c r="W422" s="189"/>
      <c r="X422" s="189"/>
      <c r="Y422" s="189"/>
      <c r="Z422" s="189"/>
    </row>
    <row r="423" spans="1:26" ht="11.5" x14ac:dyDescent="0.25">
      <c r="A423" s="189"/>
      <c r="B423" s="189"/>
      <c r="C423" s="189"/>
      <c r="D423" s="189"/>
      <c r="E423" s="189"/>
      <c r="H423" s="189"/>
      <c r="I423" s="189"/>
      <c r="J423" s="189"/>
      <c r="K423" s="189"/>
      <c r="L423" s="189"/>
      <c r="M423" s="189"/>
      <c r="N423" s="189"/>
      <c r="O423" s="189"/>
      <c r="P423" s="189"/>
      <c r="Q423" s="189"/>
      <c r="R423" s="189"/>
      <c r="S423" s="189"/>
      <c r="T423" s="189"/>
      <c r="U423" s="189"/>
      <c r="V423" s="189"/>
      <c r="W423" s="189"/>
      <c r="X423" s="189"/>
      <c r="Y423" s="189"/>
      <c r="Z423" s="189"/>
    </row>
    <row r="424" spans="1:26" ht="11.5" x14ac:dyDescent="0.25">
      <c r="A424" s="189"/>
      <c r="B424" s="189"/>
      <c r="C424" s="189"/>
      <c r="D424" s="189"/>
      <c r="E424" s="189"/>
      <c r="H424" s="189"/>
      <c r="I424" s="189"/>
      <c r="J424" s="189"/>
      <c r="K424" s="189"/>
      <c r="L424" s="189"/>
      <c r="M424" s="189"/>
      <c r="N424" s="189"/>
      <c r="O424" s="189"/>
      <c r="P424" s="189"/>
      <c r="Q424" s="189"/>
      <c r="R424" s="189"/>
      <c r="S424" s="189"/>
      <c r="T424" s="189"/>
      <c r="U424" s="189"/>
      <c r="V424" s="189"/>
      <c r="W424" s="189"/>
      <c r="X424" s="189"/>
      <c r="Y424" s="189"/>
      <c r="Z424" s="189"/>
    </row>
    <row r="425" spans="1:26" ht="11.5" x14ac:dyDescent="0.25">
      <c r="A425" s="189"/>
      <c r="B425" s="189"/>
      <c r="C425" s="189"/>
      <c r="D425" s="189"/>
      <c r="E425" s="189"/>
      <c r="H425" s="189"/>
      <c r="I425" s="189"/>
      <c r="J425" s="189"/>
      <c r="K425" s="189"/>
      <c r="L425" s="189"/>
      <c r="M425" s="189"/>
      <c r="N425" s="189"/>
      <c r="O425" s="189"/>
      <c r="P425" s="189"/>
      <c r="Q425" s="189"/>
      <c r="R425" s="189"/>
      <c r="S425" s="189"/>
      <c r="T425" s="189"/>
      <c r="U425" s="189"/>
      <c r="V425" s="189"/>
      <c r="W425" s="189"/>
      <c r="X425" s="189"/>
      <c r="Y425" s="189"/>
      <c r="Z425" s="189"/>
    </row>
    <row r="426" spans="1:26" ht="11.5" x14ac:dyDescent="0.25">
      <c r="A426" s="189"/>
      <c r="B426" s="189"/>
      <c r="C426" s="189"/>
      <c r="D426" s="189"/>
      <c r="E426" s="189"/>
      <c r="H426" s="189"/>
      <c r="I426" s="189"/>
      <c r="J426" s="189"/>
      <c r="K426" s="189"/>
      <c r="L426" s="189"/>
      <c r="M426" s="189"/>
      <c r="N426" s="189"/>
      <c r="O426" s="189"/>
      <c r="P426" s="189"/>
      <c r="Q426" s="189"/>
      <c r="R426" s="189"/>
      <c r="S426" s="189"/>
      <c r="T426" s="189"/>
      <c r="U426" s="189"/>
      <c r="V426" s="189"/>
      <c r="W426" s="189"/>
      <c r="X426" s="189"/>
      <c r="Y426" s="189"/>
      <c r="Z426" s="189"/>
    </row>
    <row r="427" spans="1:26" ht="11.5" x14ac:dyDescent="0.25">
      <c r="A427" s="189"/>
      <c r="B427" s="189"/>
      <c r="C427" s="189"/>
      <c r="D427" s="189"/>
      <c r="E427" s="189"/>
      <c r="H427" s="189"/>
      <c r="I427" s="189"/>
      <c r="J427" s="189"/>
      <c r="K427" s="189"/>
      <c r="L427" s="189"/>
      <c r="M427" s="189"/>
      <c r="N427" s="189"/>
      <c r="O427" s="189"/>
      <c r="P427" s="189"/>
      <c r="Q427" s="189"/>
      <c r="R427" s="189"/>
      <c r="S427" s="189"/>
      <c r="T427" s="189"/>
      <c r="U427" s="189"/>
      <c r="V427" s="189"/>
      <c r="W427" s="189"/>
      <c r="X427" s="189"/>
      <c r="Y427" s="189"/>
      <c r="Z427" s="189"/>
    </row>
    <row r="428" spans="1:26" ht="11.5" x14ac:dyDescent="0.25">
      <c r="A428" s="189"/>
      <c r="B428" s="189"/>
      <c r="C428" s="189"/>
      <c r="D428" s="189"/>
      <c r="E428" s="189"/>
      <c r="H428" s="189"/>
      <c r="I428" s="189"/>
      <c r="J428" s="189"/>
      <c r="K428" s="189"/>
      <c r="L428" s="189"/>
      <c r="M428" s="189"/>
      <c r="N428" s="189"/>
      <c r="O428" s="189"/>
      <c r="P428" s="189"/>
      <c r="Q428" s="189"/>
      <c r="R428" s="189"/>
      <c r="S428" s="189"/>
      <c r="T428" s="189"/>
      <c r="U428" s="189"/>
      <c r="V428" s="189"/>
      <c r="W428" s="189"/>
      <c r="X428" s="189"/>
      <c r="Y428" s="189"/>
      <c r="Z428" s="189"/>
    </row>
    <row r="429" spans="1:26" ht="11.5" x14ac:dyDescent="0.25">
      <c r="A429" s="189"/>
      <c r="B429" s="189"/>
      <c r="C429" s="189"/>
      <c r="D429" s="189"/>
      <c r="E429" s="189"/>
      <c r="H429" s="189"/>
      <c r="I429" s="189"/>
      <c r="J429" s="189"/>
      <c r="K429" s="189"/>
      <c r="L429" s="189"/>
      <c r="M429" s="189"/>
      <c r="N429" s="189"/>
      <c r="O429" s="189"/>
      <c r="P429" s="189"/>
      <c r="Q429" s="189"/>
      <c r="R429" s="189"/>
      <c r="S429" s="189"/>
      <c r="T429" s="189"/>
      <c r="U429" s="189"/>
      <c r="V429" s="189"/>
      <c r="W429" s="189"/>
      <c r="X429" s="189"/>
      <c r="Y429" s="189"/>
      <c r="Z429" s="189"/>
    </row>
    <row r="430" spans="1:26" ht="11.5" x14ac:dyDescent="0.25">
      <c r="A430" s="189"/>
      <c r="B430" s="189"/>
      <c r="C430" s="189"/>
      <c r="D430" s="189"/>
      <c r="E430" s="189"/>
      <c r="H430" s="189"/>
      <c r="I430" s="189"/>
      <c r="J430" s="189"/>
      <c r="K430" s="189"/>
      <c r="L430" s="189"/>
      <c r="M430" s="189"/>
      <c r="N430" s="189"/>
      <c r="O430" s="189"/>
      <c r="P430" s="189"/>
      <c r="Q430" s="189"/>
      <c r="R430" s="189"/>
      <c r="S430" s="189"/>
      <c r="T430" s="189"/>
      <c r="U430" s="189"/>
      <c r="V430" s="189"/>
      <c r="W430" s="189"/>
      <c r="X430" s="189"/>
      <c r="Y430" s="189"/>
      <c r="Z430" s="189"/>
    </row>
    <row r="431" spans="1:26" ht="11.5" x14ac:dyDescent="0.25">
      <c r="A431" s="189"/>
      <c r="B431" s="189"/>
      <c r="C431" s="189"/>
      <c r="D431" s="189"/>
      <c r="E431" s="189"/>
      <c r="H431" s="189"/>
      <c r="I431" s="189"/>
      <c r="J431" s="189"/>
      <c r="K431" s="189"/>
      <c r="L431" s="189"/>
      <c r="M431" s="189"/>
      <c r="N431" s="189"/>
      <c r="O431" s="189"/>
      <c r="P431" s="189"/>
      <c r="Q431" s="189"/>
      <c r="R431" s="189"/>
      <c r="S431" s="189"/>
      <c r="T431" s="189"/>
      <c r="U431" s="189"/>
      <c r="V431" s="189"/>
      <c r="W431" s="189"/>
      <c r="X431" s="189"/>
      <c r="Y431" s="189"/>
      <c r="Z431" s="189"/>
    </row>
    <row r="432" spans="1:26" ht="11.5" x14ac:dyDescent="0.25">
      <c r="A432" s="189"/>
      <c r="B432" s="189"/>
      <c r="C432" s="189"/>
      <c r="D432" s="189"/>
      <c r="E432" s="189"/>
      <c r="H432" s="189"/>
      <c r="I432" s="189"/>
      <c r="J432" s="189"/>
      <c r="K432" s="189"/>
      <c r="L432" s="189"/>
      <c r="M432" s="189"/>
      <c r="N432" s="189"/>
      <c r="O432" s="189"/>
      <c r="P432" s="189"/>
      <c r="Q432" s="189"/>
      <c r="R432" s="189"/>
      <c r="S432" s="189"/>
      <c r="T432" s="189"/>
      <c r="U432" s="189"/>
      <c r="V432" s="189"/>
      <c r="W432" s="189"/>
      <c r="X432" s="189"/>
      <c r="Y432" s="189"/>
      <c r="Z432" s="189"/>
    </row>
    <row r="433" spans="1:26" ht="11.5" x14ac:dyDescent="0.25">
      <c r="A433" s="189"/>
      <c r="B433" s="189"/>
      <c r="C433" s="189"/>
      <c r="D433" s="189"/>
      <c r="E433" s="189"/>
      <c r="H433" s="189"/>
      <c r="I433" s="189"/>
      <c r="J433" s="189"/>
      <c r="K433" s="189"/>
      <c r="L433" s="189"/>
      <c r="M433" s="189"/>
      <c r="N433" s="189"/>
      <c r="O433" s="189"/>
      <c r="P433" s="189"/>
      <c r="Q433" s="189"/>
      <c r="R433" s="189"/>
      <c r="S433" s="189"/>
      <c r="T433" s="189"/>
      <c r="U433" s="189"/>
      <c r="V433" s="189"/>
      <c r="W433" s="189"/>
      <c r="X433" s="189"/>
      <c r="Y433" s="189"/>
      <c r="Z433" s="189"/>
    </row>
    <row r="434" spans="1:26" ht="11.5" x14ac:dyDescent="0.25">
      <c r="A434" s="189"/>
      <c r="B434" s="189"/>
      <c r="C434" s="189"/>
      <c r="D434" s="189"/>
      <c r="E434" s="189"/>
      <c r="H434" s="189"/>
      <c r="I434" s="189"/>
      <c r="J434" s="189"/>
      <c r="K434" s="189"/>
      <c r="L434" s="189"/>
      <c r="M434" s="189"/>
      <c r="N434" s="189"/>
      <c r="O434" s="189"/>
      <c r="P434" s="189"/>
      <c r="Q434" s="189"/>
      <c r="R434" s="189"/>
      <c r="S434" s="189"/>
      <c r="T434" s="189"/>
      <c r="U434" s="189"/>
      <c r="V434" s="189"/>
      <c r="W434" s="189"/>
      <c r="X434" s="189"/>
      <c r="Y434" s="189"/>
      <c r="Z434" s="189"/>
    </row>
    <row r="435" spans="1:26" ht="11.5" x14ac:dyDescent="0.25">
      <c r="A435" s="189"/>
      <c r="B435" s="189"/>
      <c r="C435" s="189"/>
      <c r="D435" s="189"/>
      <c r="E435" s="189"/>
      <c r="H435" s="189"/>
      <c r="I435" s="189"/>
      <c r="J435" s="189"/>
      <c r="K435" s="189"/>
      <c r="L435" s="189"/>
      <c r="M435" s="189"/>
      <c r="N435" s="189"/>
      <c r="O435" s="189"/>
      <c r="P435" s="189"/>
      <c r="Q435" s="189"/>
      <c r="R435" s="189"/>
      <c r="S435" s="189"/>
      <c r="T435" s="189"/>
      <c r="U435" s="189"/>
      <c r="V435" s="189"/>
      <c r="W435" s="189"/>
      <c r="X435" s="189"/>
      <c r="Y435" s="189"/>
      <c r="Z435" s="189"/>
    </row>
    <row r="436" spans="1:26" ht="11.5" x14ac:dyDescent="0.25">
      <c r="A436" s="189"/>
      <c r="B436" s="189"/>
      <c r="C436" s="189"/>
      <c r="D436" s="189"/>
      <c r="E436" s="189"/>
      <c r="H436" s="189"/>
      <c r="I436" s="189"/>
      <c r="J436" s="189"/>
      <c r="K436" s="189"/>
      <c r="L436" s="189"/>
      <c r="M436" s="189"/>
      <c r="N436" s="189"/>
      <c r="O436" s="189"/>
      <c r="P436" s="189"/>
      <c r="Q436" s="189"/>
      <c r="R436" s="189"/>
      <c r="S436" s="189"/>
      <c r="T436" s="189"/>
      <c r="U436" s="189"/>
      <c r="V436" s="189"/>
      <c r="W436" s="189"/>
      <c r="X436" s="189"/>
      <c r="Y436" s="189"/>
      <c r="Z436" s="189"/>
    </row>
    <row r="437" spans="1:26" ht="11.5" x14ac:dyDescent="0.25">
      <c r="A437" s="189"/>
      <c r="B437" s="189"/>
      <c r="C437" s="189"/>
      <c r="D437" s="189"/>
      <c r="E437" s="189"/>
      <c r="H437" s="189"/>
      <c r="I437" s="189"/>
      <c r="J437" s="189"/>
      <c r="K437" s="189"/>
      <c r="L437" s="189"/>
      <c r="M437" s="189"/>
      <c r="N437" s="189"/>
      <c r="O437" s="189"/>
      <c r="P437" s="189"/>
      <c r="Q437" s="189"/>
      <c r="R437" s="189"/>
      <c r="S437" s="189"/>
      <c r="T437" s="189"/>
      <c r="U437" s="189"/>
      <c r="V437" s="189"/>
      <c r="W437" s="189"/>
      <c r="X437" s="189"/>
      <c r="Y437" s="189"/>
      <c r="Z437" s="189"/>
    </row>
    <row r="438" spans="1:26" ht="11.5" x14ac:dyDescent="0.25">
      <c r="A438" s="189"/>
      <c r="B438" s="189"/>
      <c r="C438" s="189"/>
      <c r="D438" s="189"/>
      <c r="E438" s="189"/>
      <c r="H438" s="189"/>
      <c r="I438" s="189"/>
      <c r="J438" s="189"/>
      <c r="K438" s="189"/>
      <c r="L438" s="189"/>
      <c r="M438" s="189"/>
      <c r="N438" s="189"/>
      <c r="O438" s="189"/>
      <c r="P438" s="189"/>
      <c r="Q438" s="189"/>
      <c r="R438" s="189"/>
      <c r="S438" s="189"/>
      <c r="T438" s="189"/>
      <c r="U438" s="189"/>
      <c r="V438" s="189"/>
      <c r="W438" s="189"/>
      <c r="X438" s="189"/>
      <c r="Y438" s="189"/>
      <c r="Z438" s="189"/>
    </row>
    <row r="439" spans="1:26" ht="11.5" x14ac:dyDescent="0.25">
      <c r="A439" s="189"/>
      <c r="B439" s="189"/>
      <c r="C439" s="189"/>
      <c r="D439" s="189"/>
      <c r="E439" s="189"/>
      <c r="H439" s="189"/>
      <c r="I439" s="189"/>
      <c r="J439" s="189"/>
      <c r="K439" s="189"/>
      <c r="L439" s="189"/>
      <c r="M439" s="189"/>
      <c r="N439" s="189"/>
      <c r="O439" s="189"/>
      <c r="P439" s="189"/>
      <c r="Q439" s="189"/>
      <c r="R439" s="189"/>
      <c r="S439" s="189"/>
      <c r="T439" s="189"/>
      <c r="U439" s="189"/>
      <c r="V439" s="189"/>
      <c r="W439" s="189"/>
      <c r="X439" s="189"/>
      <c r="Y439" s="189"/>
      <c r="Z439" s="189"/>
    </row>
    <row r="440" spans="1:26" ht="11.5" x14ac:dyDescent="0.25">
      <c r="A440" s="189"/>
      <c r="B440" s="189"/>
      <c r="C440" s="189"/>
      <c r="D440" s="189"/>
      <c r="E440" s="189"/>
      <c r="H440" s="189"/>
      <c r="I440" s="189"/>
      <c r="J440" s="189"/>
      <c r="K440" s="189"/>
      <c r="L440" s="189"/>
      <c r="M440" s="189"/>
      <c r="N440" s="189"/>
      <c r="O440" s="189"/>
      <c r="P440" s="189"/>
      <c r="Q440" s="189"/>
      <c r="R440" s="189"/>
      <c r="S440" s="189"/>
      <c r="T440" s="189"/>
      <c r="U440" s="189"/>
      <c r="V440" s="189"/>
      <c r="W440" s="189"/>
      <c r="X440" s="189"/>
      <c r="Y440" s="189"/>
      <c r="Z440" s="189"/>
    </row>
    <row r="441" spans="1:26" ht="11.5" x14ac:dyDescent="0.25">
      <c r="A441" s="189"/>
      <c r="B441" s="189"/>
      <c r="C441" s="189"/>
      <c r="D441" s="189"/>
      <c r="E441" s="189"/>
      <c r="H441" s="189"/>
      <c r="I441" s="189"/>
      <c r="J441" s="189"/>
      <c r="K441" s="189"/>
      <c r="L441" s="189"/>
      <c r="M441" s="189"/>
      <c r="N441" s="189"/>
      <c r="O441" s="189"/>
      <c r="P441" s="189"/>
      <c r="Q441" s="189"/>
      <c r="R441" s="189"/>
      <c r="S441" s="189"/>
      <c r="T441" s="189"/>
      <c r="U441" s="189"/>
      <c r="V441" s="189"/>
      <c r="W441" s="189"/>
      <c r="X441" s="189"/>
      <c r="Y441" s="189"/>
      <c r="Z441" s="189"/>
    </row>
    <row r="442" spans="1:26" ht="11.5" x14ac:dyDescent="0.25">
      <c r="A442" s="189"/>
      <c r="B442" s="189"/>
      <c r="C442" s="189"/>
      <c r="D442" s="189"/>
      <c r="E442" s="189"/>
      <c r="H442" s="189"/>
      <c r="I442" s="189"/>
      <c r="J442" s="189"/>
      <c r="K442" s="189"/>
      <c r="L442" s="189"/>
      <c r="M442" s="189"/>
      <c r="N442" s="189"/>
      <c r="O442" s="189"/>
      <c r="P442" s="189"/>
      <c r="Q442" s="189"/>
      <c r="R442" s="189"/>
      <c r="S442" s="189"/>
      <c r="T442" s="189"/>
      <c r="U442" s="189"/>
      <c r="V442" s="189"/>
      <c r="W442" s="189"/>
      <c r="X442" s="189"/>
      <c r="Y442" s="189"/>
      <c r="Z442" s="189"/>
    </row>
    <row r="443" spans="1:26" ht="11.5" x14ac:dyDescent="0.25">
      <c r="A443" s="189"/>
      <c r="B443" s="189"/>
      <c r="C443" s="189"/>
      <c r="D443" s="189"/>
      <c r="E443" s="189"/>
      <c r="H443" s="189"/>
      <c r="I443" s="189"/>
      <c r="J443" s="189"/>
      <c r="K443" s="189"/>
      <c r="L443" s="189"/>
      <c r="M443" s="189"/>
      <c r="N443" s="189"/>
      <c r="O443" s="189"/>
      <c r="P443" s="189"/>
      <c r="Q443" s="189"/>
      <c r="R443" s="189"/>
      <c r="S443" s="189"/>
      <c r="T443" s="189"/>
      <c r="U443" s="189"/>
      <c r="V443" s="189"/>
      <c r="W443" s="189"/>
      <c r="X443" s="189"/>
      <c r="Y443" s="189"/>
      <c r="Z443" s="189"/>
    </row>
    <row r="444" spans="1:26" ht="11.5" x14ac:dyDescent="0.25">
      <c r="A444" s="189"/>
      <c r="B444" s="189"/>
      <c r="C444" s="189"/>
      <c r="D444" s="189"/>
      <c r="E444" s="189"/>
      <c r="H444" s="189"/>
      <c r="I444" s="189"/>
      <c r="J444" s="189"/>
      <c r="K444" s="189"/>
      <c r="L444" s="189"/>
      <c r="M444" s="189"/>
      <c r="N444" s="189"/>
      <c r="O444" s="189"/>
      <c r="P444" s="189"/>
      <c r="Q444" s="189"/>
      <c r="R444" s="189"/>
      <c r="S444" s="189"/>
      <c r="T444" s="189"/>
      <c r="U444" s="189"/>
      <c r="V444" s="189"/>
      <c r="W444" s="189"/>
      <c r="X444" s="189"/>
      <c r="Y444" s="189"/>
      <c r="Z444" s="189"/>
    </row>
    <row r="445" spans="1:26" ht="11.5" x14ac:dyDescent="0.25">
      <c r="A445" s="189"/>
      <c r="B445" s="189"/>
      <c r="C445" s="189"/>
      <c r="D445" s="189"/>
      <c r="E445" s="189"/>
      <c r="H445" s="189"/>
      <c r="I445" s="189"/>
      <c r="J445" s="189"/>
      <c r="K445" s="189"/>
      <c r="L445" s="189"/>
      <c r="M445" s="189"/>
      <c r="N445" s="189"/>
      <c r="O445" s="189"/>
      <c r="P445" s="189"/>
      <c r="Q445" s="189"/>
      <c r="R445" s="189"/>
      <c r="S445" s="189"/>
      <c r="T445" s="189"/>
      <c r="U445" s="189"/>
      <c r="V445" s="189"/>
      <c r="W445" s="189"/>
      <c r="X445" s="189"/>
      <c r="Y445" s="189"/>
      <c r="Z445" s="189"/>
    </row>
    <row r="446" spans="1:26" ht="11.5" x14ac:dyDescent="0.25">
      <c r="A446" s="189"/>
      <c r="B446" s="189"/>
      <c r="C446" s="189"/>
      <c r="D446" s="189"/>
      <c r="E446" s="189"/>
      <c r="H446" s="189"/>
      <c r="I446" s="189"/>
      <c r="J446" s="189"/>
      <c r="K446" s="189"/>
      <c r="L446" s="189"/>
      <c r="M446" s="189"/>
      <c r="N446" s="189"/>
      <c r="O446" s="189"/>
      <c r="P446" s="189"/>
      <c r="Q446" s="189"/>
      <c r="R446" s="189"/>
      <c r="S446" s="189"/>
      <c r="T446" s="189"/>
      <c r="U446" s="189"/>
      <c r="V446" s="189"/>
      <c r="W446" s="189"/>
      <c r="X446" s="189"/>
      <c r="Y446" s="189"/>
      <c r="Z446" s="189"/>
    </row>
    <row r="447" spans="1:26" ht="11.5" x14ac:dyDescent="0.25">
      <c r="A447" s="189"/>
      <c r="B447" s="189"/>
      <c r="C447" s="189"/>
      <c r="D447" s="189"/>
      <c r="E447" s="189"/>
      <c r="H447" s="189"/>
      <c r="I447" s="189"/>
      <c r="J447" s="189"/>
      <c r="K447" s="189"/>
      <c r="L447" s="189"/>
      <c r="M447" s="189"/>
      <c r="N447" s="189"/>
      <c r="O447" s="189"/>
      <c r="P447" s="189"/>
      <c r="Q447" s="189"/>
      <c r="R447" s="189"/>
      <c r="S447" s="189"/>
      <c r="T447" s="189"/>
      <c r="U447" s="189"/>
      <c r="V447" s="189"/>
      <c r="W447" s="189"/>
      <c r="X447" s="189"/>
      <c r="Y447" s="189"/>
      <c r="Z447" s="189"/>
    </row>
    <row r="448" spans="1:26" ht="11.5" x14ac:dyDescent="0.25">
      <c r="A448" s="189"/>
      <c r="B448" s="189"/>
      <c r="C448" s="189"/>
      <c r="D448" s="189"/>
      <c r="E448" s="189"/>
      <c r="H448" s="189"/>
      <c r="I448" s="189"/>
      <c r="J448" s="189"/>
      <c r="K448" s="189"/>
      <c r="L448" s="189"/>
      <c r="M448" s="189"/>
      <c r="N448" s="189"/>
      <c r="O448" s="189"/>
      <c r="P448" s="189"/>
      <c r="Q448" s="189"/>
      <c r="R448" s="189"/>
      <c r="S448" s="189"/>
      <c r="T448" s="189"/>
      <c r="U448" s="189"/>
      <c r="V448" s="189"/>
      <c r="W448" s="189"/>
      <c r="X448" s="189"/>
      <c r="Y448" s="189"/>
      <c r="Z448" s="189"/>
    </row>
    <row r="449" spans="1:26" ht="11.5" x14ac:dyDescent="0.25">
      <c r="A449" s="189"/>
      <c r="B449" s="189"/>
      <c r="C449" s="189"/>
      <c r="D449" s="189"/>
      <c r="E449" s="189"/>
      <c r="H449" s="189"/>
      <c r="I449" s="189"/>
      <c r="J449" s="189"/>
      <c r="K449" s="189"/>
      <c r="L449" s="189"/>
      <c r="M449" s="189"/>
      <c r="N449" s="189"/>
      <c r="O449" s="189"/>
      <c r="P449" s="189"/>
      <c r="Q449" s="189"/>
      <c r="R449" s="189"/>
      <c r="S449" s="189"/>
      <c r="T449" s="189"/>
      <c r="U449" s="189"/>
      <c r="V449" s="189"/>
      <c r="W449" s="189"/>
      <c r="X449" s="189"/>
      <c r="Y449" s="189"/>
      <c r="Z449" s="189"/>
    </row>
    <row r="450" spans="1:26" ht="11.5" x14ac:dyDescent="0.25">
      <c r="A450" s="189"/>
      <c r="B450" s="189"/>
      <c r="C450" s="189"/>
      <c r="D450" s="189"/>
      <c r="E450" s="189"/>
      <c r="H450" s="189"/>
      <c r="I450" s="189"/>
      <c r="J450" s="189"/>
      <c r="K450" s="189"/>
      <c r="L450" s="189"/>
      <c r="M450" s="189"/>
      <c r="N450" s="189"/>
      <c r="O450" s="189"/>
      <c r="P450" s="189"/>
      <c r="Q450" s="189"/>
      <c r="R450" s="189"/>
      <c r="S450" s="189"/>
      <c r="T450" s="189"/>
      <c r="U450" s="189"/>
      <c r="V450" s="189"/>
      <c r="W450" s="189"/>
      <c r="X450" s="189"/>
      <c r="Y450" s="189"/>
      <c r="Z450" s="189"/>
    </row>
    <row r="451" spans="1:26" ht="11.5" x14ac:dyDescent="0.25">
      <c r="A451" s="189"/>
      <c r="B451" s="189"/>
      <c r="C451" s="189"/>
      <c r="D451" s="189"/>
      <c r="E451" s="189"/>
      <c r="H451" s="189"/>
      <c r="I451" s="189"/>
      <c r="J451" s="189"/>
      <c r="K451" s="189"/>
      <c r="L451" s="189"/>
      <c r="M451" s="189"/>
      <c r="N451" s="189"/>
      <c r="O451" s="189"/>
      <c r="P451" s="189"/>
      <c r="Q451" s="189"/>
      <c r="R451" s="189"/>
      <c r="S451" s="189"/>
      <c r="T451" s="189"/>
      <c r="U451" s="189"/>
      <c r="V451" s="189"/>
      <c r="W451" s="189"/>
      <c r="X451" s="189"/>
      <c r="Y451" s="189"/>
      <c r="Z451" s="189"/>
    </row>
    <row r="452" spans="1:26" ht="11.5" x14ac:dyDescent="0.25">
      <c r="A452" s="189"/>
      <c r="B452" s="189"/>
      <c r="C452" s="189"/>
      <c r="D452" s="189"/>
      <c r="E452" s="189"/>
      <c r="H452" s="189"/>
      <c r="I452" s="189"/>
      <c r="J452" s="189"/>
      <c r="K452" s="189"/>
      <c r="L452" s="189"/>
      <c r="M452" s="189"/>
      <c r="N452" s="189"/>
      <c r="O452" s="189"/>
      <c r="P452" s="189"/>
      <c r="Q452" s="189"/>
      <c r="R452" s="189"/>
      <c r="S452" s="189"/>
      <c r="T452" s="189"/>
      <c r="U452" s="189"/>
      <c r="V452" s="189"/>
      <c r="W452" s="189"/>
      <c r="X452" s="189"/>
      <c r="Y452" s="189"/>
      <c r="Z452" s="189"/>
    </row>
    <row r="453" spans="1:26" ht="11.5" x14ac:dyDescent="0.25">
      <c r="A453" s="189"/>
      <c r="B453" s="189"/>
      <c r="C453" s="189"/>
      <c r="D453" s="189"/>
      <c r="E453" s="189"/>
      <c r="H453" s="189"/>
      <c r="I453" s="189"/>
      <c r="J453" s="189"/>
      <c r="K453" s="189"/>
      <c r="L453" s="189"/>
      <c r="M453" s="189"/>
      <c r="N453" s="189"/>
      <c r="O453" s="189"/>
      <c r="P453" s="189"/>
      <c r="Q453" s="189"/>
      <c r="R453" s="189"/>
      <c r="S453" s="189"/>
      <c r="T453" s="189"/>
      <c r="U453" s="189"/>
      <c r="V453" s="189"/>
      <c r="W453" s="189"/>
      <c r="X453" s="189"/>
      <c r="Y453" s="189"/>
      <c r="Z453" s="189"/>
    </row>
    <row r="454" spans="1:26" ht="11.5" x14ac:dyDescent="0.25">
      <c r="A454" s="189"/>
      <c r="B454" s="189"/>
      <c r="C454" s="189"/>
      <c r="D454" s="189"/>
      <c r="E454" s="189"/>
      <c r="H454" s="189"/>
      <c r="I454" s="189"/>
      <c r="J454" s="189"/>
      <c r="K454" s="189"/>
      <c r="L454" s="189"/>
      <c r="M454" s="189"/>
      <c r="N454" s="189"/>
      <c r="O454" s="189"/>
      <c r="P454" s="189"/>
      <c r="Q454" s="189"/>
      <c r="R454" s="189"/>
      <c r="S454" s="189"/>
      <c r="T454" s="189"/>
      <c r="U454" s="189"/>
      <c r="V454" s="189"/>
      <c r="W454" s="189"/>
      <c r="X454" s="189"/>
      <c r="Y454" s="189"/>
      <c r="Z454" s="189"/>
    </row>
    <row r="455" spans="1:26" ht="11.5" x14ac:dyDescent="0.25">
      <c r="A455" s="189"/>
      <c r="B455" s="189"/>
      <c r="C455" s="189"/>
      <c r="D455" s="189"/>
      <c r="E455" s="189"/>
      <c r="H455" s="189"/>
      <c r="I455" s="189"/>
      <c r="J455" s="189"/>
      <c r="K455" s="189"/>
      <c r="L455" s="189"/>
      <c r="M455" s="189"/>
      <c r="N455" s="189"/>
      <c r="O455" s="189"/>
      <c r="P455" s="189"/>
      <c r="Q455" s="189"/>
      <c r="R455" s="189"/>
      <c r="S455" s="189"/>
      <c r="T455" s="189"/>
      <c r="U455" s="189"/>
      <c r="V455" s="189"/>
      <c r="W455" s="189"/>
      <c r="X455" s="189"/>
      <c r="Y455" s="189"/>
      <c r="Z455" s="189"/>
    </row>
    <row r="456" spans="1:26" ht="11.5" x14ac:dyDescent="0.25">
      <c r="A456" s="189"/>
      <c r="B456" s="189"/>
      <c r="C456" s="189"/>
      <c r="D456" s="189"/>
      <c r="E456" s="189"/>
      <c r="H456" s="189"/>
      <c r="I456" s="189"/>
      <c r="J456" s="189"/>
      <c r="K456" s="189"/>
      <c r="L456" s="189"/>
      <c r="M456" s="189"/>
      <c r="N456" s="189"/>
      <c r="O456" s="189"/>
      <c r="P456" s="189"/>
      <c r="Q456" s="189"/>
      <c r="R456" s="189"/>
      <c r="S456" s="189"/>
      <c r="T456" s="189"/>
      <c r="U456" s="189"/>
      <c r="V456" s="189"/>
      <c r="W456" s="189"/>
      <c r="X456" s="189"/>
      <c r="Y456" s="189"/>
      <c r="Z456" s="189"/>
    </row>
    <row r="457" spans="1:26" ht="11.5" x14ac:dyDescent="0.25">
      <c r="A457" s="189"/>
      <c r="B457" s="189"/>
      <c r="C457" s="189"/>
      <c r="D457" s="189"/>
      <c r="E457" s="189"/>
      <c r="H457" s="189"/>
      <c r="I457" s="189"/>
      <c r="J457" s="189"/>
      <c r="K457" s="189"/>
      <c r="L457" s="189"/>
      <c r="M457" s="189"/>
      <c r="N457" s="189"/>
      <c r="O457" s="189"/>
      <c r="P457" s="189"/>
      <c r="Q457" s="189"/>
      <c r="R457" s="189"/>
      <c r="S457" s="189"/>
      <c r="T457" s="189"/>
      <c r="U457" s="189"/>
      <c r="V457" s="189"/>
      <c r="W457" s="189"/>
      <c r="X457" s="189"/>
      <c r="Y457" s="189"/>
      <c r="Z457" s="189"/>
    </row>
    <row r="458" spans="1:26" ht="11.5" x14ac:dyDescent="0.25">
      <c r="A458" s="189"/>
      <c r="B458" s="189"/>
      <c r="C458" s="189"/>
      <c r="D458" s="189"/>
      <c r="E458" s="189"/>
      <c r="H458" s="189"/>
      <c r="I458" s="189"/>
      <c r="J458" s="189"/>
      <c r="K458" s="189"/>
      <c r="L458" s="189"/>
      <c r="M458" s="189"/>
      <c r="N458" s="189"/>
      <c r="O458" s="189"/>
      <c r="P458" s="189"/>
      <c r="Q458" s="189"/>
      <c r="R458" s="189"/>
      <c r="S458" s="189"/>
      <c r="T458" s="189"/>
      <c r="U458" s="189"/>
      <c r="V458" s="189"/>
      <c r="W458" s="189"/>
      <c r="X458" s="189"/>
      <c r="Y458" s="189"/>
      <c r="Z458" s="189"/>
    </row>
    <row r="459" spans="1:26" ht="11.5" x14ac:dyDescent="0.25">
      <c r="A459" s="189"/>
      <c r="B459" s="189"/>
      <c r="C459" s="189"/>
      <c r="D459" s="189"/>
      <c r="E459" s="189"/>
      <c r="H459" s="189"/>
      <c r="I459" s="189"/>
      <c r="J459" s="189"/>
      <c r="K459" s="189"/>
      <c r="L459" s="189"/>
      <c r="M459" s="189"/>
      <c r="N459" s="189"/>
      <c r="O459" s="189"/>
      <c r="P459" s="189"/>
      <c r="Q459" s="189"/>
      <c r="R459" s="189"/>
      <c r="S459" s="189"/>
      <c r="T459" s="189"/>
      <c r="U459" s="189"/>
      <c r="V459" s="189"/>
      <c r="W459" s="189"/>
      <c r="X459" s="189"/>
      <c r="Y459" s="189"/>
      <c r="Z459" s="189"/>
    </row>
    <row r="460" spans="1:26" ht="11.5" x14ac:dyDescent="0.25">
      <c r="A460" s="189"/>
      <c r="B460" s="189"/>
      <c r="C460" s="189"/>
      <c r="D460" s="189"/>
      <c r="E460" s="189"/>
      <c r="H460" s="189"/>
      <c r="I460" s="189"/>
      <c r="J460" s="189"/>
      <c r="K460" s="189"/>
      <c r="L460" s="189"/>
      <c r="M460" s="189"/>
      <c r="N460" s="189"/>
      <c r="O460" s="189"/>
      <c r="P460" s="189"/>
      <c r="Q460" s="189"/>
      <c r="R460" s="189"/>
      <c r="S460" s="189"/>
      <c r="T460" s="189"/>
      <c r="U460" s="189"/>
      <c r="V460" s="189"/>
      <c r="W460" s="189"/>
      <c r="X460" s="189"/>
      <c r="Y460" s="189"/>
      <c r="Z460" s="189"/>
    </row>
    <row r="461" spans="1:26" ht="11.5" x14ac:dyDescent="0.25">
      <c r="A461" s="189"/>
      <c r="B461" s="189"/>
      <c r="C461" s="189"/>
      <c r="D461" s="189"/>
      <c r="E461" s="189"/>
      <c r="H461" s="189"/>
      <c r="I461" s="189"/>
      <c r="J461" s="189"/>
      <c r="K461" s="189"/>
      <c r="L461" s="189"/>
      <c r="M461" s="189"/>
      <c r="N461" s="189"/>
      <c r="O461" s="189"/>
      <c r="P461" s="189"/>
      <c r="Q461" s="189"/>
      <c r="R461" s="189"/>
      <c r="S461" s="189"/>
      <c r="T461" s="189"/>
      <c r="U461" s="189"/>
      <c r="V461" s="189"/>
      <c r="W461" s="189"/>
      <c r="X461" s="189"/>
      <c r="Y461" s="189"/>
      <c r="Z461" s="189"/>
    </row>
    <row r="462" spans="1:26" ht="11.5" x14ac:dyDescent="0.25">
      <c r="A462" s="189"/>
      <c r="B462" s="189"/>
      <c r="C462" s="189"/>
      <c r="D462" s="189"/>
      <c r="E462" s="189"/>
      <c r="H462" s="189"/>
      <c r="I462" s="189"/>
      <c r="J462" s="189"/>
      <c r="K462" s="189"/>
      <c r="L462" s="189"/>
      <c r="M462" s="189"/>
      <c r="N462" s="189"/>
      <c r="O462" s="189"/>
      <c r="P462" s="189"/>
      <c r="Q462" s="189"/>
      <c r="R462" s="189"/>
      <c r="S462" s="189"/>
      <c r="T462" s="189"/>
      <c r="U462" s="189"/>
      <c r="V462" s="189"/>
      <c r="W462" s="189"/>
      <c r="X462" s="189"/>
      <c r="Y462" s="189"/>
      <c r="Z462" s="189"/>
    </row>
    <row r="463" spans="1:26" ht="11.5" x14ac:dyDescent="0.25">
      <c r="A463" s="189"/>
      <c r="B463" s="189"/>
      <c r="C463" s="189"/>
      <c r="D463" s="189"/>
      <c r="E463" s="189"/>
      <c r="H463" s="189"/>
      <c r="I463" s="189"/>
      <c r="J463" s="189"/>
      <c r="K463" s="189"/>
      <c r="L463" s="189"/>
      <c r="M463" s="189"/>
      <c r="N463" s="189"/>
      <c r="O463" s="189"/>
      <c r="P463" s="189"/>
      <c r="Q463" s="189"/>
      <c r="R463" s="189"/>
      <c r="S463" s="189"/>
      <c r="T463" s="189"/>
      <c r="U463" s="189"/>
      <c r="V463" s="189"/>
      <c r="W463" s="189"/>
      <c r="X463" s="189"/>
      <c r="Y463" s="189"/>
      <c r="Z463" s="189"/>
    </row>
    <row r="464" spans="1:26" ht="11.5" x14ac:dyDescent="0.25">
      <c r="A464" s="189"/>
      <c r="B464" s="189"/>
      <c r="C464" s="189"/>
      <c r="D464" s="189"/>
      <c r="E464" s="189"/>
      <c r="H464" s="189"/>
      <c r="I464" s="189"/>
      <c r="J464" s="189"/>
      <c r="K464" s="189"/>
      <c r="L464" s="189"/>
      <c r="M464" s="189"/>
      <c r="N464" s="189"/>
      <c r="O464" s="189"/>
      <c r="P464" s="189"/>
      <c r="Q464" s="189"/>
      <c r="R464" s="189"/>
      <c r="S464" s="189"/>
      <c r="T464" s="189"/>
      <c r="U464" s="189"/>
      <c r="V464" s="189"/>
      <c r="W464" s="189"/>
      <c r="X464" s="189"/>
      <c r="Y464" s="189"/>
      <c r="Z464" s="189"/>
    </row>
    <row r="465" spans="1:26" ht="11.5" x14ac:dyDescent="0.25">
      <c r="A465" s="189"/>
      <c r="B465" s="189"/>
      <c r="C465" s="189"/>
      <c r="D465" s="189"/>
      <c r="E465" s="189"/>
      <c r="H465" s="189"/>
      <c r="I465" s="189"/>
      <c r="J465" s="189"/>
      <c r="K465" s="189"/>
      <c r="L465" s="189"/>
      <c r="M465" s="189"/>
      <c r="N465" s="189"/>
      <c r="O465" s="189"/>
      <c r="P465" s="189"/>
      <c r="Q465" s="189"/>
      <c r="R465" s="189"/>
      <c r="S465" s="189"/>
      <c r="T465" s="189"/>
      <c r="U465" s="189"/>
      <c r="V465" s="189"/>
      <c r="W465" s="189"/>
      <c r="X465" s="189"/>
      <c r="Y465" s="189"/>
      <c r="Z465" s="189"/>
    </row>
    <row r="466" spans="1:26" ht="11.5" x14ac:dyDescent="0.25">
      <c r="A466" s="189"/>
      <c r="B466" s="189"/>
      <c r="C466" s="189"/>
      <c r="D466" s="189"/>
      <c r="E466" s="189"/>
      <c r="H466" s="189"/>
      <c r="I466" s="189"/>
      <c r="J466" s="189"/>
      <c r="K466" s="189"/>
      <c r="L466" s="189"/>
      <c r="M466" s="189"/>
      <c r="N466" s="189"/>
      <c r="O466" s="189"/>
      <c r="P466" s="189"/>
      <c r="Q466" s="189"/>
      <c r="R466" s="189"/>
      <c r="S466" s="189"/>
      <c r="T466" s="189"/>
      <c r="U466" s="189"/>
      <c r="V466" s="189"/>
      <c r="W466" s="189"/>
      <c r="X466" s="189"/>
      <c r="Y466" s="189"/>
      <c r="Z466" s="189"/>
    </row>
    <row r="467" spans="1:26" ht="11.5" x14ac:dyDescent="0.25">
      <c r="A467" s="189"/>
      <c r="B467" s="189"/>
      <c r="C467" s="189"/>
      <c r="D467" s="189"/>
      <c r="E467" s="189"/>
      <c r="H467" s="189"/>
      <c r="I467" s="189"/>
      <c r="J467" s="189"/>
      <c r="K467" s="189"/>
      <c r="L467" s="189"/>
      <c r="M467" s="189"/>
      <c r="N467" s="189"/>
      <c r="O467" s="189"/>
      <c r="P467" s="189"/>
      <c r="Q467" s="189"/>
      <c r="R467" s="189"/>
      <c r="S467" s="189"/>
      <c r="T467" s="189"/>
      <c r="U467" s="189"/>
      <c r="V467" s="189"/>
      <c r="W467" s="189"/>
      <c r="X467" s="189"/>
      <c r="Y467" s="189"/>
      <c r="Z467" s="189"/>
    </row>
    <row r="468" spans="1:26" ht="11.5" x14ac:dyDescent="0.25">
      <c r="A468" s="189"/>
      <c r="B468" s="189"/>
      <c r="C468" s="189"/>
      <c r="D468" s="189"/>
      <c r="E468" s="189"/>
      <c r="H468" s="189"/>
      <c r="I468" s="189"/>
      <c r="J468" s="189"/>
      <c r="K468" s="189"/>
      <c r="L468" s="189"/>
      <c r="M468" s="189"/>
      <c r="N468" s="189"/>
      <c r="O468" s="189"/>
      <c r="P468" s="189"/>
      <c r="Q468" s="189"/>
      <c r="R468" s="189"/>
      <c r="S468" s="189"/>
      <c r="T468" s="189"/>
      <c r="U468" s="189"/>
      <c r="V468" s="189"/>
      <c r="W468" s="189"/>
      <c r="X468" s="189"/>
      <c r="Y468" s="189"/>
      <c r="Z468" s="189"/>
    </row>
    <row r="469" spans="1:26" ht="11.5" x14ac:dyDescent="0.25">
      <c r="A469" s="189"/>
      <c r="B469" s="189"/>
      <c r="C469" s="189"/>
      <c r="D469" s="189"/>
      <c r="E469" s="189"/>
      <c r="H469" s="189"/>
      <c r="I469" s="189"/>
      <c r="J469" s="189"/>
      <c r="K469" s="189"/>
      <c r="L469" s="189"/>
      <c r="M469" s="189"/>
      <c r="N469" s="189"/>
      <c r="O469" s="189"/>
      <c r="P469" s="189"/>
      <c r="Q469" s="189"/>
      <c r="R469" s="189"/>
      <c r="S469" s="189"/>
      <c r="T469" s="189"/>
      <c r="U469" s="189"/>
      <c r="V469" s="189"/>
      <c r="W469" s="189"/>
      <c r="X469" s="189"/>
      <c r="Y469" s="189"/>
      <c r="Z469" s="189"/>
    </row>
    <row r="470" spans="1:26" ht="11.5" x14ac:dyDescent="0.25">
      <c r="A470" s="189"/>
      <c r="B470" s="189"/>
      <c r="C470" s="189"/>
      <c r="D470" s="189"/>
      <c r="E470" s="189"/>
      <c r="H470" s="189"/>
      <c r="I470" s="189"/>
      <c r="J470" s="189"/>
      <c r="K470" s="189"/>
      <c r="L470" s="189"/>
      <c r="M470" s="189"/>
      <c r="N470" s="189"/>
      <c r="O470" s="189"/>
      <c r="P470" s="189"/>
      <c r="Q470" s="189"/>
      <c r="R470" s="189"/>
      <c r="S470" s="189"/>
      <c r="T470" s="189"/>
      <c r="U470" s="189"/>
      <c r="V470" s="189"/>
      <c r="W470" s="189"/>
      <c r="X470" s="189"/>
      <c r="Y470" s="189"/>
      <c r="Z470" s="189"/>
    </row>
    <row r="471" spans="1:26" ht="11.5" x14ac:dyDescent="0.25">
      <c r="A471" s="189"/>
      <c r="B471" s="189"/>
      <c r="C471" s="189"/>
      <c r="D471" s="189"/>
      <c r="E471" s="189"/>
      <c r="H471" s="189"/>
      <c r="I471" s="189"/>
      <c r="J471" s="189"/>
      <c r="K471" s="189"/>
      <c r="L471" s="189"/>
      <c r="M471" s="189"/>
      <c r="N471" s="189"/>
      <c r="O471" s="189"/>
      <c r="P471" s="189"/>
      <c r="Q471" s="189"/>
      <c r="R471" s="189"/>
      <c r="S471" s="189"/>
      <c r="T471" s="189"/>
      <c r="U471" s="189"/>
      <c r="V471" s="189"/>
      <c r="W471" s="189"/>
      <c r="X471" s="189"/>
      <c r="Y471" s="189"/>
      <c r="Z471" s="189"/>
    </row>
    <row r="472" spans="1:26" ht="11.5" x14ac:dyDescent="0.25">
      <c r="A472" s="189"/>
      <c r="B472" s="189"/>
      <c r="C472" s="189"/>
      <c r="D472" s="189"/>
      <c r="E472" s="189"/>
      <c r="H472" s="189"/>
      <c r="I472" s="189"/>
      <c r="J472" s="189"/>
      <c r="K472" s="189"/>
      <c r="L472" s="189"/>
      <c r="M472" s="189"/>
      <c r="N472" s="189"/>
      <c r="O472" s="189"/>
      <c r="P472" s="189"/>
      <c r="Q472" s="189"/>
      <c r="R472" s="189"/>
      <c r="S472" s="189"/>
      <c r="T472" s="189"/>
      <c r="U472" s="189"/>
      <c r="V472" s="189"/>
      <c r="W472" s="189"/>
      <c r="X472" s="189"/>
      <c r="Y472" s="189"/>
      <c r="Z472" s="189"/>
    </row>
    <row r="473" spans="1:26" ht="11.5" x14ac:dyDescent="0.25">
      <c r="A473" s="189"/>
      <c r="B473" s="189"/>
      <c r="C473" s="189"/>
      <c r="D473" s="189"/>
      <c r="E473" s="189"/>
      <c r="H473" s="189"/>
      <c r="I473" s="189"/>
      <c r="J473" s="189"/>
      <c r="K473" s="189"/>
      <c r="L473" s="189"/>
      <c r="M473" s="189"/>
      <c r="N473" s="189"/>
      <c r="O473" s="189"/>
      <c r="P473" s="189"/>
      <c r="Q473" s="189"/>
      <c r="R473" s="189"/>
      <c r="S473" s="189"/>
      <c r="T473" s="189"/>
      <c r="U473" s="189"/>
      <c r="V473" s="189"/>
      <c r="W473" s="189"/>
      <c r="X473" s="189"/>
      <c r="Y473" s="189"/>
      <c r="Z473" s="189"/>
    </row>
    <row r="474" spans="1:26" ht="11.5" x14ac:dyDescent="0.25">
      <c r="A474" s="189"/>
      <c r="B474" s="189"/>
      <c r="C474" s="189"/>
      <c r="D474" s="189"/>
      <c r="E474" s="189"/>
      <c r="H474" s="189"/>
      <c r="I474" s="189"/>
      <c r="J474" s="189"/>
      <c r="K474" s="189"/>
      <c r="L474" s="189"/>
      <c r="M474" s="189"/>
      <c r="N474" s="189"/>
      <c r="O474" s="189"/>
      <c r="P474" s="189"/>
      <c r="Q474" s="189"/>
      <c r="R474" s="189"/>
      <c r="S474" s="189"/>
      <c r="T474" s="189"/>
      <c r="U474" s="189"/>
      <c r="V474" s="189"/>
      <c r="W474" s="189"/>
      <c r="X474" s="189"/>
      <c r="Y474" s="189"/>
      <c r="Z474" s="189"/>
    </row>
    <row r="475" spans="1:26" ht="11.5" x14ac:dyDescent="0.25">
      <c r="A475" s="189"/>
      <c r="B475" s="189"/>
      <c r="C475" s="189"/>
      <c r="D475" s="189"/>
      <c r="E475" s="189"/>
      <c r="H475" s="189"/>
      <c r="I475" s="189"/>
      <c r="J475" s="189"/>
      <c r="K475" s="189"/>
      <c r="L475" s="189"/>
      <c r="M475" s="189"/>
      <c r="N475" s="189"/>
      <c r="O475" s="189"/>
      <c r="P475" s="189"/>
      <c r="Q475" s="189"/>
      <c r="R475" s="189"/>
      <c r="S475" s="189"/>
      <c r="T475" s="189"/>
      <c r="U475" s="189"/>
      <c r="V475" s="189"/>
      <c r="W475" s="189"/>
      <c r="X475" s="189"/>
      <c r="Y475" s="189"/>
      <c r="Z475" s="189"/>
    </row>
    <row r="476" spans="1:26" ht="11.5" x14ac:dyDescent="0.25">
      <c r="A476" s="189"/>
      <c r="B476" s="189"/>
      <c r="C476" s="189"/>
      <c r="D476" s="189"/>
      <c r="E476" s="189"/>
      <c r="H476" s="189"/>
      <c r="I476" s="189"/>
      <c r="J476" s="189"/>
      <c r="K476" s="189"/>
      <c r="L476" s="189"/>
      <c r="M476" s="189"/>
      <c r="N476" s="189"/>
      <c r="O476" s="189"/>
      <c r="P476" s="189"/>
      <c r="Q476" s="189"/>
      <c r="R476" s="189"/>
      <c r="S476" s="189"/>
      <c r="T476" s="189"/>
      <c r="U476" s="189"/>
      <c r="V476" s="189"/>
      <c r="W476" s="189"/>
      <c r="X476" s="189"/>
      <c r="Y476" s="189"/>
      <c r="Z476" s="189"/>
    </row>
    <row r="477" spans="1:26" ht="11.5" x14ac:dyDescent="0.25">
      <c r="A477" s="189"/>
      <c r="B477" s="189"/>
      <c r="C477" s="189"/>
      <c r="D477" s="189"/>
      <c r="E477" s="189"/>
      <c r="H477" s="189"/>
      <c r="I477" s="189"/>
      <c r="J477" s="189"/>
      <c r="K477" s="189"/>
      <c r="L477" s="189"/>
      <c r="M477" s="189"/>
      <c r="N477" s="189"/>
      <c r="O477" s="189"/>
      <c r="P477" s="189"/>
      <c r="Q477" s="189"/>
      <c r="R477" s="189"/>
      <c r="S477" s="189"/>
      <c r="T477" s="189"/>
      <c r="U477" s="189"/>
      <c r="V477" s="189"/>
      <c r="W477" s="189"/>
      <c r="X477" s="189"/>
      <c r="Y477" s="189"/>
      <c r="Z477" s="189"/>
    </row>
    <row r="478" spans="1:26" ht="11.5" x14ac:dyDescent="0.25">
      <c r="A478" s="189"/>
      <c r="B478" s="189"/>
      <c r="C478" s="189"/>
      <c r="D478" s="189"/>
      <c r="E478" s="189"/>
      <c r="H478" s="189"/>
      <c r="I478" s="189"/>
      <c r="J478" s="189"/>
      <c r="K478" s="189"/>
      <c r="L478" s="189"/>
      <c r="M478" s="189"/>
      <c r="N478" s="189"/>
      <c r="O478" s="189"/>
      <c r="P478" s="189"/>
      <c r="Q478" s="189"/>
      <c r="R478" s="189"/>
      <c r="S478" s="189"/>
      <c r="T478" s="189"/>
      <c r="U478" s="189"/>
      <c r="V478" s="189"/>
      <c r="W478" s="189"/>
      <c r="X478" s="189"/>
      <c r="Y478" s="189"/>
      <c r="Z478" s="189"/>
    </row>
    <row r="479" spans="1:26" ht="11.5" x14ac:dyDescent="0.25">
      <c r="A479" s="189"/>
      <c r="B479" s="189"/>
      <c r="C479" s="189"/>
      <c r="D479" s="189"/>
      <c r="E479" s="189"/>
      <c r="H479" s="189"/>
      <c r="I479" s="189"/>
      <c r="J479" s="189"/>
      <c r="K479" s="189"/>
      <c r="L479" s="189"/>
      <c r="M479" s="189"/>
      <c r="N479" s="189"/>
      <c r="O479" s="189"/>
      <c r="P479" s="189"/>
      <c r="Q479" s="189"/>
      <c r="R479" s="189"/>
      <c r="S479" s="189"/>
      <c r="T479" s="189"/>
      <c r="U479" s="189"/>
      <c r="V479" s="189"/>
      <c r="W479" s="189"/>
      <c r="X479" s="189"/>
      <c r="Y479" s="189"/>
      <c r="Z479" s="189"/>
    </row>
    <row r="480" spans="1:26" ht="11.5" x14ac:dyDescent="0.25">
      <c r="A480" s="189"/>
      <c r="B480" s="189"/>
      <c r="C480" s="189"/>
      <c r="D480" s="189"/>
      <c r="E480" s="189"/>
      <c r="H480" s="189"/>
      <c r="I480" s="189"/>
      <c r="J480" s="189"/>
      <c r="K480" s="189"/>
      <c r="L480" s="189"/>
      <c r="M480" s="189"/>
      <c r="N480" s="189"/>
      <c r="O480" s="189"/>
      <c r="P480" s="189"/>
      <c r="Q480" s="189"/>
      <c r="R480" s="189"/>
      <c r="S480" s="189"/>
      <c r="T480" s="189"/>
      <c r="U480" s="189"/>
      <c r="V480" s="189"/>
      <c r="W480" s="189"/>
      <c r="X480" s="189"/>
      <c r="Y480" s="189"/>
      <c r="Z480" s="189"/>
    </row>
    <row r="481" spans="1:26" ht="11.5" x14ac:dyDescent="0.25">
      <c r="A481" s="189"/>
      <c r="B481" s="189"/>
      <c r="C481" s="189"/>
      <c r="D481" s="189"/>
      <c r="E481" s="189"/>
      <c r="H481" s="189"/>
      <c r="I481" s="189"/>
      <c r="J481" s="189"/>
      <c r="K481" s="189"/>
      <c r="L481" s="189"/>
      <c r="M481" s="189"/>
      <c r="N481" s="189"/>
      <c r="O481" s="189"/>
      <c r="P481" s="189"/>
      <c r="Q481" s="189"/>
      <c r="R481" s="189"/>
      <c r="S481" s="189"/>
      <c r="T481" s="189"/>
      <c r="U481" s="189"/>
      <c r="V481" s="189"/>
      <c r="W481" s="189"/>
      <c r="X481" s="189"/>
      <c r="Y481" s="189"/>
      <c r="Z481" s="189"/>
    </row>
    <row r="482" spans="1:26" ht="11.5" x14ac:dyDescent="0.25">
      <c r="A482" s="189"/>
      <c r="B482" s="189"/>
      <c r="C482" s="189"/>
      <c r="D482" s="189"/>
      <c r="E482" s="189"/>
      <c r="H482" s="189"/>
      <c r="I482" s="189"/>
      <c r="J482" s="189"/>
      <c r="K482" s="189"/>
      <c r="L482" s="189"/>
      <c r="M482" s="189"/>
      <c r="N482" s="189"/>
      <c r="O482" s="189"/>
      <c r="P482" s="189"/>
      <c r="Q482" s="189"/>
      <c r="R482" s="189"/>
      <c r="S482" s="189"/>
      <c r="T482" s="189"/>
      <c r="U482" s="189"/>
      <c r="V482" s="189"/>
      <c r="W482" s="189"/>
      <c r="X482" s="189"/>
      <c r="Y482" s="189"/>
      <c r="Z482" s="189"/>
    </row>
    <row r="483" spans="1:26" ht="11.5" x14ac:dyDescent="0.25">
      <c r="A483" s="189"/>
      <c r="B483" s="189"/>
      <c r="C483" s="189"/>
      <c r="D483" s="189"/>
      <c r="E483" s="189"/>
      <c r="H483" s="189"/>
      <c r="I483" s="189"/>
      <c r="J483" s="189"/>
      <c r="K483" s="189"/>
      <c r="L483" s="189"/>
      <c r="M483" s="189"/>
      <c r="N483" s="189"/>
      <c r="O483" s="189"/>
      <c r="P483" s="189"/>
      <c r="Q483" s="189"/>
      <c r="R483" s="189"/>
      <c r="S483" s="189"/>
      <c r="T483" s="189"/>
      <c r="U483" s="189"/>
      <c r="V483" s="189"/>
      <c r="W483" s="189"/>
      <c r="X483" s="189"/>
      <c r="Y483" s="189"/>
      <c r="Z483" s="189"/>
    </row>
    <row r="484" spans="1:26" ht="11.5" x14ac:dyDescent="0.25">
      <c r="A484" s="189"/>
      <c r="B484" s="189"/>
      <c r="C484" s="189"/>
      <c r="D484" s="189"/>
      <c r="E484" s="189"/>
      <c r="H484" s="189"/>
      <c r="I484" s="189"/>
      <c r="J484" s="189"/>
      <c r="K484" s="189"/>
      <c r="L484" s="189"/>
      <c r="M484" s="189"/>
      <c r="N484" s="189"/>
      <c r="O484" s="189"/>
      <c r="P484" s="189"/>
      <c r="Q484" s="189"/>
      <c r="R484" s="189"/>
      <c r="S484" s="189"/>
      <c r="T484" s="189"/>
      <c r="U484" s="189"/>
      <c r="V484" s="189"/>
      <c r="W484" s="189"/>
      <c r="X484" s="189"/>
      <c r="Y484" s="189"/>
      <c r="Z484" s="189"/>
    </row>
    <row r="485" spans="1:26" ht="11.5" x14ac:dyDescent="0.25">
      <c r="A485" s="189"/>
      <c r="B485" s="189"/>
      <c r="C485" s="189"/>
      <c r="D485" s="189"/>
      <c r="E485" s="189"/>
      <c r="H485" s="189"/>
      <c r="I485" s="189"/>
      <c r="J485" s="189"/>
      <c r="K485" s="189"/>
      <c r="L485" s="189"/>
      <c r="M485" s="189"/>
      <c r="N485" s="189"/>
      <c r="O485" s="189"/>
      <c r="P485" s="189"/>
      <c r="Q485" s="189"/>
      <c r="R485" s="189"/>
      <c r="S485" s="189"/>
      <c r="T485" s="189"/>
      <c r="U485" s="189"/>
      <c r="V485" s="189"/>
      <c r="W485" s="189"/>
      <c r="X485" s="189"/>
      <c r="Y485" s="189"/>
      <c r="Z485" s="189"/>
    </row>
    <row r="486" spans="1:26" ht="11.5" x14ac:dyDescent="0.25">
      <c r="A486" s="189"/>
      <c r="B486" s="189"/>
      <c r="C486" s="189"/>
      <c r="D486" s="189"/>
      <c r="E486" s="189"/>
      <c r="H486" s="189"/>
      <c r="I486" s="189"/>
      <c r="J486" s="189"/>
      <c r="K486" s="189"/>
      <c r="L486" s="189"/>
      <c r="M486" s="189"/>
      <c r="N486" s="189"/>
      <c r="O486" s="189"/>
      <c r="P486" s="189"/>
      <c r="Q486" s="189"/>
      <c r="R486" s="189"/>
      <c r="S486" s="189"/>
      <c r="T486" s="189"/>
      <c r="U486" s="189"/>
      <c r="V486" s="189"/>
      <c r="W486" s="189"/>
      <c r="X486" s="189"/>
      <c r="Y486" s="189"/>
      <c r="Z486" s="189"/>
    </row>
    <row r="487" spans="1:26" ht="11.5" x14ac:dyDescent="0.25">
      <c r="A487" s="189"/>
      <c r="B487" s="189"/>
      <c r="C487" s="189"/>
      <c r="D487" s="189"/>
      <c r="E487" s="189"/>
      <c r="H487" s="189"/>
      <c r="I487" s="189"/>
      <c r="J487" s="189"/>
      <c r="K487" s="189"/>
      <c r="L487" s="189"/>
      <c r="M487" s="189"/>
      <c r="N487" s="189"/>
      <c r="O487" s="189"/>
      <c r="P487" s="189"/>
      <c r="Q487" s="189"/>
      <c r="R487" s="189"/>
      <c r="S487" s="189"/>
      <c r="T487" s="189"/>
      <c r="U487" s="189"/>
      <c r="V487" s="189"/>
      <c r="W487" s="189"/>
      <c r="X487" s="189"/>
      <c r="Y487" s="189"/>
      <c r="Z487" s="189"/>
    </row>
    <row r="488" spans="1:26" ht="11.5" x14ac:dyDescent="0.25">
      <c r="A488" s="189"/>
      <c r="B488" s="189"/>
      <c r="C488" s="189"/>
      <c r="D488" s="189"/>
      <c r="E488" s="189"/>
      <c r="H488" s="189"/>
      <c r="I488" s="189"/>
      <c r="J488" s="189"/>
      <c r="K488" s="189"/>
      <c r="L488" s="189"/>
      <c r="M488" s="189"/>
      <c r="N488" s="189"/>
      <c r="O488" s="189"/>
      <c r="P488" s="189"/>
      <c r="Q488" s="189"/>
      <c r="R488" s="189"/>
      <c r="S488" s="189"/>
      <c r="T488" s="189"/>
      <c r="U488" s="189"/>
      <c r="V488" s="189"/>
      <c r="W488" s="189"/>
      <c r="X488" s="189"/>
      <c r="Y488" s="189"/>
      <c r="Z488" s="189"/>
    </row>
    <row r="489" spans="1:26" ht="11.5" x14ac:dyDescent="0.25">
      <c r="A489" s="189"/>
      <c r="B489" s="189"/>
      <c r="C489" s="189"/>
      <c r="D489" s="189"/>
      <c r="E489" s="189"/>
      <c r="H489" s="189"/>
      <c r="I489" s="189"/>
      <c r="J489" s="189"/>
      <c r="K489" s="189"/>
      <c r="L489" s="189"/>
      <c r="M489" s="189"/>
      <c r="N489" s="189"/>
      <c r="O489" s="189"/>
      <c r="P489" s="189"/>
      <c r="Q489" s="189"/>
      <c r="R489" s="189"/>
      <c r="S489" s="189"/>
      <c r="T489" s="189"/>
      <c r="U489" s="189"/>
      <c r="V489" s="189"/>
      <c r="W489" s="189"/>
      <c r="X489" s="189"/>
      <c r="Y489" s="189"/>
      <c r="Z489" s="189"/>
    </row>
    <row r="490" spans="1:26" ht="11.5" x14ac:dyDescent="0.25">
      <c r="A490" s="189"/>
      <c r="B490" s="189"/>
      <c r="C490" s="189"/>
      <c r="D490" s="189"/>
      <c r="E490" s="189"/>
      <c r="H490" s="189"/>
      <c r="I490" s="189"/>
      <c r="J490" s="189"/>
      <c r="K490" s="189"/>
      <c r="L490" s="189"/>
      <c r="M490" s="189"/>
      <c r="N490" s="189"/>
      <c r="O490" s="189"/>
      <c r="P490" s="189"/>
      <c r="Q490" s="189"/>
      <c r="R490" s="189"/>
      <c r="S490" s="189"/>
      <c r="T490" s="189"/>
      <c r="U490" s="189"/>
      <c r="V490" s="189"/>
      <c r="W490" s="189"/>
      <c r="X490" s="189"/>
      <c r="Y490" s="189"/>
      <c r="Z490" s="189"/>
    </row>
    <row r="491" spans="1:26" ht="11.5" x14ac:dyDescent="0.25">
      <c r="A491" s="189"/>
      <c r="B491" s="189"/>
      <c r="C491" s="189"/>
      <c r="D491" s="189"/>
      <c r="E491" s="189"/>
      <c r="H491" s="189"/>
      <c r="I491" s="189"/>
      <c r="J491" s="189"/>
      <c r="K491" s="189"/>
      <c r="L491" s="189"/>
      <c r="M491" s="189"/>
      <c r="N491" s="189"/>
      <c r="O491" s="189"/>
      <c r="P491" s="189"/>
      <c r="Q491" s="189"/>
      <c r="R491" s="189"/>
      <c r="S491" s="189"/>
      <c r="T491" s="189"/>
      <c r="U491" s="189"/>
      <c r="V491" s="189"/>
      <c r="W491" s="189"/>
      <c r="X491" s="189"/>
      <c r="Y491" s="189"/>
      <c r="Z491" s="189"/>
    </row>
    <row r="492" spans="1:26" ht="11.5" x14ac:dyDescent="0.25">
      <c r="A492" s="189"/>
      <c r="B492" s="189"/>
      <c r="C492" s="189"/>
      <c r="D492" s="189"/>
      <c r="E492" s="189"/>
      <c r="H492" s="189"/>
      <c r="I492" s="189"/>
      <c r="J492" s="189"/>
      <c r="K492" s="189"/>
      <c r="L492" s="189"/>
      <c r="M492" s="189"/>
      <c r="N492" s="189"/>
      <c r="O492" s="189"/>
      <c r="P492" s="189"/>
      <c r="Q492" s="189"/>
      <c r="R492" s="189"/>
      <c r="S492" s="189"/>
      <c r="T492" s="189"/>
      <c r="U492" s="189"/>
      <c r="V492" s="189"/>
      <c r="W492" s="189"/>
      <c r="X492" s="189"/>
      <c r="Y492" s="189"/>
      <c r="Z492" s="189"/>
    </row>
    <row r="493" spans="1:26" ht="11.5" x14ac:dyDescent="0.25">
      <c r="A493" s="189"/>
      <c r="B493" s="189"/>
      <c r="C493" s="189"/>
      <c r="D493" s="189"/>
      <c r="E493" s="189"/>
      <c r="H493" s="189"/>
      <c r="I493" s="189"/>
      <c r="J493" s="189"/>
      <c r="K493" s="189"/>
      <c r="L493" s="189"/>
      <c r="M493" s="189"/>
      <c r="N493" s="189"/>
      <c r="O493" s="189"/>
      <c r="P493" s="189"/>
      <c r="Q493" s="189"/>
      <c r="R493" s="189"/>
      <c r="S493" s="189"/>
      <c r="T493" s="189"/>
      <c r="U493" s="189"/>
      <c r="V493" s="189"/>
      <c r="W493" s="189"/>
      <c r="X493" s="189"/>
      <c r="Y493" s="189"/>
      <c r="Z493" s="189"/>
    </row>
    <row r="494" spans="1:26" ht="11.5" x14ac:dyDescent="0.25">
      <c r="A494" s="189"/>
      <c r="B494" s="189"/>
      <c r="C494" s="189"/>
      <c r="D494" s="189"/>
      <c r="E494" s="189"/>
      <c r="H494" s="189"/>
      <c r="I494" s="189"/>
      <c r="J494" s="189"/>
      <c r="K494" s="189"/>
      <c r="L494" s="189"/>
      <c r="M494" s="189"/>
      <c r="N494" s="189"/>
      <c r="O494" s="189"/>
      <c r="P494" s="189"/>
      <c r="Q494" s="189"/>
      <c r="R494" s="189"/>
      <c r="S494" s="189"/>
      <c r="T494" s="189"/>
      <c r="U494" s="189"/>
      <c r="V494" s="189"/>
      <c r="W494" s="189"/>
      <c r="X494" s="189"/>
      <c r="Y494" s="189"/>
      <c r="Z494" s="189"/>
    </row>
    <row r="495" spans="1:26" ht="11.5" x14ac:dyDescent="0.25">
      <c r="A495" s="189"/>
      <c r="B495" s="189"/>
      <c r="C495" s="189"/>
      <c r="D495" s="189"/>
      <c r="E495" s="189"/>
      <c r="H495" s="189"/>
      <c r="I495" s="189"/>
      <c r="J495" s="189"/>
      <c r="K495" s="189"/>
      <c r="L495" s="189"/>
      <c r="M495" s="189"/>
      <c r="N495" s="189"/>
      <c r="O495" s="189"/>
      <c r="P495" s="189"/>
      <c r="Q495" s="189"/>
      <c r="R495" s="189"/>
      <c r="S495" s="189"/>
      <c r="T495" s="189"/>
      <c r="U495" s="189"/>
      <c r="V495" s="189"/>
      <c r="W495" s="189"/>
      <c r="X495" s="189"/>
      <c r="Y495" s="189"/>
      <c r="Z495" s="189"/>
    </row>
    <row r="496" spans="1:26" ht="11.5" x14ac:dyDescent="0.25">
      <c r="A496" s="189"/>
      <c r="B496" s="189"/>
      <c r="C496" s="189"/>
      <c r="D496" s="189"/>
      <c r="E496" s="189"/>
      <c r="H496" s="189"/>
      <c r="I496" s="189"/>
      <c r="J496" s="189"/>
      <c r="K496" s="189"/>
      <c r="L496" s="189"/>
      <c r="M496" s="189"/>
      <c r="N496" s="189"/>
      <c r="O496" s="189"/>
      <c r="P496" s="189"/>
      <c r="Q496" s="189"/>
      <c r="R496" s="189"/>
      <c r="S496" s="189"/>
      <c r="T496" s="189"/>
      <c r="U496" s="189"/>
      <c r="V496" s="189"/>
      <c r="W496" s="189"/>
      <c r="X496" s="189"/>
      <c r="Y496" s="189"/>
      <c r="Z496" s="189"/>
    </row>
    <row r="497" spans="1:26" ht="11.5" x14ac:dyDescent="0.25">
      <c r="A497" s="189"/>
      <c r="B497" s="189"/>
      <c r="C497" s="189"/>
      <c r="D497" s="189"/>
      <c r="E497" s="189"/>
      <c r="H497" s="189"/>
      <c r="I497" s="189"/>
      <c r="J497" s="189"/>
      <c r="K497" s="189"/>
      <c r="L497" s="189"/>
      <c r="M497" s="189"/>
      <c r="N497" s="189"/>
      <c r="O497" s="189"/>
      <c r="P497" s="189"/>
      <c r="Q497" s="189"/>
      <c r="R497" s="189"/>
      <c r="S497" s="189"/>
      <c r="T497" s="189"/>
      <c r="U497" s="189"/>
      <c r="V497" s="189"/>
      <c r="W497" s="189"/>
      <c r="X497" s="189"/>
      <c r="Y497" s="189"/>
      <c r="Z497" s="189"/>
    </row>
    <row r="498" spans="1:26" ht="11.5" x14ac:dyDescent="0.25">
      <c r="A498" s="189"/>
      <c r="B498" s="189"/>
      <c r="C498" s="189"/>
      <c r="D498" s="189"/>
      <c r="E498" s="189"/>
      <c r="H498" s="189"/>
      <c r="I498" s="189"/>
      <c r="J498" s="189"/>
      <c r="K498" s="189"/>
      <c r="L498" s="189"/>
      <c r="M498" s="189"/>
      <c r="N498" s="189"/>
      <c r="O498" s="189"/>
      <c r="P498" s="189"/>
      <c r="Q498" s="189"/>
      <c r="R498" s="189"/>
      <c r="S498" s="189"/>
      <c r="T498" s="189"/>
      <c r="U498" s="189"/>
      <c r="V498" s="189"/>
      <c r="W498" s="189"/>
      <c r="X498" s="189"/>
      <c r="Y498" s="189"/>
      <c r="Z498" s="189"/>
    </row>
    <row r="499" spans="1:26" ht="11.5" x14ac:dyDescent="0.25">
      <c r="A499" s="189"/>
      <c r="B499" s="189"/>
      <c r="C499" s="189"/>
      <c r="D499" s="189"/>
      <c r="E499" s="189"/>
      <c r="H499" s="189"/>
      <c r="I499" s="189"/>
      <c r="J499" s="189"/>
      <c r="K499" s="189"/>
      <c r="L499" s="189"/>
      <c r="M499" s="189"/>
      <c r="N499" s="189"/>
      <c r="O499" s="189"/>
      <c r="P499" s="189"/>
      <c r="Q499" s="189"/>
      <c r="R499" s="189"/>
      <c r="S499" s="189"/>
      <c r="T499" s="189"/>
      <c r="U499" s="189"/>
      <c r="V499" s="189"/>
      <c r="W499" s="189"/>
      <c r="X499" s="189"/>
      <c r="Y499" s="189"/>
      <c r="Z499" s="189"/>
    </row>
    <row r="500" spans="1:26" ht="11.5" x14ac:dyDescent="0.25">
      <c r="A500" s="189"/>
      <c r="B500" s="189"/>
      <c r="C500" s="189"/>
      <c r="D500" s="189"/>
      <c r="E500" s="189"/>
      <c r="H500" s="189"/>
      <c r="I500" s="189"/>
      <c r="J500" s="189"/>
      <c r="K500" s="189"/>
      <c r="L500" s="189"/>
      <c r="M500" s="189"/>
      <c r="N500" s="189"/>
      <c r="O500" s="189"/>
      <c r="P500" s="189"/>
      <c r="Q500" s="189"/>
      <c r="R500" s="189"/>
      <c r="S500" s="189"/>
      <c r="T500" s="189"/>
      <c r="U500" s="189"/>
      <c r="V500" s="189"/>
      <c r="W500" s="189"/>
      <c r="X500" s="189"/>
      <c r="Y500" s="189"/>
      <c r="Z500" s="189"/>
    </row>
    <row r="501" spans="1:26" ht="11.5" x14ac:dyDescent="0.25">
      <c r="A501" s="189"/>
      <c r="B501" s="189"/>
      <c r="C501" s="189"/>
      <c r="D501" s="189"/>
      <c r="E501" s="189"/>
      <c r="H501" s="189"/>
      <c r="I501" s="189"/>
      <c r="J501" s="189"/>
      <c r="K501" s="189"/>
      <c r="L501" s="189"/>
      <c r="M501" s="189"/>
      <c r="N501" s="189"/>
      <c r="O501" s="189"/>
      <c r="P501" s="189"/>
      <c r="Q501" s="189"/>
      <c r="R501" s="189"/>
      <c r="S501" s="189"/>
      <c r="T501" s="189"/>
      <c r="U501" s="189"/>
      <c r="V501" s="189"/>
      <c r="W501" s="189"/>
      <c r="X501" s="189"/>
      <c r="Y501" s="189"/>
      <c r="Z501" s="189"/>
    </row>
    <row r="502" spans="1:26" ht="11.5" x14ac:dyDescent="0.25">
      <c r="A502" s="189"/>
      <c r="B502" s="189"/>
      <c r="C502" s="189"/>
      <c r="D502" s="189"/>
      <c r="E502" s="189"/>
      <c r="H502" s="189"/>
      <c r="I502" s="189"/>
      <c r="J502" s="189"/>
      <c r="K502" s="189"/>
      <c r="L502" s="189"/>
      <c r="M502" s="189"/>
      <c r="N502" s="189"/>
      <c r="O502" s="189"/>
      <c r="P502" s="189"/>
      <c r="Q502" s="189"/>
      <c r="R502" s="189"/>
      <c r="S502" s="189"/>
      <c r="T502" s="189"/>
      <c r="U502" s="189"/>
      <c r="V502" s="189"/>
      <c r="W502" s="189"/>
      <c r="X502" s="189"/>
      <c r="Y502" s="189"/>
      <c r="Z502" s="189"/>
    </row>
    <row r="503" spans="1:26" ht="11.5" x14ac:dyDescent="0.25">
      <c r="A503" s="189"/>
      <c r="B503" s="189"/>
      <c r="C503" s="189"/>
      <c r="D503" s="189"/>
      <c r="E503" s="189"/>
      <c r="H503" s="189"/>
      <c r="I503" s="189"/>
      <c r="J503" s="189"/>
      <c r="K503" s="189"/>
      <c r="L503" s="189"/>
      <c r="M503" s="189"/>
      <c r="N503" s="189"/>
      <c r="O503" s="189"/>
      <c r="P503" s="189"/>
      <c r="Q503" s="189"/>
      <c r="R503" s="189"/>
      <c r="S503" s="189"/>
      <c r="T503" s="189"/>
      <c r="U503" s="189"/>
      <c r="V503" s="189"/>
      <c r="W503" s="189"/>
      <c r="X503" s="189"/>
      <c r="Y503" s="189"/>
      <c r="Z503" s="189"/>
    </row>
    <row r="504" spans="1:26" ht="11.5" x14ac:dyDescent="0.25">
      <c r="A504" s="189"/>
      <c r="B504" s="189"/>
      <c r="C504" s="189"/>
      <c r="D504" s="189"/>
      <c r="E504" s="189"/>
      <c r="H504" s="189"/>
      <c r="I504" s="189"/>
      <c r="J504" s="189"/>
      <c r="K504" s="189"/>
      <c r="L504" s="189"/>
      <c r="M504" s="189"/>
      <c r="N504" s="189"/>
      <c r="O504" s="189"/>
      <c r="P504" s="189"/>
      <c r="Q504" s="189"/>
      <c r="R504" s="189"/>
      <c r="S504" s="189"/>
      <c r="T504" s="189"/>
      <c r="U504" s="189"/>
      <c r="V504" s="189"/>
      <c r="W504" s="189"/>
      <c r="X504" s="189"/>
      <c r="Y504" s="189"/>
      <c r="Z504" s="189"/>
    </row>
    <row r="505" spans="1:26" ht="11.5" x14ac:dyDescent="0.25">
      <c r="A505" s="189"/>
      <c r="B505" s="189"/>
      <c r="C505" s="189"/>
      <c r="D505" s="189"/>
      <c r="E505" s="189"/>
      <c r="H505" s="189"/>
      <c r="I505" s="189"/>
      <c r="J505" s="189"/>
      <c r="K505" s="189"/>
      <c r="L505" s="189"/>
      <c r="M505" s="189"/>
      <c r="N505" s="189"/>
      <c r="O505" s="189"/>
      <c r="P505" s="189"/>
      <c r="Q505" s="189"/>
      <c r="R505" s="189"/>
      <c r="S505" s="189"/>
      <c r="T505" s="189"/>
      <c r="U505" s="189"/>
      <c r="V505" s="189"/>
      <c r="W505" s="189"/>
      <c r="X505" s="189"/>
      <c r="Y505" s="189"/>
      <c r="Z505" s="189"/>
    </row>
    <row r="506" spans="1:26" ht="11.5" x14ac:dyDescent="0.25">
      <c r="A506" s="189"/>
      <c r="B506" s="189"/>
      <c r="C506" s="189"/>
      <c r="D506" s="189"/>
      <c r="E506" s="189"/>
      <c r="H506" s="189"/>
      <c r="I506" s="189"/>
      <c r="J506" s="189"/>
      <c r="K506" s="189"/>
      <c r="L506" s="189"/>
      <c r="M506" s="189"/>
      <c r="N506" s="189"/>
      <c r="O506" s="189"/>
      <c r="P506" s="189"/>
      <c r="Q506" s="189"/>
      <c r="R506" s="189"/>
      <c r="S506" s="189"/>
      <c r="T506" s="189"/>
      <c r="U506" s="189"/>
      <c r="V506" s="189"/>
      <c r="W506" s="189"/>
      <c r="X506" s="189"/>
      <c r="Y506" s="189"/>
      <c r="Z506" s="189"/>
    </row>
    <row r="507" spans="1:26" ht="11.5" x14ac:dyDescent="0.25">
      <c r="A507" s="189"/>
      <c r="B507" s="189"/>
      <c r="C507" s="189"/>
      <c r="D507" s="189"/>
      <c r="E507" s="189"/>
      <c r="H507" s="189"/>
      <c r="I507" s="189"/>
      <c r="J507" s="189"/>
      <c r="K507" s="189"/>
      <c r="L507" s="189"/>
      <c r="M507" s="189"/>
      <c r="N507" s="189"/>
      <c r="O507" s="189"/>
      <c r="P507" s="189"/>
      <c r="Q507" s="189"/>
      <c r="R507" s="189"/>
      <c r="S507" s="189"/>
      <c r="T507" s="189"/>
      <c r="U507" s="189"/>
      <c r="V507" s="189"/>
      <c r="W507" s="189"/>
      <c r="X507" s="189"/>
      <c r="Y507" s="189"/>
      <c r="Z507" s="189"/>
    </row>
    <row r="508" spans="1:26" ht="11.5" x14ac:dyDescent="0.25">
      <c r="A508" s="189"/>
      <c r="B508" s="189"/>
      <c r="C508" s="189"/>
      <c r="D508" s="189"/>
      <c r="E508" s="189"/>
      <c r="H508" s="189"/>
      <c r="I508" s="189"/>
      <c r="J508" s="189"/>
      <c r="K508" s="189"/>
      <c r="L508" s="189"/>
      <c r="M508" s="189"/>
      <c r="N508" s="189"/>
      <c r="O508" s="189"/>
      <c r="P508" s="189"/>
      <c r="Q508" s="189"/>
      <c r="R508" s="189"/>
      <c r="S508" s="189"/>
      <c r="T508" s="189"/>
      <c r="U508" s="189"/>
      <c r="V508" s="189"/>
      <c r="W508" s="189"/>
      <c r="X508" s="189"/>
      <c r="Y508" s="189"/>
      <c r="Z508" s="189"/>
    </row>
    <row r="509" spans="1:26" ht="11.5" x14ac:dyDescent="0.25">
      <c r="A509" s="189"/>
      <c r="B509" s="189"/>
      <c r="C509" s="189"/>
      <c r="D509" s="189"/>
      <c r="E509" s="189"/>
      <c r="H509" s="189"/>
      <c r="I509" s="189"/>
      <c r="J509" s="189"/>
      <c r="K509" s="189"/>
      <c r="L509" s="189"/>
      <c r="M509" s="189"/>
      <c r="N509" s="189"/>
      <c r="O509" s="189"/>
      <c r="P509" s="189"/>
      <c r="Q509" s="189"/>
      <c r="R509" s="189"/>
      <c r="S509" s="189"/>
      <c r="T509" s="189"/>
      <c r="U509" s="189"/>
      <c r="V509" s="189"/>
      <c r="W509" s="189"/>
      <c r="X509" s="189"/>
      <c r="Y509" s="189"/>
      <c r="Z509" s="189"/>
    </row>
    <row r="510" spans="1:26" ht="11.5" x14ac:dyDescent="0.25">
      <c r="A510" s="189"/>
      <c r="B510" s="189"/>
      <c r="C510" s="189"/>
      <c r="D510" s="189"/>
      <c r="E510" s="189"/>
      <c r="H510" s="189"/>
      <c r="I510" s="189"/>
      <c r="J510" s="189"/>
      <c r="K510" s="189"/>
      <c r="L510" s="189"/>
      <c r="M510" s="189"/>
      <c r="N510" s="189"/>
      <c r="O510" s="189"/>
      <c r="P510" s="189"/>
      <c r="Q510" s="189"/>
      <c r="R510" s="189"/>
      <c r="S510" s="189"/>
      <c r="T510" s="189"/>
      <c r="U510" s="189"/>
      <c r="V510" s="189"/>
      <c r="W510" s="189"/>
      <c r="X510" s="189"/>
      <c r="Y510" s="189"/>
      <c r="Z510" s="189"/>
    </row>
    <row r="511" spans="1:26" ht="11.5" x14ac:dyDescent="0.25">
      <c r="A511" s="189"/>
      <c r="B511" s="189"/>
      <c r="C511" s="189"/>
      <c r="D511" s="189"/>
      <c r="E511" s="189"/>
      <c r="H511" s="189"/>
      <c r="I511" s="189"/>
      <c r="J511" s="189"/>
      <c r="K511" s="189"/>
      <c r="L511" s="189"/>
      <c r="M511" s="189"/>
      <c r="N511" s="189"/>
      <c r="O511" s="189"/>
      <c r="P511" s="189"/>
      <c r="Q511" s="189"/>
      <c r="R511" s="189"/>
      <c r="S511" s="189"/>
      <c r="T511" s="189"/>
      <c r="U511" s="189"/>
      <c r="V511" s="189"/>
      <c r="W511" s="189"/>
      <c r="X511" s="189"/>
      <c r="Y511" s="189"/>
      <c r="Z511" s="189"/>
    </row>
    <row r="512" spans="1:26" ht="11.5" x14ac:dyDescent="0.25">
      <c r="A512" s="189"/>
      <c r="B512" s="189"/>
      <c r="C512" s="189"/>
      <c r="D512" s="189"/>
      <c r="E512" s="189"/>
      <c r="H512" s="189"/>
      <c r="I512" s="189"/>
      <c r="J512" s="189"/>
      <c r="K512" s="189"/>
      <c r="L512" s="189"/>
      <c r="M512" s="189"/>
      <c r="N512" s="189"/>
      <c r="O512" s="189"/>
      <c r="P512" s="189"/>
      <c r="Q512" s="189"/>
      <c r="R512" s="189"/>
      <c r="S512" s="189"/>
      <c r="T512" s="189"/>
      <c r="U512" s="189"/>
      <c r="V512" s="189"/>
      <c r="W512" s="189"/>
      <c r="X512" s="189"/>
      <c r="Y512" s="189"/>
      <c r="Z512" s="189"/>
    </row>
    <row r="513" spans="1:26" ht="11.5" x14ac:dyDescent="0.25">
      <c r="A513" s="189"/>
      <c r="B513" s="189"/>
      <c r="C513" s="189"/>
      <c r="D513" s="189"/>
      <c r="E513" s="189"/>
      <c r="H513" s="189"/>
      <c r="I513" s="189"/>
      <c r="J513" s="189"/>
      <c r="K513" s="189"/>
      <c r="L513" s="189"/>
      <c r="M513" s="189"/>
      <c r="N513" s="189"/>
      <c r="O513" s="189"/>
      <c r="P513" s="189"/>
      <c r="Q513" s="189"/>
      <c r="R513" s="189"/>
      <c r="S513" s="189"/>
      <c r="T513" s="189"/>
      <c r="U513" s="189"/>
      <c r="V513" s="189"/>
      <c r="W513" s="189"/>
      <c r="X513" s="189"/>
      <c r="Y513" s="189"/>
      <c r="Z513" s="189"/>
    </row>
    <row r="514" spans="1:26" ht="11.5" x14ac:dyDescent="0.25">
      <c r="A514" s="189"/>
      <c r="B514" s="189"/>
      <c r="C514" s="189"/>
      <c r="D514" s="189"/>
      <c r="E514" s="189"/>
      <c r="H514" s="189"/>
      <c r="I514" s="189"/>
      <c r="J514" s="189"/>
      <c r="K514" s="189"/>
      <c r="L514" s="189"/>
      <c r="M514" s="189"/>
      <c r="N514" s="189"/>
      <c r="O514" s="189"/>
      <c r="P514" s="189"/>
      <c r="Q514" s="189"/>
      <c r="R514" s="189"/>
      <c r="S514" s="189"/>
      <c r="T514" s="189"/>
      <c r="U514" s="189"/>
      <c r="V514" s="189"/>
      <c r="W514" s="189"/>
      <c r="X514" s="189"/>
      <c r="Y514" s="189"/>
      <c r="Z514" s="189"/>
    </row>
    <row r="515" spans="1:26" ht="11.5" x14ac:dyDescent="0.25">
      <c r="A515" s="189"/>
      <c r="B515" s="189"/>
      <c r="C515" s="189"/>
      <c r="D515" s="189"/>
      <c r="E515" s="189"/>
      <c r="H515" s="189"/>
      <c r="I515" s="189"/>
      <c r="J515" s="189"/>
      <c r="K515" s="189"/>
      <c r="L515" s="189"/>
      <c r="M515" s="189"/>
      <c r="N515" s="189"/>
      <c r="O515" s="189"/>
      <c r="P515" s="189"/>
      <c r="Q515" s="189"/>
      <c r="R515" s="189"/>
      <c r="S515" s="189"/>
      <c r="T515" s="189"/>
      <c r="U515" s="189"/>
      <c r="V515" s="189"/>
      <c r="W515" s="189"/>
      <c r="X515" s="189"/>
      <c r="Y515" s="189"/>
      <c r="Z515" s="189"/>
    </row>
    <row r="516" spans="1:26" ht="11.5" x14ac:dyDescent="0.25">
      <c r="A516" s="189"/>
      <c r="B516" s="189"/>
      <c r="C516" s="189"/>
      <c r="D516" s="189"/>
      <c r="E516" s="189"/>
      <c r="H516" s="189"/>
      <c r="I516" s="189"/>
      <c r="J516" s="189"/>
      <c r="K516" s="189"/>
      <c r="L516" s="189"/>
      <c r="M516" s="189"/>
      <c r="N516" s="189"/>
      <c r="O516" s="189"/>
      <c r="P516" s="189"/>
      <c r="Q516" s="189"/>
      <c r="R516" s="189"/>
      <c r="S516" s="189"/>
      <c r="T516" s="189"/>
      <c r="U516" s="189"/>
      <c r="V516" s="189"/>
      <c r="W516" s="189"/>
      <c r="X516" s="189"/>
      <c r="Y516" s="189"/>
      <c r="Z516" s="189"/>
    </row>
    <row r="517" spans="1:26" ht="11.5" x14ac:dyDescent="0.25">
      <c r="A517" s="189"/>
      <c r="B517" s="189"/>
      <c r="C517" s="189"/>
      <c r="D517" s="189"/>
      <c r="E517" s="189"/>
      <c r="H517" s="189"/>
      <c r="I517" s="189"/>
      <c r="J517" s="189"/>
      <c r="K517" s="189"/>
      <c r="L517" s="189"/>
      <c r="M517" s="189"/>
      <c r="N517" s="189"/>
      <c r="O517" s="189"/>
      <c r="P517" s="189"/>
      <c r="Q517" s="189"/>
      <c r="R517" s="189"/>
      <c r="S517" s="189"/>
      <c r="T517" s="189"/>
      <c r="U517" s="189"/>
      <c r="V517" s="189"/>
      <c r="W517" s="189"/>
      <c r="X517" s="189"/>
      <c r="Y517" s="189"/>
      <c r="Z517" s="189"/>
    </row>
    <row r="518" spans="1:26" ht="11.5" x14ac:dyDescent="0.25">
      <c r="A518" s="189"/>
      <c r="B518" s="189"/>
      <c r="C518" s="189"/>
      <c r="D518" s="189"/>
      <c r="E518" s="189"/>
      <c r="H518" s="189"/>
      <c r="I518" s="189"/>
      <c r="J518" s="189"/>
      <c r="K518" s="189"/>
      <c r="L518" s="189"/>
      <c r="M518" s="189"/>
      <c r="N518" s="189"/>
      <c r="O518" s="189"/>
      <c r="P518" s="189"/>
      <c r="Q518" s="189"/>
      <c r="R518" s="189"/>
      <c r="S518" s="189"/>
      <c r="T518" s="189"/>
      <c r="U518" s="189"/>
      <c r="V518" s="189"/>
      <c r="W518" s="189"/>
      <c r="X518" s="189"/>
      <c r="Y518" s="189"/>
      <c r="Z518" s="189"/>
    </row>
    <row r="519" spans="1:26" ht="11.5" x14ac:dyDescent="0.25">
      <c r="A519" s="189"/>
      <c r="B519" s="189"/>
      <c r="C519" s="189"/>
      <c r="D519" s="189"/>
      <c r="E519" s="189"/>
      <c r="H519" s="189"/>
      <c r="I519" s="189"/>
      <c r="J519" s="189"/>
      <c r="K519" s="189"/>
      <c r="L519" s="189"/>
      <c r="M519" s="189"/>
      <c r="N519" s="189"/>
      <c r="O519" s="189"/>
      <c r="P519" s="189"/>
      <c r="Q519" s="189"/>
      <c r="R519" s="189"/>
      <c r="S519" s="189"/>
      <c r="T519" s="189"/>
      <c r="U519" s="189"/>
      <c r="V519" s="189"/>
      <c r="W519" s="189"/>
      <c r="X519" s="189"/>
      <c r="Y519" s="189"/>
      <c r="Z519" s="189"/>
    </row>
    <row r="520" spans="1:26" ht="11.5" x14ac:dyDescent="0.25">
      <c r="A520" s="189"/>
      <c r="B520" s="189"/>
      <c r="C520" s="189"/>
      <c r="D520" s="189"/>
      <c r="E520" s="189"/>
      <c r="H520" s="189"/>
      <c r="I520" s="189"/>
      <c r="J520" s="189"/>
      <c r="K520" s="189"/>
      <c r="L520" s="189"/>
      <c r="M520" s="189"/>
      <c r="N520" s="189"/>
      <c r="O520" s="189"/>
      <c r="P520" s="189"/>
      <c r="Q520" s="189"/>
      <c r="R520" s="189"/>
      <c r="S520" s="189"/>
      <c r="T520" s="189"/>
      <c r="U520" s="189"/>
      <c r="V520" s="189"/>
      <c r="W520" s="189"/>
      <c r="X520" s="189"/>
      <c r="Y520" s="189"/>
      <c r="Z520" s="189"/>
    </row>
    <row r="521" spans="1:26" ht="11.5" x14ac:dyDescent="0.25">
      <c r="A521" s="189"/>
      <c r="B521" s="189"/>
      <c r="C521" s="189"/>
      <c r="D521" s="189"/>
      <c r="E521" s="189"/>
      <c r="H521" s="189"/>
      <c r="I521" s="189"/>
      <c r="J521" s="189"/>
      <c r="K521" s="189"/>
      <c r="L521" s="189"/>
      <c r="M521" s="189"/>
      <c r="N521" s="189"/>
      <c r="O521" s="189"/>
      <c r="P521" s="189"/>
      <c r="Q521" s="189"/>
      <c r="R521" s="189"/>
      <c r="S521" s="189"/>
      <c r="T521" s="189"/>
      <c r="U521" s="189"/>
      <c r="V521" s="189"/>
      <c r="W521" s="189"/>
      <c r="X521" s="189"/>
      <c r="Y521" s="189"/>
      <c r="Z521" s="189"/>
    </row>
    <row r="522" spans="1:26" ht="11.5" x14ac:dyDescent="0.25">
      <c r="A522" s="189"/>
      <c r="B522" s="189"/>
      <c r="C522" s="189"/>
      <c r="D522" s="189"/>
      <c r="E522" s="189"/>
      <c r="H522" s="189"/>
      <c r="I522" s="189"/>
      <c r="J522" s="189"/>
      <c r="K522" s="189"/>
      <c r="L522" s="189"/>
      <c r="M522" s="189"/>
      <c r="N522" s="189"/>
      <c r="O522" s="189"/>
      <c r="P522" s="189"/>
      <c r="Q522" s="189"/>
      <c r="R522" s="189"/>
      <c r="S522" s="189"/>
      <c r="T522" s="189"/>
      <c r="U522" s="189"/>
      <c r="V522" s="189"/>
      <c r="W522" s="189"/>
      <c r="X522" s="189"/>
      <c r="Y522" s="189"/>
      <c r="Z522" s="189"/>
    </row>
    <row r="523" spans="1:26" ht="11.5" x14ac:dyDescent="0.25">
      <c r="A523" s="189"/>
      <c r="B523" s="189"/>
      <c r="C523" s="189"/>
      <c r="D523" s="189"/>
      <c r="E523" s="189"/>
      <c r="H523" s="189"/>
      <c r="I523" s="189"/>
      <c r="J523" s="189"/>
      <c r="K523" s="189"/>
      <c r="L523" s="189"/>
      <c r="M523" s="189"/>
      <c r="N523" s="189"/>
      <c r="O523" s="189"/>
      <c r="P523" s="189"/>
      <c r="Q523" s="189"/>
      <c r="R523" s="189"/>
      <c r="S523" s="189"/>
      <c r="T523" s="189"/>
      <c r="U523" s="189"/>
      <c r="V523" s="189"/>
      <c r="W523" s="189"/>
      <c r="X523" s="189"/>
      <c r="Y523" s="189"/>
      <c r="Z523" s="189"/>
    </row>
    <row r="524" spans="1:26" ht="11.5" x14ac:dyDescent="0.25">
      <c r="A524" s="189"/>
      <c r="B524" s="189"/>
      <c r="C524" s="189"/>
      <c r="D524" s="189"/>
      <c r="E524" s="189"/>
      <c r="H524" s="189"/>
      <c r="I524" s="189"/>
      <c r="J524" s="189"/>
      <c r="K524" s="189"/>
      <c r="L524" s="189"/>
      <c r="M524" s="189"/>
      <c r="N524" s="189"/>
      <c r="O524" s="189"/>
      <c r="P524" s="189"/>
      <c r="Q524" s="189"/>
      <c r="R524" s="189"/>
      <c r="S524" s="189"/>
      <c r="T524" s="189"/>
      <c r="U524" s="189"/>
      <c r="V524" s="189"/>
      <c r="W524" s="189"/>
      <c r="X524" s="189"/>
      <c r="Y524" s="189"/>
      <c r="Z524" s="189"/>
    </row>
    <row r="525" spans="1:26" ht="11.5" x14ac:dyDescent="0.25">
      <c r="A525" s="189"/>
      <c r="B525" s="189"/>
      <c r="C525" s="189"/>
      <c r="D525" s="189"/>
      <c r="E525" s="189"/>
      <c r="H525" s="189"/>
      <c r="I525" s="189"/>
      <c r="J525" s="189"/>
      <c r="K525" s="189"/>
      <c r="L525" s="189"/>
      <c r="M525" s="189"/>
      <c r="N525" s="189"/>
      <c r="O525" s="189"/>
      <c r="P525" s="189"/>
      <c r="Q525" s="189"/>
      <c r="R525" s="189"/>
      <c r="S525" s="189"/>
      <c r="T525" s="189"/>
      <c r="U525" s="189"/>
      <c r="V525" s="189"/>
      <c r="W525" s="189"/>
      <c r="X525" s="189"/>
      <c r="Y525" s="189"/>
      <c r="Z525" s="189"/>
    </row>
    <row r="526" spans="1:26" ht="11.5" x14ac:dyDescent="0.25">
      <c r="A526" s="189"/>
      <c r="B526" s="189"/>
      <c r="C526" s="189"/>
      <c r="D526" s="189"/>
      <c r="E526" s="189"/>
      <c r="H526" s="189"/>
      <c r="I526" s="189"/>
      <c r="J526" s="189"/>
      <c r="K526" s="189"/>
      <c r="L526" s="189"/>
      <c r="M526" s="189"/>
      <c r="N526" s="189"/>
      <c r="O526" s="189"/>
      <c r="P526" s="189"/>
      <c r="Q526" s="189"/>
      <c r="R526" s="189"/>
      <c r="S526" s="189"/>
      <c r="T526" s="189"/>
      <c r="U526" s="189"/>
      <c r="V526" s="189"/>
      <c r="W526" s="189"/>
      <c r="X526" s="189"/>
      <c r="Y526" s="189"/>
      <c r="Z526" s="189"/>
    </row>
    <row r="527" spans="1:26" ht="11.5" x14ac:dyDescent="0.25">
      <c r="A527" s="189"/>
      <c r="B527" s="189"/>
      <c r="C527" s="189"/>
      <c r="D527" s="189"/>
      <c r="E527" s="189"/>
      <c r="H527" s="189"/>
      <c r="I527" s="189"/>
      <c r="J527" s="189"/>
      <c r="K527" s="189"/>
      <c r="L527" s="189"/>
      <c r="M527" s="189"/>
      <c r="N527" s="189"/>
      <c r="O527" s="189"/>
      <c r="P527" s="189"/>
      <c r="Q527" s="189"/>
      <c r="R527" s="189"/>
      <c r="S527" s="189"/>
      <c r="T527" s="189"/>
      <c r="U527" s="189"/>
      <c r="V527" s="189"/>
      <c r="W527" s="189"/>
      <c r="X527" s="189"/>
      <c r="Y527" s="189"/>
      <c r="Z527" s="189"/>
    </row>
    <row r="528" spans="1:26" ht="11.5" x14ac:dyDescent="0.25">
      <c r="A528" s="189"/>
      <c r="B528" s="189"/>
      <c r="C528" s="189"/>
      <c r="D528" s="189"/>
      <c r="E528" s="189"/>
      <c r="H528" s="189"/>
      <c r="I528" s="189"/>
      <c r="J528" s="189"/>
      <c r="K528" s="189"/>
      <c r="L528" s="189"/>
      <c r="M528" s="189"/>
      <c r="N528" s="189"/>
      <c r="O528" s="189"/>
      <c r="P528" s="189"/>
      <c r="Q528" s="189"/>
      <c r="R528" s="189"/>
      <c r="S528" s="189"/>
      <c r="T528" s="189"/>
      <c r="U528" s="189"/>
      <c r="V528" s="189"/>
      <c r="W528" s="189"/>
      <c r="X528" s="189"/>
      <c r="Y528" s="189"/>
      <c r="Z528" s="189"/>
    </row>
    <row r="529" spans="1:26" ht="11.5" x14ac:dyDescent="0.25">
      <c r="A529" s="189"/>
      <c r="B529" s="189"/>
      <c r="C529" s="189"/>
      <c r="D529" s="189"/>
      <c r="E529" s="189"/>
      <c r="H529" s="189"/>
      <c r="I529" s="189"/>
      <c r="J529" s="189"/>
      <c r="K529" s="189"/>
      <c r="L529" s="189"/>
      <c r="M529" s="189"/>
      <c r="N529" s="189"/>
      <c r="O529" s="189"/>
      <c r="P529" s="189"/>
      <c r="Q529" s="189"/>
      <c r="R529" s="189"/>
      <c r="S529" s="189"/>
      <c r="T529" s="189"/>
      <c r="U529" s="189"/>
      <c r="V529" s="189"/>
      <c r="W529" s="189"/>
      <c r="X529" s="189"/>
      <c r="Y529" s="189"/>
      <c r="Z529" s="189"/>
    </row>
    <row r="530" spans="1:26" ht="11.5" x14ac:dyDescent="0.25">
      <c r="A530" s="189"/>
      <c r="B530" s="189"/>
      <c r="C530" s="189"/>
      <c r="D530" s="189"/>
      <c r="E530" s="189"/>
      <c r="H530" s="189"/>
      <c r="I530" s="189"/>
      <c r="J530" s="189"/>
      <c r="K530" s="189"/>
      <c r="L530" s="189"/>
      <c r="M530" s="189"/>
      <c r="N530" s="189"/>
      <c r="O530" s="189"/>
      <c r="P530" s="189"/>
      <c r="Q530" s="189"/>
      <c r="R530" s="189"/>
      <c r="S530" s="189"/>
      <c r="T530" s="189"/>
      <c r="U530" s="189"/>
      <c r="V530" s="189"/>
      <c r="W530" s="189"/>
      <c r="X530" s="189"/>
      <c r="Y530" s="189"/>
      <c r="Z530" s="189"/>
    </row>
    <row r="531" spans="1:26" ht="11.5" x14ac:dyDescent="0.25">
      <c r="A531" s="189"/>
      <c r="B531" s="189"/>
      <c r="C531" s="189"/>
      <c r="D531" s="189"/>
      <c r="E531" s="189"/>
      <c r="H531" s="189"/>
      <c r="I531" s="189"/>
      <c r="J531" s="189"/>
      <c r="K531" s="189"/>
      <c r="L531" s="189"/>
      <c r="M531" s="189"/>
      <c r="N531" s="189"/>
      <c r="O531" s="189"/>
      <c r="P531" s="189"/>
      <c r="Q531" s="189"/>
      <c r="R531" s="189"/>
      <c r="S531" s="189"/>
      <c r="T531" s="189"/>
      <c r="U531" s="189"/>
      <c r="V531" s="189"/>
      <c r="W531" s="189"/>
      <c r="X531" s="189"/>
      <c r="Y531" s="189"/>
      <c r="Z531" s="189"/>
    </row>
    <row r="532" spans="1:26" ht="11.5" x14ac:dyDescent="0.25">
      <c r="A532" s="189"/>
      <c r="B532" s="189"/>
      <c r="C532" s="189"/>
      <c r="D532" s="189"/>
      <c r="E532" s="189"/>
      <c r="H532" s="189"/>
      <c r="I532" s="189"/>
      <c r="J532" s="189"/>
      <c r="K532" s="189"/>
      <c r="L532" s="189"/>
      <c r="M532" s="189"/>
      <c r="N532" s="189"/>
      <c r="O532" s="189"/>
      <c r="P532" s="189"/>
      <c r="Q532" s="189"/>
      <c r="R532" s="189"/>
      <c r="S532" s="189"/>
      <c r="T532" s="189"/>
      <c r="U532" s="189"/>
      <c r="V532" s="189"/>
      <c r="W532" s="189"/>
      <c r="X532" s="189"/>
      <c r="Y532" s="189"/>
      <c r="Z532" s="189"/>
    </row>
    <row r="533" spans="1:26" ht="11.5" x14ac:dyDescent="0.25">
      <c r="A533" s="189"/>
      <c r="B533" s="189"/>
      <c r="C533" s="189"/>
      <c r="D533" s="189"/>
      <c r="E533" s="189"/>
      <c r="H533" s="189"/>
      <c r="I533" s="189"/>
      <c r="J533" s="189"/>
      <c r="K533" s="189"/>
      <c r="L533" s="189"/>
      <c r="M533" s="189"/>
      <c r="N533" s="189"/>
      <c r="O533" s="189"/>
      <c r="P533" s="189"/>
      <c r="Q533" s="189"/>
      <c r="R533" s="189"/>
      <c r="S533" s="189"/>
      <c r="T533" s="189"/>
      <c r="U533" s="189"/>
      <c r="V533" s="189"/>
      <c r="W533" s="189"/>
      <c r="X533" s="189"/>
      <c r="Y533" s="189"/>
      <c r="Z533" s="189"/>
    </row>
    <row r="534" spans="1:26" ht="11.5" x14ac:dyDescent="0.25">
      <c r="A534" s="189"/>
      <c r="B534" s="189"/>
      <c r="C534" s="189"/>
      <c r="D534" s="189"/>
      <c r="E534" s="189"/>
      <c r="H534" s="189"/>
      <c r="I534" s="189"/>
      <c r="J534" s="189"/>
      <c r="K534" s="189"/>
      <c r="L534" s="189"/>
      <c r="M534" s="189"/>
      <c r="N534" s="189"/>
      <c r="O534" s="189"/>
      <c r="P534" s="189"/>
      <c r="Q534" s="189"/>
      <c r="R534" s="189"/>
      <c r="S534" s="189"/>
      <c r="T534" s="189"/>
      <c r="U534" s="189"/>
      <c r="V534" s="189"/>
      <c r="W534" s="189"/>
      <c r="X534" s="189"/>
      <c r="Y534" s="189"/>
      <c r="Z534" s="189"/>
    </row>
    <row r="535" spans="1:26" ht="11.5" x14ac:dyDescent="0.25">
      <c r="A535" s="189"/>
      <c r="B535" s="189"/>
      <c r="C535" s="189"/>
      <c r="D535" s="189"/>
      <c r="E535" s="189"/>
      <c r="H535" s="189"/>
      <c r="I535" s="189"/>
      <c r="J535" s="189"/>
      <c r="K535" s="189"/>
      <c r="L535" s="189"/>
      <c r="M535" s="189"/>
      <c r="N535" s="189"/>
      <c r="O535" s="189"/>
      <c r="P535" s="189"/>
      <c r="Q535" s="189"/>
      <c r="R535" s="189"/>
      <c r="S535" s="189"/>
      <c r="T535" s="189"/>
      <c r="U535" s="189"/>
      <c r="V535" s="189"/>
      <c r="W535" s="189"/>
      <c r="X535" s="189"/>
      <c r="Y535" s="189"/>
      <c r="Z535" s="189"/>
    </row>
    <row r="536" spans="1:26" ht="11.5" x14ac:dyDescent="0.25">
      <c r="A536" s="189"/>
      <c r="B536" s="189"/>
      <c r="C536" s="189"/>
      <c r="D536" s="189"/>
      <c r="E536" s="189"/>
      <c r="H536" s="189"/>
      <c r="I536" s="189"/>
      <c r="J536" s="189"/>
      <c r="K536" s="189"/>
      <c r="L536" s="189"/>
      <c r="M536" s="189"/>
      <c r="N536" s="189"/>
      <c r="O536" s="189"/>
      <c r="P536" s="189"/>
      <c r="Q536" s="189"/>
      <c r="R536" s="189"/>
      <c r="S536" s="189"/>
      <c r="T536" s="189"/>
      <c r="U536" s="189"/>
      <c r="V536" s="189"/>
      <c r="W536" s="189"/>
      <c r="X536" s="189"/>
      <c r="Y536" s="189"/>
      <c r="Z536" s="189"/>
    </row>
    <row r="537" spans="1:26" ht="11.5" x14ac:dyDescent="0.25">
      <c r="A537" s="189"/>
      <c r="B537" s="189"/>
      <c r="C537" s="189"/>
      <c r="D537" s="189"/>
      <c r="E537" s="189"/>
      <c r="H537" s="189"/>
      <c r="I537" s="189"/>
      <c r="J537" s="189"/>
      <c r="K537" s="189"/>
      <c r="L537" s="189"/>
      <c r="M537" s="189"/>
      <c r="N537" s="189"/>
      <c r="O537" s="189"/>
      <c r="P537" s="189"/>
      <c r="Q537" s="189"/>
      <c r="R537" s="189"/>
      <c r="S537" s="189"/>
      <c r="T537" s="189"/>
      <c r="U537" s="189"/>
      <c r="V537" s="189"/>
      <c r="W537" s="189"/>
      <c r="X537" s="189"/>
      <c r="Y537" s="189"/>
      <c r="Z537" s="189"/>
    </row>
    <row r="538" spans="1:26" ht="11.5" x14ac:dyDescent="0.25">
      <c r="A538" s="189"/>
      <c r="B538" s="189"/>
      <c r="C538" s="189"/>
      <c r="D538" s="189"/>
      <c r="E538" s="189"/>
      <c r="H538" s="189"/>
      <c r="I538" s="189"/>
      <c r="J538" s="189"/>
      <c r="K538" s="189"/>
      <c r="L538" s="189"/>
      <c r="M538" s="189"/>
      <c r="N538" s="189"/>
      <c r="O538" s="189"/>
      <c r="P538" s="189"/>
      <c r="Q538" s="189"/>
      <c r="R538" s="189"/>
      <c r="S538" s="189"/>
      <c r="T538" s="189"/>
      <c r="U538" s="189"/>
      <c r="V538" s="189"/>
      <c r="W538" s="189"/>
      <c r="X538" s="189"/>
      <c r="Y538" s="189"/>
      <c r="Z538" s="189"/>
    </row>
    <row r="539" spans="1:26" ht="11.5" x14ac:dyDescent="0.25">
      <c r="A539" s="189"/>
      <c r="B539" s="189"/>
      <c r="C539" s="189"/>
      <c r="D539" s="189"/>
      <c r="E539" s="189"/>
      <c r="H539" s="189"/>
      <c r="I539" s="189"/>
      <c r="J539" s="189"/>
      <c r="K539" s="189"/>
      <c r="L539" s="189"/>
      <c r="M539" s="189"/>
      <c r="N539" s="189"/>
      <c r="O539" s="189"/>
      <c r="P539" s="189"/>
      <c r="Q539" s="189"/>
      <c r="R539" s="189"/>
      <c r="S539" s="189"/>
      <c r="T539" s="189"/>
      <c r="U539" s="189"/>
      <c r="V539" s="189"/>
      <c r="W539" s="189"/>
      <c r="X539" s="189"/>
      <c r="Y539" s="189"/>
      <c r="Z539" s="189"/>
    </row>
    <row r="540" spans="1:26" ht="11.5" x14ac:dyDescent="0.25">
      <c r="A540" s="189"/>
      <c r="B540" s="189"/>
      <c r="C540" s="189"/>
      <c r="D540" s="189"/>
      <c r="E540" s="189"/>
      <c r="H540" s="189"/>
      <c r="I540" s="189"/>
      <c r="J540" s="189"/>
      <c r="K540" s="189"/>
      <c r="L540" s="189"/>
      <c r="M540" s="189"/>
      <c r="N540" s="189"/>
      <c r="O540" s="189"/>
      <c r="P540" s="189"/>
      <c r="Q540" s="189"/>
      <c r="R540" s="189"/>
      <c r="S540" s="189"/>
      <c r="T540" s="189"/>
      <c r="U540" s="189"/>
      <c r="V540" s="189"/>
      <c r="W540" s="189"/>
      <c r="X540" s="189"/>
      <c r="Y540" s="189"/>
      <c r="Z540" s="189"/>
    </row>
    <row r="541" spans="1:26" ht="11.5" x14ac:dyDescent="0.25">
      <c r="A541" s="189"/>
      <c r="B541" s="189"/>
      <c r="C541" s="189"/>
      <c r="D541" s="189"/>
      <c r="E541" s="189"/>
      <c r="H541" s="189"/>
      <c r="I541" s="189"/>
      <c r="J541" s="189"/>
      <c r="K541" s="189"/>
      <c r="L541" s="189"/>
      <c r="M541" s="189"/>
      <c r="N541" s="189"/>
      <c r="O541" s="189"/>
      <c r="P541" s="189"/>
      <c r="Q541" s="189"/>
      <c r="R541" s="189"/>
      <c r="S541" s="189"/>
      <c r="T541" s="189"/>
      <c r="U541" s="189"/>
      <c r="V541" s="189"/>
      <c r="W541" s="189"/>
      <c r="X541" s="189"/>
      <c r="Y541" s="189"/>
      <c r="Z541" s="189"/>
    </row>
    <row r="542" spans="1:26" ht="11.5" x14ac:dyDescent="0.25">
      <c r="A542" s="189"/>
      <c r="B542" s="189"/>
      <c r="C542" s="189"/>
      <c r="D542" s="189"/>
      <c r="E542" s="189"/>
      <c r="H542" s="189"/>
      <c r="I542" s="189"/>
      <c r="J542" s="189"/>
      <c r="K542" s="189"/>
      <c r="L542" s="189"/>
      <c r="M542" s="189"/>
      <c r="N542" s="189"/>
      <c r="O542" s="189"/>
      <c r="P542" s="189"/>
      <c r="Q542" s="189"/>
      <c r="R542" s="189"/>
      <c r="S542" s="189"/>
      <c r="T542" s="189"/>
      <c r="U542" s="189"/>
      <c r="V542" s="189"/>
      <c r="W542" s="189"/>
      <c r="X542" s="189"/>
      <c r="Y542" s="189"/>
      <c r="Z542" s="189"/>
    </row>
    <row r="543" spans="1:26" ht="11.5" x14ac:dyDescent="0.25">
      <c r="A543" s="189"/>
      <c r="B543" s="189"/>
      <c r="C543" s="189"/>
      <c r="D543" s="189"/>
      <c r="E543" s="189"/>
      <c r="H543" s="189"/>
      <c r="I543" s="189"/>
      <c r="J543" s="189"/>
      <c r="K543" s="189"/>
      <c r="L543" s="189"/>
      <c r="M543" s="189"/>
      <c r="N543" s="189"/>
      <c r="O543" s="189"/>
      <c r="P543" s="189"/>
      <c r="Q543" s="189"/>
      <c r="R543" s="189"/>
      <c r="S543" s="189"/>
      <c r="T543" s="189"/>
      <c r="U543" s="189"/>
      <c r="V543" s="189"/>
      <c r="W543" s="189"/>
      <c r="X543" s="189"/>
      <c r="Y543" s="189"/>
      <c r="Z543" s="189"/>
    </row>
    <row r="544" spans="1:26" ht="11.5" x14ac:dyDescent="0.25">
      <c r="A544" s="189"/>
      <c r="B544" s="189"/>
      <c r="C544" s="189"/>
      <c r="D544" s="189"/>
      <c r="E544" s="189"/>
      <c r="H544" s="189"/>
      <c r="I544" s="189"/>
      <c r="J544" s="189"/>
      <c r="K544" s="189"/>
      <c r="L544" s="189"/>
      <c r="M544" s="189"/>
      <c r="N544" s="189"/>
      <c r="O544" s="189"/>
      <c r="P544" s="189"/>
      <c r="Q544" s="189"/>
      <c r="R544" s="189"/>
      <c r="S544" s="189"/>
      <c r="T544" s="189"/>
      <c r="U544" s="189"/>
      <c r="V544" s="189"/>
      <c r="W544" s="189"/>
      <c r="X544" s="189"/>
      <c r="Y544" s="189"/>
      <c r="Z544" s="189"/>
    </row>
    <row r="545" spans="1:26" ht="11.5" x14ac:dyDescent="0.25">
      <c r="A545" s="189"/>
      <c r="B545" s="189"/>
      <c r="C545" s="189"/>
      <c r="D545" s="189"/>
      <c r="E545" s="189"/>
      <c r="H545" s="189"/>
      <c r="I545" s="189"/>
      <c r="J545" s="189"/>
      <c r="K545" s="189"/>
      <c r="L545" s="189"/>
      <c r="M545" s="189"/>
      <c r="N545" s="189"/>
      <c r="O545" s="189"/>
      <c r="P545" s="189"/>
      <c r="Q545" s="189"/>
      <c r="R545" s="189"/>
      <c r="S545" s="189"/>
      <c r="T545" s="189"/>
      <c r="U545" s="189"/>
      <c r="V545" s="189"/>
      <c r="W545" s="189"/>
      <c r="X545" s="189"/>
      <c r="Y545" s="189"/>
      <c r="Z545" s="189"/>
    </row>
    <row r="546" spans="1:26" ht="11.5" x14ac:dyDescent="0.25">
      <c r="A546" s="189"/>
      <c r="B546" s="189"/>
      <c r="C546" s="189"/>
      <c r="D546" s="189"/>
      <c r="E546" s="189"/>
      <c r="H546" s="189"/>
      <c r="I546" s="189"/>
      <c r="J546" s="189"/>
      <c r="K546" s="189"/>
      <c r="L546" s="189"/>
      <c r="M546" s="189"/>
      <c r="N546" s="189"/>
      <c r="O546" s="189"/>
      <c r="P546" s="189"/>
      <c r="Q546" s="189"/>
      <c r="R546" s="189"/>
      <c r="S546" s="189"/>
      <c r="T546" s="189"/>
      <c r="U546" s="189"/>
      <c r="V546" s="189"/>
      <c r="W546" s="189"/>
      <c r="X546" s="189"/>
      <c r="Y546" s="189"/>
      <c r="Z546" s="189"/>
    </row>
    <row r="547" spans="1:26" ht="11.5" x14ac:dyDescent="0.25">
      <c r="A547" s="189"/>
      <c r="B547" s="189"/>
      <c r="C547" s="189"/>
      <c r="D547" s="189"/>
      <c r="E547" s="189"/>
      <c r="H547" s="189"/>
      <c r="I547" s="189"/>
      <c r="J547" s="189"/>
      <c r="K547" s="189"/>
      <c r="L547" s="189"/>
      <c r="M547" s="189"/>
      <c r="N547" s="189"/>
      <c r="O547" s="189"/>
      <c r="P547" s="189"/>
      <c r="Q547" s="189"/>
      <c r="R547" s="189"/>
      <c r="S547" s="189"/>
      <c r="T547" s="189"/>
      <c r="U547" s="189"/>
      <c r="V547" s="189"/>
      <c r="W547" s="189"/>
      <c r="X547" s="189"/>
      <c r="Y547" s="189"/>
      <c r="Z547" s="189"/>
    </row>
    <row r="548" spans="1:26" ht="11.5" x14ac:dyDescent="0.25">
      <c r="A548" s="189"/>
      <c r="B548" s="189"/>
      <c r="C548" s="189"/>
      <c r="D548" s="189"/>
      <c r="E548" s="189"/>
      <c r="H548" s="189"/>
      <c r="I548" s="189"/>
      <c r="J548" s="189"/>
      <c r="K548" s="189"/>
      <c r="L548" s="189"/>
      <c r="M548" s="189"/>
      <c r="N548" s="189"/>
      <c r="O548" s="189"/>
      <c r="P548" s="189"/>
      <c r="Q548" s="189"/>
      <c r="R548" s="189"/>
      <c r="S548" s="189"/>
      <c r="T548" s="189"/>
      <c r="U548" s="189"/>
      <c r="V548" s="189"/>
      <c r="W548" s="189"/>
      <c r="X548" s="189"/>
      <c r="Y548" s="189"/>
      <c r="Z548" s="189"/>
    </row>
    <row r="549" spans="1:26" ht="11.5" x14ac:dyDescent="0.25">
      <c r="A549" s="189"/>
      <c r="B549" s="189"/>
      <c r="C549" s="189"/>
      <c r="D549" s="189"/>
      <c r="E549" s="189"/>
      <c r="H549" s="189"/>
      <c r="I549" s="189"/>
      <c r="J549" s="189"/>
      <c r="K549" s="189"/>
      <c r="L549" s="189"/>
      <c r="M549" s="189"/>
      <c r="N549" s="189"/>
      <c r="O549" s="189"/>
      <c r="P549" s="189"/>
      <c r="Q549" s="189"/>
      <c r="R549" s="189"/>
      <c r="S549" s="189"/>
      <c r="T549" s="189"/>
      <c r="U549" s="189"/>
      <c r="V549" s="189"/>
      <c r="W549" s="189"/>
      <c r="X549" s="189"/>
      <c r="Y549" s="189"/>
      <c r="Z549" s="189"/>
    </row>
    <row r="550" spans="1:26" ht="11.5" x14ac:dyDescent="0.25">
      <c r="A550" s="189"/>
      <c r="B550" s="189"/>
      <c r="C550" s="189"/>
      <c r="D550" s="189"/>
      <c r="E550" s="189"/>
      <c r="H550" s="189"/>
      <c r="I550" s="189"/>
      <c r="J550" s="189"/>
      <c r="K550" s="189"/>
      <c r="L550" s="189"/>
      <c r="M550" s="189"/>
      <c r="N550" s="189"/>
      <c r="O550" s="189"/>
      <c r="P550" s="189"/>
      <c r="Q550" s="189"/>
      <c r="R550" s="189"/>
      <c r="S550" s="189"/>
      <c r="T550" s="189"/>
      <c r="U550" s="189"/>
      <c r="V550" s="189"/>
      <c r="W550" s="189"/>
      <c r="X550" s="189"/>
      <c r="Y550" s="189"/>
      <c r="Z550" s="189"/>
    </row>
    <row r="551" spans="1:26" ht="11.5" x14ac:dyDescent="0.25">
      <c r="A551" s="189"/>
      <c r="B551" s="189"/>
      <c r="C551" s="189"/>
      <c r="D551" s="189"/>
      <c r="E551" s="189"/>
      <c r="H551" s="189"/>
      <c r="I551" s="189"/>
      <c r="J551" s="189"/>
      <c r="K551" s="189"/>
      <c r="L551" s="189"/>
      <c r="M551" s="189"/>
      <c r="N551" s="189"/>
      <c r="O551" s="189"/>
      <c r="P551" s="189"/>
      <c r="Q551" s="189"/>
      <c r="R551" s="189"/>
      <c r="S551" s="189"/>
      <c r="T551" s="189"/>
      <c r="U551" s="189"/>
      <c r="V551" s="189"/>
      <c r="W551" s="189"/>
      <c r="X551" s="189"/>
      <c r="Y551" s="189"/>
      <c r="Z551" s="189"/>
    </row>
    <row r="552" spans="1:26" ht="11.5" x14ac:dyDescent="0.25">
      <c r="A552" s="189"/>
      <c r="B552" s="189"/>
      <c r="C552" s="189"/>
      <c r="D552" s="189"/>
      <c r="E552" s="189"/>
      <c r="H552" s="189"/>
      <c r="I552" s="189"/>
      <c r="J552" s="189"/>
      <c r="K552" s="189"/>
      <c r="L552" s="189"/>
      <c r="M552" s="189"/>
      <c r="N552" s="189"/>
      <c r="O552" s="189"/>
      <c r="P552" s="189"/>
      <c r="Q552" s="189"/>
      <c r="R552" s="189"/>
      <c r="S552" s="189"/>
      <c r="T552" s="189"/>
      <c r="U552" s="189"/>
      <c r="V552" s="189"/>
      <c r="W552" s="189"/>
      <c r="X552" s="189"/>
      <c r="Y552" s="189"/>
      <c r="Z552" s="189"/>
    </row>
    <row r="553" spans="1:26" ht="11.5" x14ac:dyDescent="0.25">
      <c r="A553" s="189"/>
      <c r="B553" s="189"/>
      <c r="C553" s="189"/>
      <c r="D553" s="189"/>
      <c r="E553" s="189"/>
      <c r="H553" s="189"/>
      <c r="I553" s="189"/>
      <c r="J553" s="189"/>
      <c r="K553" s="189"/>
      <c r="L553" s="189"/>
      <c r="M553" s="189"/>
      <c r="N553" s="189"/>
      <c r="O553" s="189"/>
      <c r="P553" s="189"/>
      <c r="Q553" s="189"/>
      <c r="R553" s="189"/>
      <c r="S553" s="189"/>
      <c r="T553" s="189"/>
      <c r="U553" s="189"/>
      <c r="V553" s="189"/>
      <c r="W553" s="189"/>
      <c r="X553" s="189"/>
      <c r="Y553" s="189"/>
      <c r="Z553" s="189"/>
    </row>
    <row r="554" spans="1:26" ht="11.5" x14ac:dyDescent="0.25">
      <c r="A554" s="189"/>
      <c r="B554" s="189"/>
      <c r="C554" s="189"/>
      <c r="D554" s="189"/>
      <c r="E554" s="189"/>
      <c r="H554" s="189"/>
      <c r="I554" s="189"/>
      <c r="J554" s="189"/>
      <c r="K554" s="189"/>
      <c r="L554" s="189"/>
      <c r="M554" s="189"/>
      <c r="N554" s="189"/>
      <c r="O554" s="189"/>
      <c r="P554" s="189"/>
      <c r="Q554" s="189"/>
      <c r="R554" s="189"/>
      <c r="S554" s="189"/>
      <c r="T554" s="189"/>
      <c r="U554" s="189"/>
      <c r="V554" s="189"/>
      <c r="W554" s="189"/>
      <c r="X554" s="189"/>
      <c r="Y554" s="189"/>
      <c r="Z554" s="189"/>
    </row>
    <row r="555" spans="1:26" ht="11.5" x14ac:dyDescent="0.25">
      <c r="A555" s="189"/>
      <c r="B555" s="189"/>
      <c r="C555" s="189"/>
      <c r="D555" s="189"/>
      <c r="E555" s="189"/>
      <c r="H555" s="189"/>
      <c r="I555" s="189"/>
      <c r="J555" s="189"/>
      <c r="K555" s="189"/>
      <c r="L555" s="189"/>
      <c r="M555" s="189"/>
      <c r="N555" s="189"/>
      <c r="O555" s="189"/>
      <c r="P555" s="189"/>
      <c r="Q555" s="189"/>
      <c r="R555" s="189"/>
      <c r="S555" s="189"/>
      <c r="T555" s="189"/>
      <c r="U555" s="189"/>
      <c r="V555" s="189"/>
      <c r="W555" s="189"/>
      <c r="X555" s="189"/>
      <c r="Y555" s="189"/>
      <c r="Z555" s="189"/>
    </row>
    <row r="556" spans="1:26" ht="11.5" x14ac:dyDescent="0.25">
      <c r="A556" s="189"/>
      <c r="B556" s="189"/>
      <c r="C556" s="189"/>
      <c r="D556" s="189"/>
      <c r="E556" s="189"/>
      <c r="H556" s="189"/>
      <c r="I556" s="189"/>
      <c r="J556" s="189"/>
      <c r="K556" s="189"/>
      <c r="L556" s="189"/>
      <c r="M556" s="189"/>
      <c r="N556" s="189"/>
      <c r="O556" s="189"/>
      <c r="P556" s="189"/>
      <c r="Q556" s="189"/>
      <c r="R556" s="189"/>
      <c r="S556" s="189"/>
      <c r="T556" s="189"/>
      <c r="U556" s="189"/>
      <c r="V556" s="189"/>
      <c r="W556" s="189"/>
      <c r="X556" s="189"/>
      <c r="Y556" s="189"/>
      <c r="Z556" s="189"/>
    </row>
    <row r="557" spans="1:26" ht="11.5" x14ac:dyDescent="0.25">
      <c r="A557" s="189"/>
      <c r="B557" s="189"/>
      <c r="C557" s="189"/>
      <c r="D557" s="189"/>
      <c r="E557" s="189"/>
      <c r="H557" s="189"/>
      <c r="I557" s="189"/>
      <c r="J557" s="189"/>
      <c r="K557" s="189"/>
      <c r="L557" s="189"/>
      <c r="M557" s="189"/>
      <c r="N557" s="189"/>
      <c r="O557" s="189"/>
      <c r="P557" s="189"/>
      <c r="Q557" s="189"/>
      <c r="R557" s="189"/>
      <c r="S557" s="189"/>
      <c r="T557" s="189"/>
      <c r="U557" s="189"/>
      <c r="V557" s="189"/>
      <c r="W557" s="189"/>
      <c r="X557" s="189"/>
      <c r="Y557" s="189"/>
      <c r="Z557" s="189"/>
    </row>
    <row r="558" spans="1:26" ht="11.5" x14ac:dyDescent="0.25">
      <c r="A558" s="189"/>
      <c r="B558" s="189"/>
      <c r="C558" s="189"/>
      <c r="D558" s="189"/>
      <c r="E558" s="189"/>
      <c r="H558" s="189"/>
      <c r="I558" s="189"/>
      <c r="J558" s="189"/>
      <c r="K558" s="189"/>
      <c r="L558" s="189"/>
      <c r="M558" s="189"/>
      <c r="N558" s="189"/>
      <c r="O558" s="189"/>
      <c r="P558" s="189"/>
      <c r="Q558" s="189"/>
      <c r="R558" s="189"/>
      <c r="S558" s="189"/>
      <c r="T558" s="189"/>
      <c r="U558" s="189"/>
      <c r="V558" s="189"/>
      <c r="W558" s="189"/>
      <c r="X558" s="189"/>
      <c r="Y558" s="189"/>
      <c r="Z558" s="189"/>
    </row>
    <row r="559" spans="1:26" ht="11.5" x14ac:dyDescent="0.25">
      <c r="A559" s="189"/>
      <c r="B559" s="189"/>
      <c r="C559" s="189"/>
      <c r="D559" s="189"/>
      <c r="E559" s="189"/>
      <c r="H559" s="189"/>
      <c r="I559" s="189"/>
      <c r="J559" s="189"/>
      <c r="K559" s="189"/>
      <c r="L559" s="189"/>
      <c r="M559" s="189"/>
      <c r="N559" s="189"/>
      <c r="O559" s="189"/>
      <c r="P559" s="189"/>
      <c r="Q559" s="189"/>
      <c r="R559" s="189"/>
      <c r="S559" s="189"/>
      <c r="T559" s="189"/>
      <c r="U559" s="189"/>
      <c r="V559" s="189"/>
      <c r="W559" s="189"/>
      <c r="X559" s="189"/>
      <c r="Y559" s="189"/>
      <c r="Z559" s="189"/>
    </row>
    <row r="560" spans="1:26" ht="11.5" x14ac:dyDescent="0.25">
      <c r="A560" s="189"/>
      <c r="B560" s="189"/>
      <c r="C560" s="189"/>
      <c r="D560" s="189"/>
      <c r="E560" s="189"/>
      <c r="H560" s="189"/>
      <c r="I560" s="189"/>
      <c r="J560" s="189"/>
      <c r="K560" s="189"/>
      <c r="L560" s="189"/>
      <c r="M560" s="189"/>
      <c r="N560" s="189"/>
      <c r="O560" s="189"/>
      <c r="P560" s="189"/>
      <c r="Q560" s="189"/>
      <c r="R560" s="189"/>
      <c r="S560" s="189"/>
      <c r="T560" s="189"/>
      <c r="U560" s="189"/>
      <c r="V560" s="189"/>
      <c r="W560" s="189"/>
      <c r="X560" s="189"/>
      <c r="Y560" s="189"/>
      <c r="Z560" s="189"/>
    </row>
    <row r="561" spans="1:26" ht="11.5" x14ac:dyDescent="0.25">
      <c r="A561" s="189"/>
      <c r="B561" s="189"/>
      <c r="C561" s="189"/>
      <c r="D561" s="189"/>
      <c r="E561" s="189"/>
      <c r="H561" s="189"/>
      <c r="I561" s="189"/>
      <c r="J561" s="189"/>
      <c r="K561" s="189"/>
      <c r="L561" s="189"/>
      <c r="M561" s="189"/>
      <c r="N561" s="189"/>
      <c r="O561" s="189"/>
      <c r="P561" s="189"/>
      <c r="Q561" s="189"/>
      <c r="R561" s="189"/>
      <c r="S561" s="189"/>
      <c r="T561" s="189"/>
      <c r="U561" s="189"/>
      <c r="V561" s="189"/>
      <c r="W561" s="189"/>
      <c r="X561" s="189"/>
      <c r="Y561" s="189"/>
      <c r="Z561" s="189"/>
    </row>
    <row r="562" spans="1:26" ht="11.5" x14ac:dyDescent="0.25">
      <c r="A562" s="189"/>
      <c r="B562" s="189"/>
      <c r="C562" s="189"/>
      <c r="D562" s="189"/>
      <c r="E562" s="189"/>
      <c r="H562" s="189"/>
      <c r="I562" s="189"/>
      <c r="J562" s="189"/>
      <c r="K562" s="189"/>
      <c r="L562" s="189"/>
      <c r="M562" s="189"/>
      <c r="N562" s="189"/>
      <c r="O562" s="189"/>
      <c r="P562" s="189"/>
      <c r="Q562" s="189"/>
      <c r="R562" s="189"/>
      <c r="S562" s="189"/>
      <c r="T562" s="189"/>
      <c r="U562" s="189"/>
      <c r="V562" s="189"/>
      <c r="W562" s="189"/>
      <c r="X562" s="189"/>
      <c r="Y562" s="189"/>
      <c r="Z562" s="189"/>
    </row>
    <row r="563" spans="1:26" ht="11.5" x14ac:dyDescent="0.25">
      <c r="A563" s="189"/>
      <c r="B563" s="189"/>
      <c r="C563" s="189"/>
      <c r="D563" s="189"/>
      <c r="E563" s="189"/>
      <c r="H563" s="189"/>
      <c r="I563" s="189"/>
      <c r="J563" s="189"/>
      <c r="K563" s="189"/>
      <c r="L563" s="189"/>
      <c r="M563" s="189"/>
      <c r="N563" s="189"/>
      <c r="O563" s="189"/>
      <c r="P563" s="189"/>
      <c r="Q563" s="189"/>
      <c r="R563" s="189"/>
      <c r="S563" s="189"/>
      <c r="T563" s="189"/>
      <c r="U563" s="189"/>
      <c r="V563" s="189"/>
      <c r="W563" s="189"/>
      <c r="X563" s="189"/>
      <c r="Y563" s="189"/>
      <c r="Z563" s="189"/>
    </row>
    <row r="564" spans="1:26" ht="11.5" x14ac:dyDescent="0.25">
      <c r="A564" s="189"/>
      <c r="B564" s="189"/>
      <c r="C564" s="189"/>
      <c r="D564" s="189"/>
      <c r="E564" s="189"/>
      <c r="H564" s="189"/>
      <c r="I564" s="189"/>
      <c r="J564" s="189"/>
      <c r="K564" s="189"/>
      <c r="L564" s="189"/>
      <c r="M564" s="189"/>
      <c r="N564" s="189"/>
      <c r="O564" s="189"/>
      <c r="P564" s="189"/>
      <c r="Q564" s="189"/>
      <c r="R564" s="189"/>
      <c r="S564" s="189"/>
      <c r="T564" s="189"/>
      <c r="U564" s="189"/>
      <c r="V564" s="189"/>
      <c r="W564" s="189"/>
      <c r="X564" s="189"/>
      <c r="Y564" s="189"/>
      <c r="Z564" s="189"/>
    </row>
    <row r="565" spans="1:26" ht="11.5" x14ac:dyDescent="0.25">
      <c r="A565" s="189"/>
      <c r="B565" s="189"/>
      <c r="C565" s="189"/>
      <c r="D565" s="189"/>
      <c r="E565" s="189"/>
      <c r="H565" s="189"/>
      <c r="I565" s="189"/>
      <c r="J565" s="189"/>
      <c r="K565" s="189"/>
      <c r="L565" s="189"/>
      <c r="M565" s="189"/>
      <c r="N565" s="189"/>
      <c r="O565" s="189"/>
      <c r="P565" s="189"/>
      <c r="Q565" s="189"/>
      <c r="R565" s="189"/>
      <c r="S565" s="189"/>
      <c r="T565" s="189"/>
      <c r="U565" s="189"/>
      <c r="V565" s="189"/>
      <c r="W565" s="189"/>
      <c r="X565" s="189"/>
      <c r="Y565" s="189"/>
      <c r="Z565" s="189"/>
    </row>
    <row r="566" spans="1:26" ht="11.5" x14ac:dyDescent="0.25">
      <c r="A566" s="189"/>
      <c r="B566" s="189"/>
      <c r="C566" s="189"/>
      <c r="D566" s="189"/>
      <c r="E566" s="189"/>
      <c r="H566" s="189"/>
      <c r="I566" s="189"/>
      <c r="J566" s="189"/>
      <c r="K566" s="189"/>
      <c r="L566" s="189"/>
      <c r="M566" s="189"/>
      <c r="N566" s="189"/>
      <c r="O566" s="189"/>
      <c r="P566" s="189"/>
      <c r="Q566" s="189"/>
      <c r="R566" s="189"/>
      <c r="S566" s="189"/>
      <c r="T566" s="189"/>
      <c r="U566" s="189"/>
      <c r="V566" s="189"/>
      <c r="W566" s="189"/>
      <c r="X566" s="189"/>
      <c r="Y566" s="189"/>
      <c r="Z566" s="189"/>
    </row>
    <row r="567" spans="1:26" ht="11.5" x14ac:dyDescent="0.25">
      <c r="A567" s="189"/>
      <c r="B567" s="189"/>
      <c r="C567" s="189"/>
      <c r="D567" s="189"/>
      <c r="E567" s="189"/>
      <c r="H567" s="189"/>
      <c r="I567" s="189"/>
      <c r="J567" s="189"/>
      <c r="K567" s="189"/>
      <c r="L567" s="189"/>
      <c r="M567" s="189"/>
      <c r="N567" s="189"/>
      <c r="O567" s="189"/>
      <c r="P567" s="189"/>
      <c r="Q567" s="189"/>
      <c r="R567" s="189"/>
      <c r="S567" s="189"/>
      <c r="T567" s="189"/>
      <c r="U567" s="189"/>
      <c r="V567" s="189"/>
      <c r="W567" s="189"/>
      <c r="X567" s="189"/>
      <c r="Y567" s="189"/>
      <c r="Z567" s="189"/>
    </row>
    <row r="568" spans="1:26" ht="11.5" x14ac:dyDescent="0.25">
      <c r="A568" s="189"/>
      <c r="B568" s="189"/>
      <c r="C568" s="189"/>
      <c r="D568" s="189"/>
      <c r="E568" s="189"/>
      <c r="H568" s="189"/>
      <c r="I568" s="189"/>
      <c r="J568" s="189"/>
      <c r="K568" s="189"/>
      <c r="L568" s="189"/>
      <c r="M568" s="189"/>
      <c r="N568" s="189"/>
      <c r="O568" s="189"/>
      <c r="P568" s="189"/>
      <c r="Q568" s="189"/>
      <c r="R568" s="189"/>
      <c r="S568" s="189"/>
      <c r="T568" s="189"/>
      <c r="U568" s="189"/>
      <c r="V568" s="189"/>
      <c r="W568" s="189"/>
      <c r="X568" s="189"/>
      <c r="Y568" s="189"/>
      <c r="Z568" s="189"/>
    </row>
    <row r="569" spans="1:26" ht="11.5" x14ac:dyDescent="0.25">
      <c r="A569" s="189"/>
      <c r="B569" s="189"/>
      <c r="C569" s="189"/>
      <c r="D569" s="189"/>
      <c r="E569" s="189"/>
      <c r="H569" s="189"/>
      <c r="I569" s="189"/>
      <c r="J569" s="189"/>
      <c r="K569" s="189"/>
      <c r="L569" s="189"/>
      <c r="M569" s="189"/>
      <c r="N569" s="189"/>
      <c r="O569" s="189"/>
      <c r="P569" s="189"/>
      <c r="Q569" s="189"/>
      <c r="R569" s="189"/>
      <c r="S569" s="189"/>
      <c r="T569" s="189"/>
      <c r="U569" s="189"/>
      <c r="V569" s="189"/>
      <c r="W569" s="189"/>
      <c r="X569" s="189"/>
      <c r="Y569" s="189"/>
      <c r="Z569" s="189"/>
    </row>
    <row r="570" spans="1:26" ht="11.5" x14ac:dyDescent="0.25">
      <c r="A570" s="189"/>
      <c r="B570" s="189"/>
      <c r="C570" s="189"/>
      <c r="D570" s="189"/>
      <c r="E570" s="189"/>
      <c r="H570" s="189"/>
      <c r="I570" s="189"/>
      <c r="J570" s="189"/>
      <c r="K570" s="189"/>
      <c r="L570" s="189"/>
      <c r="M570" s="189"/>
      <c r="N570" s="189"/>
      <c r="O570" s="189"/>
      <c r="P570" s="189"/>
      <c r="Q570" s="189"/>
      <c r="R570" s="189"/>
      <c r="S570" s="189"/>
      <c r="T570" s="189"/>
      <c r="U570" s="189"/>
      <c r="V570" s="189"/>
      <c r="W570" s="189"/>
      <c r="X570" s="189"/>
      <c r="Y570" s="189"/>
      <c r="Z570" s="189"/>
    </row>
    <row r="571" spans="1:26" ht="11.5" x14ac:dyDescent="0.25">
      <c r="A571" s="189"/>
      <c r="B571" s="189"/>
      <c r="C571" s="189"/>
      <c r="D571" s="189"/>
      <c r="E571" s="189"/>
      <c r="H571" s="189"/>
      <c r="I571" s="189"/>
      <c r="J571" s="189"/>
      <c r="K571" s="189"/>
      <c r="L571" s="189"/>
      <c r="M571" s="189"/>
      <c r="N571" s="189"/>
      <c r="O571" s="189"/>
      <c r="P571" s="189"/>
      <c r="Q571" s="189"/>
      <c r="R571" s="189"/>
      <c r="S571" s="189"/>
      <c r="T571" s="189"/>
      <c r="U571" s="189"/>
      <c r="V571" s="189"/>
      <c r="W571" s="189"/>
      <c r="X571" s="189"/>
      <c r="Y571" s="189"/>
      <c r="Z571" s="189"/>
    </row>
    <row r="572" spans="1:26" ht="11.5" x14ac:dyDescent="0.25">
      <c r="A572" s="189"/>
      <c r="B572" s="189"/>
      <c r="C572" s="189"/>
      <c r="D572" s="189"/>
      <c r="E572" s="189"/>
      <c r="H572" s="189"/>
      <c r="I572" s="189"/>
      <c r="J572" s="189"/>
      <c r="K572" s="189"/>
      <c r="L572" s="189"/>
      <c r="M572" s="189"/>
      <c r="N572" s="189"/>
      <c r="O572" s="189"/>
      <c r="P572" s="189"/>
      <c r="Q572" s="189"/>
      <c r="R572" s="189"/>
      <c r="S572" s="189"/>
      <c r="T572" s="189"/>
      <c r="U572" s="189"/>
      <c r="V572" s="189"/>
      <c r="W572" s="189"/>
      <c r="X572" s="189"/>
      <c r="Y572" s="189"/>
      <c r="Z572" s="189"/>
    </row>
    <row r="573" spans="1:26" ht="11.5" x14ac:dyDescent="0.25">
      <c r="A573" s="189"/>
      <c r="B573" s="189"/>
      <c r="C573" s="189"/>
      <c r="D573" s="189"/>
      <c r="E573" s="189"/>
      <c r="H573" s="189"/>
      <c r="I573" s="189"/>
      <c r="J573" s="189"/>
      <c r="K573" s="189"/>
      <c r="L573" s="189"/>
      <c r="M573" s="189"/>
      <c r="N573" s="189"/>
      <c r="O573" s="189"/>
      <c r="P573" s="189"/>
      <c r="Q573" s="189"/>
      <c r="R573" s="189"/>
      <c r="S573" s="189"/>
      <c r="T573" s="189"/>
      <c r="U573" s="189"/>
      <c r="V573" s="189"/>
      <c r="W573" s="189"/>
      <c r="X573" s="189"/>
      <c r="Y573" s="189"/>
      <c r="Z573" s="189"/>
    </row>
    <row r="574" spans="1:26" ht="11.5" x14ac:dyDescent="0.25">
      <c r="A574" s="189"/>
      <c r="B574" s="189"/>
      <c r="C574" s="189"/>
      <c r="D574" s="189"/>
      <c r="E574" s="189"/>
      <c r="H574" s="189"/>
      <c r="I574" s="189"/>
      <c r="J574" s="189"/>
      <c r="K574" s="189"/>
      <c r="L574" s="189"/>
      <c r="M574" s="189"/>
      <c r="N574" s="189"/>
      <c r="O574" s="189"/>
      <c r="P574" s="189"/>
      <c r="Q574" s="189"/>
      <c r="R574" s="189"/>
      <c r="S574" s="189"/>
      <c r="T574" s="189"/>
      <c r="U574" s="189"/>
      <c r="V574" s="189"/>
      <c r="W574" s="189"/>
      <c r="X574" s="189"/>
      <c r="Y574" s="189"/>
      <c r="Z574" s="189"/>
    </row>
    <row r="575" spans="1:26" ht="11.5" x14ac:dyDescent="0.25">
      <c r="A575" s="189"/>
      <c r="B575" s="189"/>
      <c r="C575" s="189"/>
      <c r="D575" s="189"/>
      <c r="E575" s="189"/>
      <c r="H575" s="189"/>
      <c r="I575" s="189"/>
      <c r="J575" s="189"/>
      <c r="K575" s="189"/>
      <c r="L575" s="189"/>
      <c r="M575" s="189"/>
      <c r="N575" s="189"/>
      <c r="O575" s="189"/>
      <c r="P575" s="189"/>
      <c r="Q575" s="189"/>
      <c r="R575" s="189"/>
      <c r="S575" s="189"/>
      <c r="T575" s="189"/>
      <c r="U575" s="189"/>
      <c r="V575" s="189"/>
      <c r="W575" s="189"/>
      <c r="X575" s="189"/>
      <c r="Y575" s="189"/>
      <c r="Z575" s="189"/>
    </row>
    <row r="576" spans="1:26" ht="11.5" x14ac:dyDescent="0.25">
      <c r="A576" s="189"/>
      <c r="B576" s="189"/>
      <c r="C576" s="189"/>
      <c r="D576" s="189"/>
      <c r="E576" s="189"/>
      <c r="H576" s="189"/>
      <c r="I576" s="189"/>
      <c r="J576" s="189"/>
      <c r="K576" s="189"/>
      <c r="L576" s="189"/>
      <c r="M576" s="189"/>
      <c r="N576" s="189"/>
      <c r="O576" s="189"/>
      <c r="P576" s="189"/>
      <c r="Q576" s="189"/>
      <c r="R576" s="189"/>
      <c r="S576" s="189"/>
      <c r="T576" s="189"/>
      <c r="U576" s="189"/>
      <c r="V576" s="189"/>
      <c r="W576" s="189"/>
      <c r="X576" s="189"/>
      <c r="Y576" s="189"/>
      <c r="Z576" s="189"/>
    </row>
    <row r="577" spans="1:26" ht="11.5" x14ac:dyDescent="0.25">
      <c r="A577" s="189"/>
      <c r="B577" s="189"/>
      <c r="C577" s="189"/>
      <c r="D577" s="189"/>
      <c r="E577" s="189"/>
      <c r="H577" s="189"/>
      <c r="I577" s="189"/>
      <c r="J577" s="189"/>
      <c r="K577" s="189"/>
      <c r="L577" s="189"/>
      <c r="M577" s="189"/>
      <c r="N577" s="189"/>
      <c r="O577" s="189"/>
      <c r="P577" s="189"/>
      <c r="Q577" s="189"/>
      <c r="R577" s="189"/>
      <c r="S577" s="189"/>
      <c r="T577" s="189"/>
      <c r="U577" s="189"/>
      <c r="V577" s="189"/>
      <c r="W577" s="189"/>
      <c r="X577" s="189"/>
      <c r="Y577" s="189"/>
      <c r="Z577" s="189"/>
    </row>
    <row r="578" spans="1:26" ht="11.5" x14ac:dyDescent="0.25">
      <c r="A578" s="189"/>
      <c r="B578" s="189"/>
      <c r="C578" s="189"/>
      <c r="D578" s="189"/>
      <c r="E578" s="189"/>
      <c r="H578" s="189"/>
      <c r="I578" s="189"/>
      <c r="J578" s="189"/>
      <c r="K578" s="189"/>
      <c r="L578" s="189"/>
      <c r="M578" s="189"/>
      <c r="N578" s="189"/>
      <c r="O578" s="189"/>
      <c r="P578" s="189"/>
      <c r="Q578" s="189"/>
      <c r="R578" s="189"/>
      <c r="S578" s="189"/>
      <c r="T578" s="189"/>
      <c r="U578" s="189"/>
      <c r="V578" s="189"/>
      <c r="W578" s="189"/>
      <c r="X578" s="189"/>
      <c r="Y578" s="189"/>
      <c r="Z578" s="189"/>
    </row>
    <row r="579" spans="1:26" ht="11.5" x14ac:dyDescent="0.25">
      <c r="A579" s="189"/>
      <c r="B579" s="189"/>
      <c r="C579" s="189"/>
      <c r="D579" s="189"/>
      <c r="E579" s="189"/>
      <c r="H579" s="189"/>
      <c r="I579" s="189"/>
      <c r="J579" s="189"/>
      <c r="K579" s="189"/>
      <c r="L579" s="189"/>
      <c r="M579" s="189"/>
      <c r="N579" s="189"/>
      <c r="O579" s="189"/>
      <c r="P579" s="189"/>
      <c r="Q579" s="189"/>
      <c r="R579" s="189"/>
      <c r="S579" s="189"/>
      <c r="T579" s="189"/>
      <c r="U579" s="189"/>
      <c r="V579" s="189"/>
      <c r="W579" s="189"/>
      <c r="X579" s="189"/>
      <c r="Y579" s="189"/>
      <c r="Z579" s="189"/>
    </row>
    <row r="580" spans="1:26" ht="11.5" x14ac:dyDescent="0.25">
      <c r="A580" s="189"/>
      <c r="B580" s="189"/>
      <c r="C580" s="189"/>
      <c r="D580" s="189"/>
      <c r="E580" s="189"/>
      <c r="H580" s="189"/>
      <c r="I580" s="189"/>
      <c r="J580" s="189"/>
      <c r="K580" s="189"/>
      <c r="L580" s="189"/>
      <c r="M580" s="189"/>
      <c r="N580" s="189"/>
      <c r="O580" s="189"/>
      <c r="P580" s="189"/>
      <c r="Q580" s="189"/>
      <c r="R580" s="189"/>
      <c r="S580" s="189"/>
      <c r="T580" s="189"/>
      <c r="U580" s="189"/>
      <c r="V580" s="189"/>
      <c r="W580" s="189"/>
      <c r="X580" s="189"/>
      <c r="Y580" s="189"/>
      <c r="Z580" s="189"/>
    </row>
    <row r="581" spans="1:26" ht="11.5" x14ac:dyDescent="0.25">
      <c r="A581" s="189"/>
      <c r="B581" s="189"/>
      <c r="C581" s="189"/>
      <c r="D581" s="189"/>
      <c r="E581" s="189"/>
      <c r="H581" s="189"/>
      <c r="I581" s="189"/>
      <c r="J581" s="189"/>
      <c r="K581" s="189"/>
      <c r="L581" s="189"/>
      <c r="M581" s="189"/>
      <c r="N581" s="189"/>
      <c r="O581" s="189"/>
      <c r="P581" s="189"/>
      <c r="Q581" s="189"/>
      <c r="R581" s="189"/>
      <c r="S581" s="189"/>
      <c r="T581" s="189"/>
      <c r="U581" s="189"/>
      <c r="V581" s="189"/>
      <c r="W581" s="189"/>
      <c r="X581" s="189"/>
      <c r="Y581" s="189"/>
      <c r="Z581" s="189"/>
    </row>
    <row r="582" spans="1:26" ht="11.5" x14ac:dyDescent="0.25">
      <c r="A582" s="189"/>
      <c r="B582" s="189"/>
      <c r="C582" s="189"/>
      <c r="D582" s="189"/>
      <c r="E582" s="189"/>
      <c r="H582" s="189"/>
      <c r="I582" s="189"/>
      <c r="J582" s="189"/>
      <c r="K582" s="189"/>
      <c r="L582" s="189"/>
      <c r="M582" s="189"/>
      <c r="N582" s="189"/>
      <c r="O582" s="189"/>
      <c r="P582" s="189"/>
      <c r="Q582" s="189"/>
      <c r="R582" s="189"/>
      <c r="S582" s="189"/>
      <c r="T582" s="189"/>
      <c r="U582" s="189"/>
      <c r="V582" s="189"/>
      <c r="W582" s="189"/>
      <c r="X582" s="189"/>
      <c r="Y582" s="189"/>
      <c r="Z582" s="189"/>
    </row>
    <row r="583" spans="1:26" ht="11.5" x14ac:dyDescent="0.25">
      <c r="A583" s="189"/>
      <c r="B583" s="189"/>
      <c r="C583" s="189"/>
      <c r="D583" s="189"/>
      <c r="E583" s="189"/>
      <c r="H583" s="189"/>
      <c r="I583" s="189"/>
      <c r="J583" s="189"/>
      <c r="K583" s="189"/>
      <c r="L583" s="189"/>
      <c r="M583" s="189"/>
      <c r="N583" s="189"/>
      <c r="O583" s="189"/>
      <c r="P583" s="189"/>
      <c r="Q583" s="189"/>
      <c r="R583" s="189"/>
      <c r="S583" s="189"/>
      <c r="T583" s="189"/>
      <c r="U583" s="189"/>
      <c r="V583" s="189"/>
      <c r="W583" s="189"/>
      <c r="X583" s="189"/>
      <c r="Y583" s="189"/>
      <c r="Z583" s="189"/>
    </row>
    <row r="584" spans="1:26" ht="11.5" x14ac:dyDescent="0.25">
      <c r="A584" s="189"/>
      <c r="B584" s="189"/>
      <c r="C584" s="189"/>
      <c r="D584" s="189"/>
      <c r="E584" s="189"/>
      <c r="H584" s="189"/>
      <c r="I584" s="189"/>
      <c r="J584" s="189"/>
      <c r="K584" s="189"/>
      <c r="L584" s="189"/>
      <c r="M584" s="189"/>
      <c r="N584" s="189"/>
      <c r="O584" s="189"/>
      <c r="P584" s="189"/>
      <c r="Q584" s="189"/>
      <c r="R584" s="189"/>
      <c r="S584" s="189"/>
      <c r="T584" s="189"/>
      <c r="U584" s="189"/>
      <c r="V584" s="189"/>
      <c r="W584" s="189"/>
      <c r="X584" s="189"/>
      <c r="Y584" s="189"/>
      <c r="Z584" s="189"/>
    </row>
    <row r="585" spans="1:26" ht="11.5" x14ac:dyDescent="0.25">
      <c r="A585" s="189"/>
      <c r="B585" s="189"/>
      <c r="C585" s="189"/>
      <c r="D585" s="189"/>
      <c r="E585" s="189"/>
      <c r="H585" s="189"/>
      <c r="I585" s="189"/>
      <c r="J585" s="189"/>
      <c r="K585" s="189"/>
      <c r="L585" s="189"/>
      <c r="M585" s="189"/>
      <c r="N585" s="189"/>
      <c r="O585" s="189"/>
      <c r="P585" s="189"/>
      <c r="Q585" s="189"/>
      <c r="R585" s="189"/>
      <c r="S585" s="189"/>
      <c r="T585" s="189"/>
      <c r="U585" s="189"/>
      <c r="V585" s="189"/>
      <c r="W585" s="189"/>
      <c r="X585" s="189"/>
      <c r="Y585" s="189"/>
      <c r="Z585" s="189"/>
    </row>
    <row r="586" spans="1:26" ht="11.5" x14ac:dyDescent="0.25">
      <c r="A586" s="189"/>
      <c r="B586" s="189"/>
      <c r="C586" s="189"/>
      <c r="D586" s="189"/>
      <c r="E586" s="189"/>
      <c r="H586" s="189"/>
      <c r="I586" s="189"/>
      <c r="J586" s="189"/>
      <c r="K586" s="189"/>
      <c r="L586" s="189"/>
      <c r="M586" s="189"/>
      <c r="N586" s="189"/>
      <c r="O586" s="189"/>
      <c r="P586" s="189"/>
      <c r="Q586" s="189"/>
      <c r="R586" s="189"/>
      <c r="S586" s="189"/>
      <c r="T586" s="189"/>
      <c r="U586" s="189"/>
      <c r="V586" s="189"/>
      <c r="W586" s="189"/>
      <c r="X586" s="189"/>
      <c r="Y586" s="189"/>
      <c r="Z586" s="189"/>
    </row>
    <row r="587" spans="1:26" ht="11.5" x14ac:dyDescent="0.25">
      <c r="A587" s="189"/>
      <c r="B587" s="189"/>
      <c r="C587" s="189"/>
      <c r="D587" s="189"/>
      <c r="E587" s="189"/>
      <c r="H587" s="189"/>
      <c r="I587" s="189"/>
      <c r="J587" s="189"/>
      <c r="K587" s="189"/>
      <c r="L587" s="189"/>
      <c r="M587" s="189"/>
      <c r="N587" s="189"/>
      <c r="O587" s="189"/>
      <c r="P587" s="189"/>
      <c r="Q587" s="189"/>
      <c r="R587" s="189"/>
      <c r="S587" s="189"/>
      <c r="T587" s="189"/>
      <c r="U587" s="189"/>
      <c r="V587" s="189"/>
      <c r="W587" s="189"/>
      <c r="X587" s="189"/>
      <c r="Y587" s="189"/>
      <c r="Z587" s="189"/>
    </row>
    <row r="588" spans="1:26" ht="11.5" x14ac:dyDescent="0.25">
      <c r="A588" s="189"/>
      <c r="B588" s="189"/>
      <c r="C588" s="189"/>
      <c r="D588" s="189"/>
      <c r="E588" s="189"/>
      <c r="H588" s="189"/>
      <c r="I588" s="189"/>
      <c r="J588" s="189"/>
      <c r="K588" s="189"/>
      <c r="L588" s="189"/>
      <c r="M588" s="189"/>
      <c r="N588" s="189"/>
      <c r="O588" s="189"/>
      <c r="P588" s="189"/>
      <c r="Q588" s="189"/>
      <c r="R588" s="189"/>
      <c r="S588" s="189"/>
      <c r="T588" s="189"/>
      <c r="U588" s="189"/>
      <c r="V588" s="189"/>
      <c r="W588" s="189"/>
      <c r="X588" s="189"/>
      <c r="Y588" s="189"/>
      <c r="Z588" s="189"/>
    </row>
    <row r="589" spans="1:26" ht="11.5" x14ac:dyDescent="0.25">
      <c r="A589" s="189"/>
      <c r="B589" s="189"/>
      <c r="C589" s="189"/>
      <c r="D589" s="189"/>
      <c r="E589" s="189"/>
      <c r="H589" s="189"/>
      <c r="I589" s="189"/>
      <c r="J589" s="189"/>
      <c r="K589" s="189"/>
      <c r="L589" s="189"/>
      <c r="M589" s="189"/>
      <c r="N589" s="189"/>
      <c r="O589" s="189"/>
      <c r="P589" s="189"/>
      <c r="Q589" s="189"/>
      <c r="R589" s="189"/>
      <c r="S589" s="189"/>
      <c r="T589" s="189"/>
      <c r="U589" s="189"/>
      <c r="V589" s="189"/>
      <c r="W589" s="189"/>
      <c r="X589" s="189"/>
      <c r="Y589" s="189"/>
      <c r="Z589" s="189"/>
    </row>
    <row r="590" spans="1:26" ht="11.5" x14ac:dyDescent="0.25">
      <c r="A590" s="189"/>
      <c r="B590" s="189"/>
      <c r="C590" s="189"/>
      <c r="D590" s="189"/>
      <c r="E590" s="189"/>
      <c r="H590" s="189"/>
      <c r="I590" s="189"/>
      <c r="J590" s="189"/>
      <c r="K590" s="189"/>
      <c r="L590" s="189"/>
      <c r="M590" s="189"/>
      <c r="N590" s="189"/>
      <c r="O590" s="189"/>
      <c r="P590" s="189"/>
      <c r="Q590" s="189"/>
      <c r="R590" s="189"/>
      <c r="S590" s="189"/>
      <c r="T590" s="189"/>
      <c r="U590" s="189"/>
      <c r="V590" s="189"/>
      <c r="W590" s="189"/>
      <c r="X590" s="189"/>
      <c r="Y590" s="189"/>
      <c r="Z590" s="189"/>
    </row>
    <row r="591" spans="1:26" ht="11.5" x14ac:dyDescent="0.25">
      <c r="A591" s="189"/>
      <c r="B591" s="189"/>
      <c r="C591" s="189"/>
      <c r="D591" s="189"/>
      <c r="E591" s="189"/>
      <c r="H591" s="189"/>
      <c r="I591" s="189"/>
      <c r="J591" s="189"/>
      <c r="K591" s="189"/>
      <c r="L591" s="189"/>
      <c r="M591" s="189"/>
      <c r="N591" s="189"/>
      <c r="O591" s="189"/>
      <c r="P591" s="189"/>
      <c r="Q591" s="189"/>
      <c r="R591" s="189"/>
      <c r="S591" s="189"/>
      <c r="T591" s="189"/>
      <c r="U591" s="189"/>
      <c r="V591" s="189"/>
      <c r="W591" s="189"/>
      <c r="X591" s="189"/>
      <c r="Y591" s="189"/>
      <c r="Z591" s="189"/>
    </row>
    <row r="592" spans="1:26" ht="11.5" x14ac:dyDescent="0.25">
      <c r="A592" s="189"/>
      <c r="B592" s="189"/>
      <c r="C592" s="189"/>
      <c r="D592" s="189"/>
      <c r="E592" s="189"/>
      <c r="H592" s="189"/>
      <c r="I592" s="189"/>
      <c r="J592" s="189"/>
      <c r="K592" s="189"/>
      <c r="L592" s="189"/>
      <c r="M592" s="189"/>
      <c r="N592" s="189"/>
      <c r="O592" s="189"/>
      <c r="P592" s="189"/>
      <c r="Q592" s="189"/>
      <c r="R592" s="189"/>
      <c r="S592" s="189"/>
      <c r="T592" s="189"/>
      <c r="U592" s="189"/>
      <c r="V592" s="189"/>
      <c r="W592" s="189"/>
      <c r="X592" s="189"/>
      <c r="Y592" s="189"/>
      <c r="Z592" s="189"/>
    </row>
    <row r="593" spans="1:26" ht="11.5" x14ac:dyDescent="0.25">
      <c r="A593" s="189"/>
      <c r="B593" s="189"/>
      <c r="C593" s="189"/>
      <c r="D593" s="189"/>
      <c r="E593" s="189"/>
      <c r="H593" s="189"/>
      <c r="I593" s="189"/>
      <c r="J593" s="189"/>
      <c r="K593" s="189"/>
      <c r="L593" s="189"/>
      <c r="M593" s="189"/>
      <c r="N593" s="189"/>
      <c r="O593" s="189"/>
      <c r="P593" s="189"/>
      <c r="Q593" s="189"/>
      <c r="R593" s="189"/>
      <c r="S593" s="189"/>
      <c r="T593" s="189"/>
      <c r="U593" s="189"/>
      <c r="V593" s="189"/>
      <c r="W593" s="189"/>
      <c r="X593" s="189"/>
      <c r="Y593" s="189"/>
      <c r="Z593" s="189"/>
    </row>
    <row r="594" spans="1:26" ht="11.5" x14ac:dyDescent="0.25">
      <c r="A594" s="189"/>
      <c r="B594" s="189"/>
      <c r="C594" s="189"/>
      <c r="D594" s="189"/>
      <c r="E594" s="189"/>
      <c r="H594" s="189"/>
      <c r="I594" s="189"/>
      <c r="J594" s="189"/>
      <c r="K594" s="189"/>
      <c r="L594" s="189"/>
      <c r="M594" s="189"/>
      <c r="N594" s="189"/>
      <c r="O594" s="189"/>
      <c r="P594" s="189"/>
      <c r="Q594" s="189"/>
      <c r="R594" s="189"/>
      <c r="S594" s="189"/>
      <c r="T594" s="189"/>
      <c r="U594" s="189"/>
      <c r="V594" s="189"/>
      <c r="W594" s="189"/>
      <c r="X594" s="189"/>
      <c r="Y594" s="189"/>
      <c r="Z594" s="189"/>
    </row>
    <row r="595" spans="1:26" ht="11.5" x14ac:dyDescent="0.25">
      <c r="A595" s="189"/>
      <c r="B595" s="189"/>
      <c r="C595" s="189"/>
      <c r="D595" s="189"/>
      <c r="E595" s="189"/>
      <c r="H595" s="189"/>
      <c r="I595" s="189"/>
      <c r="J595" s="189"/>
      <c r="K595" s="189"/>
      <c r="L595" s="189"/>
      <c r="M595" s="189"/>
      <c r="N595" s="189"/>
      <c r="O595" s="189"/>
      <c r="P595" s="189"/>
      <c r="Q595" s="189"/>
      <c r="R595" s="189"/>
      <c r="S595" s="189"/>
      <c r="T595" s="189"/>
      <c r="U595" s="189"/>
      <c r="V595" s="189"/>
      <c r="W595" s="189"/>
      <c r="X595" s="189"/>
      <c r="Y595" s="189"/>
      <c r="Z595" s="189"/>
    </row>
    <row r="596" spans="1:26" ht="11.5" x14ac:dyDescent="0.25">
      <c r="A596" s="189"/>
      <c r="B596" s="189"/>
      <c r="C596" s="189"/>
      <c r="D596" s="189"/>
      <c r="E596" s="189"/>
      <c r="H596" s="189"/>
      <c r="I596" s="189"/>
      <c r="J596" s="189"/>
      <c r="K596" s="189"/>
      <c r="L596" s="189"/>
      <c r="M596" s="189"/>
      <c r="N596" s="189"/>
      <c r="O596" s="189"/>
      <c r="P596" s="189"/>
      <c r="Q596" s="189"/>
      <c r="R596" s="189"/>
      <c r="S596" s="189"/>
      <c r="T596" s="189"/>
      <c r="U596" s="189"/>
      <c r="V596" s="189"/>
      <c r="W596" s="189"/>
      <c r="X596" s="189"/>
      <c r="Y596" s="189"/>
      <c r="Z596" s="189"/>
    </row>
    <row r="597" spans="1:26" ht="11.5" x14ac:dyDescent="0.25">
      <c r="A597" s="189"/>
      <c r="B597" s="189"/>
      <c r="C597" s="189"/>
      <c r="D597" s="189"/>
      <c r="E597" s="189"/>
      <c r="H597" s="189"/>
      <c r="I597" s="189"/>
      <c r="J597" s="189"/>
      <c r="K597" s="189"/>
      <c r="L597" s="189"/>
      <c r="M597" s="189"/>
      <c r="N597" s="189"/>
      <c r="O597" s="189"/>
      <c r="P597" s="189"/>
      <c r="Q597" s="189"/>
      <c r="R597" s="189"/>
      <c r="S597" s="189"/>
      <c r="T597" s="189"/>
      <c r="U597" s="189"/>
      <c r="V597" s="189"/>
      <c r="W597" s="189"/>
      <c r="X597" s="189"/>
      <c r="Y597" s="189"/>
      <c r="Z597" s="189"/>
    </row>
    <row r="598" spans="1:26" ht="11.5" x14ac:dyDescent="0.25">
      <c r="A598" s="189"/>
      <c r="B598" s="189"/>
      <c r="C598" s="189"/>
      <c r="D598" s="189"/>
      <c r="E598" s="189"/>
      <c r="H598" s="189"/>
      <c r="I598" s="189"/>
      <c r="J598" s="189"/>
      <c r="K598" s="189"/>
      <c r="L598" s="189"/>
      <c r="M598" s="189"/>
      <c r="N598" s="189"/>
      <c r="O598" s="189"/>
      <c r="P598" s="189"/>
      <c r="Q598" s="189"/>
      <c r="R598" s="189"/>
      <c r="S598" s="189"/>
      <c r="T598" s="189"/>
      <c r="U598" s="189"/>
      <c r="V598" s="189"/>
      <c r="W598" s="189"/>
      <c r="X598" s="189"/>
      <c r="Y598" s="189"/>
      <c r="Z598" s="189"/>
    </row>
    <row r="599" spans="1:26" ht="11.5" x14ac:dyDescent="0.25">
      <c r="A599" s="189"/>
      <c r="B599" s="189"/>
      <c r="C599" s="189"/>
      <c r="D599" s="189"/>
      <c r="E599" s="189"/>
      <c r="H599" s="189"/>
      <c r="I599" s="189"/>
      <c r="J599" s="189"/>
      <c r="K599" s="189"/>
      <c r="L599" s="189"/>
      <c r="M599" s="189"/>
      <c r="N599" s="189"/>
      <c r="O599" s="189"/>
      <c r="P599" s="189"/>
      <c r="Q599" s="189"/>
      <c r="R599" s="189"/>
      <c r="S599" s="189"/>
      <c r="T599" s="189"/>
      <c r="U599" s="189"/>
      <c r="V599" s="189"/>
      <c r="W599" s="189"/>
      <c r="X599" s="189"/>
      <c r="Y599" s="189"/>
      <c r="Z599" s="189"/>
    </row>
    <row r="600" spans="1:26" ht="11.5" x14ac:dyDescent="0.25">
      <c r="A600" s="189"/>
      <c r="B600" s="189"/>
      <c r="C600" s="189"/>
      <c r="D600" s="189"/>
      <c r="E600" s="189"/>
      <c r="H600" s="189"/>
      <c r="I600" s="189"/>
      <c r="J600" s="189"/>
      <c r="K600" s="189"/>
      <c r="L600" s="189"/>
      <c r="M600" s="189"/>
      <c r="N600" s="189"/>
      <c r="O600" s="189"/>
      <c r="P600" s="189"/>
      <c r="Q600" s="189"/>
      <c r="R600" s="189"/>
      <c r="S600" s="189"/>
      <c r="T600" s="189"/>
      <c r="U600" s="189"/>
      <c r="V600" s="189"/>
      <c r="W600" s="189"/>
      <c r="X600" s="189"/>
      <c r="Y600" s="189"/>
      <c r="Z600" s="189"/>
    </row>
    <row r="601" spans="1:26" ht="11.5" x14ac:dyDescent="0.25">
      <c r="A601" s="189"/>
      <c r="B601" s="189"/>
      <c r="C601" s="189"/>
      <c r="D601" s="189"/>
      <c r="E601" s="189"/>
      <c r="H601" s="189"/>
      <c r="I601" s="189"/>
      <c r="J601" s="189"/>
      <c r="K601" s="189"/>
      <c r="L601" s="189"/>
      <c r="M601" s="189"/>
      <c r="N601" s="189"/>
      <c r="O601" s="189"/>
      <c r="P601" s="189"/>
      <c r="Q601" s="189"/>
      <c r="R601" s="189"/>
      <c r="S601" s="189"/>
      <c r="T601" s="189"/>
      <c r="U601" s="189"/>
      <c r="V601" s="189"/>
      <c r="W601" s="189"/>
      <c r="X601" s="189"/>
      <c r="Y601" s="189"/>
      <c r="Z601" s="189"/>
    </row>
    <row r="602" spans="1:26" ht="11.5" x14ac:dyDescent="0.25">
      <c r="A602" s="189"/>
      <c r="B602" s="189"/>
      <c r="C602" s="189"/>
      <c r="D602" s="189"/>
      <c r="E602" s="189"/>
      <c r="H602" s="189"/>
      <c r="I602" s="189"/>
      <c r="J602" s="189"/>
      <c r="K602" s="189"/>
      <c r="L602" s="189"/>
      <c r="M602" s="189"/>
      <c r="N602" s="189"/>
      <c r="O602" s="189"/>
      <c r="P602" s="189"/>
      <c r="Q602" s="189"/>
      <c r="R602" s="189"/>
      <c r="S602" s="189"/>
      <c r="T602" s="189"/>
      <c r="U602" s="189"/>
      <c r="V602" s="189"/>
      <c r="W602" s="189"/>
      <c r="X602" s="189"/>
      <c r="Y602" s="189"/>
      <c r="Z602" s="189"/>
    </row>
    <row r="603" spans="1:26" ht="11.5" x14ac:dyDescent="0.25">
      <c r="A603" s="189"/>
      <c r="B603" s="189"/>
      <c r="C603" s="189"/>
      <c r="D603" s="189"/>
      <c r="E603" s="189"/>
      <c r="H603" s="189"/>
      <c r="I603" s="189"/>
      <c r="J603" s="189"/>
      <c r="K603" s="189"/>
      <c r="L603" s="189"/>
      <c r="M603" s="189"/>
      <c r="N603" s="189"/>
      <c r="O603" s="189"/>
      <c r="P603" s="189"/>
      <c r="Q603" s="189"/>
      <c r="R603" s="189"/>
      <c r="S603" s="189"/>
      <c r="T603" s="189"/>
      <c r="U603" s="189"/>
      <c r="V603" s="189"/>
      <c r="W603" s="189"/>
      <c r="X603" s="189"/>
      <c r="Y603" s="189"/>
      <c r="Z603" s="189"/>
    </row>
    <row r="604" spans="1:26" ht="11.5" x14ac:dyDescent="0.25">
      <c r="A604" s="189"/>
      <c r="B604" s="189"/>
      <c r="C604" s="189"/>
      <c r="D604" s="189"/>
      <c r="E604" s="189"/>
      <c r="H604" s="189"/>
      <c r="I604" s="189"/>
      <c r="J604" s="189"/>
      <c r="K604" s="189"/>
      <c r="L604" s="189"/>
      <c r="M604" s="189"/>
      <c r="N604" s="189"/>
      <c r="O604" s="189"/>
      <c r="P604" s="189"/>
      <c r="Q604" s="189"/>
      <c r="R604" s="189"/>
      <c r="S604" s="189"/>
      <c r="T604" s="189"/>
      <c r="U604" s="189"/>
      <c r="V604" s="189"/>
      <c r="W604" s="189"/>
      <c r="X604" s="189"/>
      <c r="Y604" s="189"/>
      <c r="Z604" s="189"/>
    </row>
    <row r="605" spans="1:26" ht="11.5" x14ac:dyDescent="0.25">
      <c r="A605" s="189"/>
      <c r="B605" s="189"/>
      <c r="C605" s="189"/>
      <c r="D605" s="189"/>
      <c r="E605" s="189"/>
      <c r="H605" s="189"/>
      <c r="I605" s="189"/>
      <c r="J605" s="189"/>
      <c r="K605" s="189"/>
      <c r="L605" s="189"/>
      <c r="M605" s="189"/>
      <c r="N605" s="189"/>
      <c r="O605" s="189"/>
      <c r="P605" s="189"/>
      <c r="Q605" s="189"/>
      <c r="R605" s="189"/>
      <c r="S605" s="189"/>
      <c r="T605" s="189"/>
      <c r="U605" s="189"/>
      <c r="V605" s="189"/>
      <c r="W605" s="189"/>
      <c r="X605" s="189"/>
      <c r="Y605" s="189"/>
      <c r="Z605" s="189"/>
    </row>
    <row r="606" spans="1:26" ht="11.5" x14ac:dyDescent="0.25">
      <c r="A606" s="189"/>
      <c r="B606" s="189"/>
      <c r="C606" s="189"/>
      <c r="D606" s="189"/>
      <c r="E606" s="189"/>
      <c r="H606" s="189"/>
      <c r="I606" s="189"/>
      <c r="J606" s="189"/>
      <c r="K606" s="189"/>
      <c r="L606" s="189"/>
      <c r="M606" s="189"/>
      <c r="N606" s="189"/>
      <c r="O606" s="189"/>
      <c r="P606" s="189"/>
      <c r="Q606" s="189"/>
      <c r="R606" s="189"/>
      <c r="S606" s="189"/>
      <c r="T606" s="189"/>
      <c r="U606" s="189"/>
      <c r="V606" s="189"/>
      <c r="W606" s="189"/>
      <c r="X606" s="189"/>
      <c r="Y606" s="189"/>
      <c r="Z606" s="189"/>
    </row>
    <row r="607" spans="1:26" ht="11.5" x14ac:dyDescent="0.25">
      <c r="A607" s="189"/>
      <c r="B607" s="189"/>
      <c r="C607" s="189"/>
      <c r="D607" s="189"/>
      <c r="E607" s="189"/>
      <c r="H607" s="189"/>
      <c r="I607" s="189"/>
      <c r="J607" s="189"/>
      <c r="K607" s="189"/>
      <c r="L607" s="189"/>
      <c r="M607" s="189"/>
      <c r="N607" s="189"/>
      <c r="O607" s="189"/>
      <c r="P607" s="189"/>
      <c r="Q607" s="189"/>
      <c r="R607" s="189"/>
      <c r="S607" s="189"/>
      <c r="T607" s="189"/>
      <c r="U607" s="189"/>
      <c r="V607" s="189"/>
      <c r="W607" s="189"/>
      <c r="X607" s="189"/>
      <c r="Y607" s="189"/>
      <c r="Z607" s="189"/>
    </row>
    <row r="608" spans="1:26" ht="11.5" x14ac:dyDescent="0.25">
      <c r="A608" s="189"/>
      <c r="B608" s="189"/>
      <c r="C608" s="189"/>
      <c r="D608" s="189"/>
      <c r="E608" s="189"/>
      <c r="H608" s="189"/>
      <c r="I608" s="189"/>
      <c r="J608" s="189"/>
      <c r="K608" s="189"/>
      <c r="L608" s="189"/>
      <c r="M608" s="189"/>
      <c r="N608" s="189"/>
      <c r="O608" s="189"/>
      <c r="P608" s="189"/>
      <c r="Q608" s="189"/>
      <c r="R608" s="189"/>
      <c r="S608" s="189"/>
      <c r="T608" s="189"/>
      <c r="U608" s="189"/>
      <c r="V608" s="189"/>
      <c r="W608" s="189"/>
      <c r="X608" s="189"/>
      <c r="Y608" s="189"/>
      <c r="Z608" s="189"/>
    </row>
    <row r="609" spans="1:26" ht="11.5" x14ac:dyDescent="0.25">
      <c r="A609" s="189"/>
      <c r="B609" s="189"/>
      <c r="C609" s="189"/>
      <c r="D609" s="189"/>
      <c r="E609" s="189"/>
      <c r="H609" s="189"/>
      <c r="I609" s="189"/>
      <c r="J609" s="189"/>
      <c r="K609" s="189"/>
      <c r="L609" s="189"/>
      <c r="M609" s="189"/>
      <c r="N609" s="189"/>
      <c r="O609" s="189"/>
      <c r="P609" s="189"/>
      <c r="Q609" s="189"/>
      <c r="R609" s="189"/>
      <c r="S609" s="189"/>
      <c r="T609" s="189"/>
      <c r="U609" s="189"/>
      <c r="V609" s="189"/>
      <c r="W609" s="189"/>
      <c r="X609" s="189"/>
      <c r="Y609" s="189"/>
      <c r="Z609" s="189"/>
    </row>
    <row r="610" spans="1:26" ht="11.5" x14ac:dyDescent="0.25">
      <c r="A610" s="189"/>
      <c r="B610" s="189"/>
      <c r="C610" s="189"/>
      <c r="D610" s="189"/>
      <c r="E610" s="189"/>
      <c r="H610" s="189"/>
      <c r="I610" s="189"/>
      <c r="J610" s="189"/>
      <c r="K610" s="189"/>
      <c r="L610" s="189"/>
      <c r="M610" s="189"/>
      <c r="N610" s="189"/>
      <c r="O610" s="189"/>
      <c r="P610" s="189"/>
      <c r="Q610" s="189"/>
      <c r="R610" s="189"/>
      <c r="S610" s="189"/>
      <c r="T610" s="189"/>
      <c r="U610" s="189"/>
      <c r="V610" s="189"/>
      <c r="W610" s="189"/>
      <c r="X610" s="189"/>
      <c r="Y610" s="189"/>
      <c r="Z610" s="189"/>
    </row>
    <row r="611" spans="1:26" ht="11.5" x14ac:dyDescent="0.25">
      <c r="A611" s="189"/>
      <c r="B611" s="189"/>
      <c r="C611" s="189"/>
      <c r="D611" s="189"/>
      <c r="E611" s="189"/>
      <c r="H611" s="189"/>
      <c r="I611" s="189"/>
      <c r="J611" s="189"/>
      <c r="K611" s="189"/>
      <c r="L611" s="189"/>
      <c r="M611" s="189"/>
      <c r="N611" s="189"/>
      <c r="O611" s="189"/>
      <c r="P611" s="189"/>
      <c r="Q611" s="189"/>
      <c r="R611" s="189"/>
      <c r="S611" s="189"/>
      <c r="T611" s="189"/>
      <c r="U611" s="189"/>
      <c r="V611" s="189"/>
      <c r="W611" s="189"/>
      <c r="X611" s="189"/>
      <c r="Y611" s="189"/>
      <c r="Z611" s="189"/>
    </row>
    <row r="612" spans="1:26" ht="11.5" x14ac:dyDescent="0.25">
      <c r="A612" s="189"/>
      <c r="B612" s="189"/>
      <c r="C612" s="189"/>
      <c r="D612" s="189"/>
      <c r="E612" s="189"/>
      <c r="H612" s="189"/>
      <c r="I612" s="189"/>
      <c r="J612" s="189"/>
      <c r="K612" s="189"/>
      <c r="L612" s="189"/>
      <c r="M612" s="189"/>
      <c r="N612" s="189"/>
      <c r="O612" s="189"/>
      <c r="P612" s="189"/>
      <c r="Q612" s="189"/>
      <c r="R612" s="189"/>
      <c r="S612" s="189"/>
      <c r="T612" s="189"/>
      <c r="U612" s="189"/>
      <c r="V612" s="189"/>
      <c r="W612" s="189"/>
      <c r="X612" s="189"/>
      <c r="Y612" s="189"/>
      <c r="Z612" s="189"/>
    </row>
    <row r="613" spans="1:26" ht="11.5" x14ac:dyDescent="0.25">
      <c r="A613" s="189"/>
      <c r="B613" s="189"/>
      <c r="C613" s="189"/>
      <c r="D613" s="189"/>
      <c r="E613" s="189"/>
      <c r="H613" s="189"/>
      <c r="I613" s="189"/>
      <c r="J613" s="189"/>
      <c r="K613" s="189"/>
      <c r="L613" s="189"/>
      <c r="M613" s="189"/>
      <c r="N613" s="189"/>
      <c r="O613" s="189"/>
      <c r="P613" s="189"/>
      <c r="Q613" s="189"/>
      <c r="R613" s="189"/>
      <c r="S613" s="189"/>
      <c r="T613" s="189"/>
      <c r="U613" s="189"/>
      <c r="V613" s="189"/>
      <c r="W613" s="189"/>
      <c r="X613" s="189"/>
      <c r="Y613" s="189"/>
      <c r="Z613" s="189"/>
    </row>
    <row r="614" spans="1:26" ht="11.5" x14ac:dyDescent="0.25">
      <c r="A614" s="189"/>
      <c r="B614" s="189"/>
      <c r="C614" s="189"/>
      <c r="D614" s="189"/>
      <c r="E614" s="189"/>
      <c r="H614" s="189"/>
      <c r="I614" s="189"/>
      <c r="J614" s="189"/>
      <c r="K614" s="189"/>
      <c r="L614" s="189"/>
      <c r="M614" s="189"/>
      <c r="N614" s="189"/>
      <c r="O614" s="189"/>
      <c r="P614" s="189"/>
      <c r="Q614" s="189"/>
      <c r="R614" s="189"/>
      <c r="S614" s="189"/>
      <c r="T614" s="189"/>
      <c r="U614" s="189"/>
      <c r="V614" s="189"/>
      <c r="W614" s="189"/>
      <c r="X614" s="189"/>
      <c r="Y614" s="189"/>
      <c r="Z614" s="189"/>
    </row>
    <row r="615" spans="1:26" ht="11.5" x14ac:dyDescent="0.25">
      <c r="A615" s="189"/>
      <c r="B615" s="189"/>
      <c r="C615" s="189"/>
      <c r="D615" s="189"/>
      <c r="E615" s="189"/>
      <c r="H615" s="189"/>
      <c r="I615" s="189"/>
      <c r="J615" s="189"/>
      <c r="K615" s="189"/>
      <c r="L615" s="189"/>
      <c r="M615" s="189"/>
      <c r="N615" s="189"/>
      <c r="O615" s="189"/>
      <c r="P615" s="189"/>
      <c r="Q615" s="189"/>
      <c r="R615" s="189"/>
      <c r="S615" s="189"/>
      <c r="T615" s="189"/>
      <c r="U615" s="189"/>
      <c r="V615" s="189"/>
      <c r="W615" s="189"/>
      <c r="X615" s="189"/>
      <c r="Y615" s="189"/>
      <c r="Z615" s="189"/>
    </row>
    <row r="616" spans="1:26" ht="11.5" x14ac:dyDescent="0.25">
      <c r="A616" s="189"/>
      <c r="B616" s="189"/>
      <c r="C616" s="189"/>
      <c r="D616" s="189"/>
      <c r="E616" s="189"/>
      <c r="H616" s="189"/>
      <c r="I616" s="189"/>
      <c r="J616" s="189"/>
      <c r="K616" s="189"/>
      <c r="L616" s="189"/>
      <c r="M616" s="189"/>
      <c r="N616" s="189"/>
      <c r="O616" s="189"/>
      <c r="P616" s="189"/>
      <c r="Q616" s="189"/>
      <c r="R616" s="189"/>
      <c r="S616" s="189"/>
      <c r="T616" s="189"/>
      <c r="U616" s="189"/>
      <c r="V616" s="189"/>
      <c r="W616" s="189"/>
      <c r="X616" s="189"/>
      <c r="Y616" s="189"/>
      <c r="Z616" s="189"/>
    </row>
    <row r="617" spans="1:26" ht="11.5" x14ac:dyDescent="0.25">
      <c r="A617" s="189"/>
      <c r="B617" s="189"/>
      <c r="C617" s="189"/>
      <c r="D617" s="189"/>
      <c r="E617" s="189"/>
      <c r="H617" s="189"/>
      <c r="I617" s="189"/>
      <c r="J617" s="189"/>
      <c r="K617" s="189"/>
      <c r="L617" s="189"/>
      <c r="M617" s="189"/>
      <c r="N617" s="189"/>
      <c r="O617" s="189"/>
      <c r="P617" s="189"/>
      <c r="Q617" s="189"/>
      <c r="R617" s="189"/>
      <c r="S617" s="189"/>
      <c r="T617" s="189"/>
      <c r="U617" s="189"/>
      <c r="V617" s="189"/>
      <c r="W617" s="189"/>
      <c r="X617" s="189"/>
      <c r="Y617" s="189"/>
      <c r="Z617" s="189"/>
    </row>
    <row r="618" spans="1:26" ht="11.5" x14ac:dyDescent="0.25">
      <c r="A618" s="189"/>
      <c r="B618" s="189"/>
      <c r="C618" s="189"/>
      <c r="D618" s="189"/>
      <c r="E618" s="189"/>
      <c r="H618" s="189"/>
      <c r="I618" s="189"/>
      <c r="J618" s="189"/>
      <c r="K618" s="189"/>
      <c r="L618" s="189"/>
      <c r="M618" s="189"/>
      <c r="N618" s="189"/>
      <c r="O618" s="189"/>
      <c r="P618" s="189"/>
      <c r="Q618" s="189"/>
      <c r="R618" s="189"/>
      <c r="S618" s="189"/>
      <c r="T618" s="189"/>
      <c r="U618" s="189"/>
      <c r="V618" s="189"/>
      <c r="W618" s="189"/>
      <c r="X618" s="189"/>
      <c r="Y618" s="189"/>
      <c r="Z618" s="189"/>
    </row>
    <row r="619" spans="1:26" ht="11.5" x14ac:dyDescent="0.25">
      <c r="A619" s="189"/>
      <c r="B619" s="189"/>
      <c r="C619" s="189"/>
      <c r="D619" s="189"/>
      <c r="E619" s="189"/>
      <c r="H619" s="189"/>
      <c r="I619" s="189"/>
      <c r="J619" s="189"/>
      <c r="K619" s="189"/>
      <c r="L619" s="189"/>
      <c r="M619" s="189"/>
      <c r="N619" s="189"/>
      <c r="O619" s="189"/>
      <c r="P619" s="189"/>
      <c r="Q619" s="189"/>
      <c r="R619" s="189"/>
      <c r="S619" s="189"/>
      <c r="T619" s="189"/>
      <c r="U619" s="189"/>
      <c r="V619" s="189"/>
      <c r="W619" s="189"/>
      <c r="X619" s="189"/>
      <c r="Y619" s="189"/>
      <c r="Z619" s="189"/>
    </row>
    <row r="620" spans="1:26" ht="11.5" x14ac:dyDescent="0.25">
      <c r="A620" s="189"/>
      <c r="B620" s="189"/>
      <c r="C620" s="189"/>
      <c r="D620" s="189"/>
      <c r="E620" s="189"/>
      <c r="H620" s="189"/>
      <c r="I620" s="189"/>
      <c r="J620" s="189"/>
      <c r="K620" s="189"/>
      <c r="L620" s="189"/>
      <c r="M620" s="189"/>
      <c r="N620" s="189"/>
      <c r="O620" s="189"/>
      <c r="P620" s="189"/>
      <c r="Q620" s="189"/>
      <c r="R620" s="189"/>
      <c r="S620" s="189"/>
      <c r="T620" s="189"/>
      <c r="U620" s="189"/>
      <c r="V620" s="189"/>
      <c r="W620" s="189"/>
      <c r="X620" s="189"/>
      <c r="Y620" s="189"/>
      <c r="Z620" s="189"/>
    </row>
    <row r="621" spans="1:26" ht="11.5" x14ac:dyDescent="0.25">
      <c r="A621" s="189"/>
      <c r="B621" s="189"/>
      <c r="C621" s="189"/>
      <c r="D621" s="189"/>
      <c r="E621" s="189"/>
      <c r="H621" s="189"/>
      <c r="I621" s="189"/>
      <c r="J621" s="189"/>
      <c r="K621" s="189"/>
      <c r="L621" s="189"/>
      <c r="M621" s="189"/>
      <c r="N621" s="189"/>
      <c r="O621" s="189"/>
      <c r="P621" s="189"/>
      <c r="Q621" s="189"/>
      <c r="R621" s="189"/>
      <c r="S621" s="189"/>
      <c r="T621" s="189"/>
      <c r="U621" s="189"/>
      <c r="V621" s="189"/>
      <c r="W621" s="189"/>
      <c r="X621" s="189"/>
      <c r="Y621" s="189"/>
      <c r="Z621" s="189"/>
    </row>
    <row r="622" spans="1:26" ht="11.5" x14ac:dyDescent="0.25">
      <c r="A622" s="189"/>
      <c r="B622" s="189"/>
      <c r="C622" s="189"/>
      <c r="D622" s="189"/>
      <c r="E622" s="189"/>
      <c r="H622" s="189"/>
      <c r="I622" s="189"/>
      <c r="J622" s="189"/>
      <c r="K622" s="189"/>
      <c r="L622" s="189"/>
      <c r="M622" s="189"/>
      <c r="N622" s="189"/>
      <c r="O622" s="189"/>
      <c r="P622" s="189"/>
      <c r="Q622" s="189"/>
      <c r="R622" s="189"/>
      <c r="S622" s="189"/>
      <c r="T622" s="189"/>
      <c r="U622" s="189"/>
      <c r="V622" s="189"/>
      <c r="W622" s="189"/>
      <c r="X622" s="189"/>
      <c r="Y622" s="189"/>
      <c r="Z622" s="189"/>
    </row>
    <row r="623" spans="1:26" ht="11.5" x14ac:dyDescent="0.25">
      <c r="A623" s="189"/>
      <c r="B623" s="189"/>
      <c r="C623" s="189"/>
      <c r="D623" s="189"/>
      <c r="E623" s="189"/>
      <c r="H623" s="189"/>
      <c r="I623" s="189"/>
      <c r="J623" s="189"/>
      <c r="K623" s="189"/>
      <c r="L623" s="189"/>
      <c r="M623" s="189"/>
      <c r="N623" s="189"/>
      <c r="O623" s="189"/>
      <c r="P623" s="189"/>
      <c r="Q623" s="189"/>
      <c r="R623" s="189"/>
      <c r="S623" s="189"/>
      <c r="T623" s="189"/>
      <c r="U623" s="189"/>
      <c r="V623" s="189"/>
      <c r="W623" s="189"/>
      <c r="X623" s="189"/>
      <c r="Y623" s="189"/>
      <c r="Z623" s="189"/>
    </row>
    <row r="624" spans="1:26" ht="11.5" x14ac:dyDescent="0.25">
      <c r="A624" s="189"/>
      <c r="B624" s="189"/>
      <c r="C624" s="189"/>
      <c r="D624" s="189"/>
      <c r="E624" s="189"/>
      <c r="H624" s="189"/>
      <c r="I624" s="189"/>
      <c r="J624" s="189"/>
      <c r="K624" s="189"/>
      <c r="L624" s="189"/>
      <c r="M624" s="189"/>
      <c r="N624" s="189"/>
      <c r="O624" s="189"/>
      <c r="P624" s="189"/>
      <c r="Q624" s="189"/>
      <c r="R624" s="189"/>
      <c r="S624" s="189"/>
      <c r="T624" s="189"/>
      <c r="U624" s="189"/>
      <c r="V624" s="189"/>
      <c r="W624" s="189"/>
      <c r="X624" s="189"/>
      <c r="Y624" s="189"/>
      <c r="Z624" s="189"/>
    </row>
    <row r="625" spans="1:26" ht="11.5" x14ac:dyDescent="0.25">
      <c r="A625" s="189"/>
      <c r="B625" s="189"/>
      <c r="C625" s="189"/>
      <c r="D625" s="189"/>
      <c r="E625" s="189"/>
      <c r="H625" s="189"/>
      <c r="I625" s="189"/>
      <c r="J625" s="189"/>
      <c r="K625" s="189"/>
      <c r="L625" s="189"/>
      <c r="M625" s="189"/>
      <c r="N625" s="189"/>
      <c r="O625" s="189"/>
      <c r="P625" s="189"/>
      <c r="Q625" s="189"/>
      <c r="R625" s="189"/>
      <c r="S625" s="189"/>
      <c r="T625" s="189"/>
      <c r="U625" s="189"/>
      <c r="V625" s="189"/>
      <c r="W625" s="189"/>
      <c r="X625" s="189"/>
      <c r="Y625" s="189"/>
      <c r="Z625" s="189"/>
    </row>
    <row r="626" spans="1:26" ht="11.5" x14ac:dyDescent="0.25">
      <c r="A626" s="189"/>
      <c r="B626" s="189"/>
      <c r="C626" s="189"/>
      <c r="D626" s="189"/>
      <c r="E626" s="189"/>
      <c r="H626" s="189"/>
      <c r="I626" s="189"/>
      <c r="J626" s="189"/>
      <c r="K626" s="189"/>
      <c r="L626" s="189"/>
      <c r="M626" s="189"/>
      <c r="N626" s="189"/>
      <c r="O626" s="189"/>
      <c r="P626" s="189"/>
      <c r="Q626" s="189"/>
      <c r="R626" s="189"/>
      <c r="S626" s="189"/>
      <c r="T626" s="189"/>
      <c r="U626" s="189"/>
      <c r="V626" s="189"/>
      <c r="W626" s="189"/>
      <c r="X626" s="189"/>
      <c r="Y626" s="189"/>
      <c r="Z626" s="189"/>
    </row>
    <row r="627" spans="1:26" ht="11.5" x14ac:dyDescent="0.25">
      <c r="A627" s="189"/>
      <c r="B627" s="189"/>
      <c r="C627" s="189"/>
      <c r="D627" s="189"/>
      <c r="E627" s="189"/>
      <c r="H627" s="189"/>
      <c r="I627" s="189"/>
      <c r="J627" s="189"/>
      <c r="K627" s="189"/>
      <c r="L627" s="189"/>
      <c r="M627" s="189"/>
      <c r="N627" s="189"/>
      <c r="O627" s="189"/>
      <c r="P627" s="189"/>
      <c r="Q627" s="189"/>
      <c r="R627" s="189"/>
      <c r="S627" s="189"/>
      <c r="T627" s="189"/>
      <c r="U627" s="189"/>
      <c r="V627" s="189"/>
      <c r="W627" s="189"/>
      <c r="X627" s="189"/>
      <c r="Y627" s="189"/>
      <c r="Z627" s="189"/>
    </row>
    <row r="628" spans="1:26" ht="11.5" x14ac:dyDescent="0.25">
      <c r="A628" s="189"/>
      <c r="B628" s="189"/>
      <c r="C628" s="189"/>
      <c r="D628" s="189"/>
      <c r="E628" s="189"/>
      <c r="H628" s="189"/>
      <c r="I628" s="189"/>
      <c r="J628" s="189"/>
      <c r="K628" s="189"/>
      <c r="L628" s="189"/>
      <c r="M628" s="189"/>
      <c r="N628" s="189"/>
      <c r="O628" s="189"/>
      <c r="P628" s="189"/>
      <c r="Q628" s="189"/>
      <c r="R628" s="189"/>
      <c r="S628" s="189"/>
      <c r="T628" s="189"/>
      <c r="U628" s="189"/>
      <c r="V628" s="189"/>
      <c r="W628" s="189"/>
      <c r="X628" s="189"/>
      <c r="Y628" s="189"/>
      <c r="Z628" s="189"/>
    </row>
    <row r="629" spans="1:26" ht="11.5" x14ac:dyDescent="0.25">
      <c r="A629" s="189"/>
      <c r="B629" s="189"/>
      <c r="C629" s="189"/>
      <c r="D629" s="189"/>
      <c r="E629" s="189"/>
      <c r="H629" s="189"/>
      <c r="I629" s="189"/>
      <c r="J629" s="189"/>
      <c r="K629" s="189"/>
      <c r="L629" s="189"/>
      <c r="M629" s="189"/>
      <c r="N629" s="189"/>
      <c r="O629" s="189"/>
      <c r="P629" s="189"/>
      <c r="Q629" s="189"/>
      <c r="R629" s="189"/>
      <c r="S629" s="189"/>
      <c r="T629" s="189"/>
      <c r="U629" s="189"/>
      <c r="V629" s="189"/>
      <c r="W629" s="189"/>
      <c r="X629" s="189"/>
      <c r="Y629" s="189"/>
      <c r="Z629" s="189"/>
    </row>
    <row r="630" spans="1:26" ht="11.5" x14ac:dyDescent="0.25">
      <c r="A630" s="189"/>
      <c r="B630" s="189"/>
      <c r="C630" s="189"/>
      <c r="D630" s="189"/>
      <c r="E630" s="189"/>
      <c r="H630" s="189"/>
      <c r="I630" s="189"/>
      <c r="J630" s="189"/>
      <c r="K630" s="189"/>
      <c r="L630" s="189"/>
      <c r="M630" s="189"/>
      <c r="N630" s="189"/>
      <c r="O630" s="189"/>
      <c r="P630" s="189"/>
      <c r="Q630" s="189"/>
      <c r="R630" s="189"/>
      <c r="S630" s="189"/>
      <c r="T630" s="189"/>
      <c r="U630" s="189"/>
      <c r="V630" s="189"/>
      <c r="W630" s="189"/>
      <c r="X630" s="189"/>
      <c r="Y630" s="189"/>
      <c r="Z630" s="189"/>
    </row>
    <row r="631" spans="1:26" ht="11.5" x14ac:dyDescent="0.25">
      <c r="A631" s="189"/>
      <c r="B631" s="189"/>
      <c r="C631" s="189"/>
      <c r="D631" s="189"/>
      <c r="E631" s="189"/>
      <c r="H631" s="189"/>
      <c r="I631" s="189"/>
      <c r="J631" s="189"/>
      <c r="K631" s="189"/>
      <c r="L631" s="189"/>
      <c r="M631" s="189"/>
      <c r="N631" s="189"/>
      <c r="O631" s="189"/>
      <c r="P631" s="189"/>
      <c r="Q631" s="189"/>
      <c r="R631" s="189"/>
      <c r="S631" s="189"/>
      <c r="T631" s="189"/>
      <c r="U631" s="189"/>
      <c r="V631" s="189"/>
      <c r="W631" s="189"/>
      <c r="X631" s="189"/>
      <c r="Y631" s="189"/>
      <c r="Z631" s="189"/>
    </row>
    <row r="632" spans="1:26" ht="11.5" x14ac:dyDescent="0.25">
      <c r="A632" s="189"/>
      <c r="B632" s="189"/>
      <c r="C632" s="189"/>
      <c r="D632" s="189"/>
      <c r="E632" s="189"/>
      <c r="H632" s="189"/>
      <c r="I632" s="189"/>
      <c r="J632" s="189"/>
      <c r="K632" s="189"/>
      <c r="L632" s="189"/>
      <c r="M632" s="189"/>
      <c r="N632" s="189"/>
      <c r="O632" s="189"/>
      <c r="P632" s="189"/>
      <c r="Q632" s="189"/>
      <c r="R632" s="189"/>
      <c r="S632" s="189"/>
      <c r="T632" s="189"/>
      <c r="U632" s="189"/>
      <c r="V632" s="189"/>
      <c r="W632" s="189"/>
      <c r="X632" s="189"/>
      <c r="Y632" s="189"/>
      <c r="Z632" s="189"/>
    </row>
    <row r="633" spans="1:26" ht="11.5" x14ac:dyDescent="0.25">
      <c r="A633" s="189"/>
      <c r="B633" s="189"/>
      <c r="C633" s="189"/>
      <c r="D633" s="189"/>
      <c r="E633" s="189"/>
      <c r="H633" s="189"/>
      <c r="I633" s="189"/>
      <c r="J633" s="189"/>
      <c r="K633" s="189"/>
      <c r="L633" s="189"/>
      <c r="M633" s="189"/>
      <c r="N633" s="189"/>
      <c r="O633" s="189"/>
      <c r="P633" s="189"/>
      <c r="Q633" s="189"/>
      <c r="R633" s="189"/>
      <c r="S633" s="189"/>
      <c r="T633" s="189"/>
      <c r="U633" s="189"/>
      <c r="V633" s="189"/>
      <c r="W633" s="189"/>
      <c r="X633" s="189"/>
      <c r="Y633" s="189"/>
      <c r="Z633" s="189"/>
    </row>
    <row r="634" spans="1:26" ht="11.5" x14ac:dyDescent="0.25">
      <c r="A634" s="189"/>
      <c r="B634" s="189"/>
      <c r="C634" s="189"/>
      <c r="D634" s="189"/>
      <c r="E634" s="189"/>
      <c r="H634" s="189"/>
      <c r="I634" s="189"/>
      <c r="J634" s="189"/>
      <c r="K634" s="189"/>
      <c r="L634" s="189"/>
      <c r="M634" s="189"/>
      <c r="N634" s="189"/>
      <c r="O634" s="189"/>
      <c r="P634" s="189"/>
      <c r="Q634" s="189"/>
      <c r="R634" s="189"/>
      <c r="S634" s="189"/>
      <c r="T634" s="189"/>
      <c r="U634" s="189"/>
      <c r="V634" s="189"/>
      <c r="W634" s="189"/>
      <c r="X634" s="189"/>
      <c r="Y634" s="189"/>
      <c r="Z634" s="189"/>
    </row>
    <row r="635" spans="1:26" ht="11.5" x14ac:dyDescent="0.25">
      <c r="A635" s="189"/>
      <c r="B635" s="189"/>
      <c r="C635" s="189"/>
      <c r="D635" s="189"/>
      <c r="E635" s="189"/>
      <c r="H635" s="189"/>
      <c r="I635" s="189"/>
      <c r="J635" s="189"/>
      <c r="K635" s="189"/>
      <c r="L635" s="189"/>
      <c r="M635" s="189"/>
      <c r="N635" s="189"/>
      <c r="O635" s="189"/>
      <c r="P635" s="189"/>
      <c r="Q635" s="189"/>
      <c r="R635" s="189"/>
      <c r="S635" s="189"/>
      <c r="T635" s="189"/>
      <c r="U635" s="189"/>
      <c r="V635" s="189"/>
      <c r="W635" s="189"/>
      <c r="X635" s="189"/>
      <c r="Y635" s="189"/>
      <c r="Z635" s="189"/>
    </row>
    <row r="636" spans="1:26" ht="11.5" x14ac:dyDescent="0.25">
      <c r="A636" s="189"/>
      <c r="B636" s="189"/>
      <c r="C636" s="189"/>
      <c r="D636" s="189"/>
      <c r="E636" s="189"/>
      <c r="H636" s="189"/>
      <c r="I636" s="189"/>
      <c r="J636" s="189"/>
      <c r="K636" s="189"/>
      <c r="L636" s="189"/>
      <c r="M636" s="189"/>
      <c r="N636" s="189"/>
      <c r="O636" s="189"/>
      <c r="P636" s="189"/>
      <c r="Q636" s="189"/>
      <c r="R636" s="189"/>
      <c r="S636" s="189"/>
      <c r="T636" s="189"/>
      <c r="U636" s="189"/>
      <c r="V636" s="189"/>
      <c r="W636" s="189"/>
      <c r="X636" s="189"/>
      <c r="Y636" s="189"/>
      <c r="Z636" s="189"/>
    </row>
    <row r="637" spans="1:26" ht="11.5" x14ac:dyDescent="0.25">
      <c r="A637" s="189"/>
      <c r="B637" s="189"/>
      <c r="C637" s="189"/>
      <c r="D637" s="189"/>
      <c r="E637" s="189"/>
      <c r="H637" s="189"/>
      <c r="I637" s="189"/>
      <c r="J637" s="189"/>
      <c r="K637" s="189"/>
      <c r="L637" s="189"/>
      <c r="M637" s="189"/>
      <c r="N637" s="189"/>
      <c r="O637" s="189"/>
      <c r="P637" s="189"/>
      <c r="Q637" s="189"/>
      <c r="R637" s="189"/>
      <c r="S637" s="189"/>
      <c r="T637" s="189"/>
      <c r="U637" s="189"/>
      <c r="V637" s="189"/>
      <c r="W637" s="189"/>
      <c r="X637" s="189"/>
      <c r="Y637" s="189"/>
      <c r="Z637" s="189"/>
    </row>
    <row r="638" spans="1:26" ht="11.5" x14ac:dyDescent="0.25">
      <c r="A638" s="189"/>
      <c r="B638" s="189"/>
      <c r="C638" s="189"/>
      <c r="D638" s="189"/>
      <c r="E638" s="189"/>
      <c r="H638" s="189"/>
      <c r="I638" s="189"/>
      <c r="J638" s="189"/>
      <c r="K638" s="189"/>
      <c r="L638" s="189"/>
      <c r="M638" s="189"/>
      <c r="N638" s="189"/>
      <c r="O638" s="189"/>
      <c r="P638" s="189"/>
      <c r="Q638" s="189"/>
      <c r="R638" s="189"/>
      <c r="S638" s="189"/>
      <c r="T638" s="189"/>
      <c r="U638" s="189"/>
      <c r="V638" s="189"/>
      <c r="W638" s="189"/>
      <c r="X638" s="189"/>
      <c r="Y638" s="189"/>
      <c r="Z638" s="189"/>
    </row>
    <row r="639" spans="1:26" ht="11.5" x14ac:dyDescent="0.25">
      <c r="A639" s="189"/>
      <c r="B639" s="189"/>
      <c r="C639" s="189"/>
      <c r="D639" s="189"/>
      <c r="E639" s="189"/>
      <c r="H639" s="189"/>
      <c r="I639" s="189"/>
      <c r="J639" s="189"/>
      <c r="K639" s="189"/>
      <c r="L639" s="189"/>
      <c r="M639" s="189"/>
      <c r="N639" s="189"/>
      <c r="O639" s="189"/>
      <c r="P639" s="189"/>
      <c r="Q639" s="189"/>
      <c r="R639" s="189"/>
      <c r="S639" s="189"/>
      <c r="T639" s="189"/>
      <c r="U639" s="189"/>
      <c r="V639" s="189"/>
      <c r="W639" s="189"/>
      <c r="X639" s="189"/>
      <c r="Y639" s="189"/>
      <c r="Z639" s="189"/>
    </row>
    <row r="640" spans="1:26" ht="11.5" x14ac:dyDescent="0.25">
      <c r="A640" s="189"/>
      <c r="B640" s="189"/>
      <c r="C640" s="189"/>
      <c r="D640" s="189"/>
      <c r="E640" s="189"/>
      <c r="H640" s="189"/>
      <c r="I640" s="189"/>
      <c r="J640" s="189"/>
      <c r="K640" s="189"/>
      <c r="L640" s="189"/>
      <c r="M640" s="189"/>
      <c r="N640" s="189"/>
      <c r="O640" s="189"/>
      <c r="P640" s="189"/>
      <c r="Q640" s="189"/>
      <c r="R640" s="189"/>
      <c r="S640" s="189"/>
      <c r="T640" s="189"/>
      <c r="U640" s="189"/>
      <c r="V640" s="189"/>
      <c r="W640" s="189"/>
      <c r="X640" s="189"/>
      <c r="Y640" s="189"/>
      <c r="Z640" s="189"/>
    </row>
    <row r="641" spans="1:26" ht="11.5" x14ac:dyDescent="0.25">
      <c r="A641" s="189"/>
      <c r="B641" s="189"/>
      <c r="C641" s="189"/>
      <c r="D641" s="189"/>
      <c r="E641" s="189"/>
      <c r="H641" s="189"/>
      <c r="I641" s="189"/>
      <c r="J641" s="189"/>
      <c r="K641" s="189"/>
      <c r="L641" s="189"/>
      <c r="M641" s="189"/>
      <c r="N641" s="189"/>
      <c r="O641" s="189"/>
      <c r="P641" s="189"/>
      <c r="Q641" s="189"/>
      <c r="R641" s="189"/>
      <c r="S641" s="189"/>
      <c r="T641" s="189"/>
      <c r="U641" s="189"/>
      <c r="V641" s="189"/>
      <c r="W641" s="189"/>
      <c r="X641" s="189"/>
      <c r="Y641" s="189"/>
      <c r="Z641" s="189"/>
    </row>
    <row r="642" spans="1:26" ht="11.5" x14ac:dyDescent="0.25">
      <c r="A642" s="189"/>
      <c r="B642" s="189"/>
      <c r="C642" s="189"/>
      <c r="D642" s="189"/>
      <c r="E642" s="189"/>
      <c r="H642" s="189"/>
      <c r="I642" s="189"/>
      <c r="J642" s="189"/>
      <c r="K642" s="189"/>
      <c r="L642" s="189"/>
      <c r="M642" s="189"/>
      <c r="N642" s="189"/>
      <c r="O642" s="189"/>
      <c r="P642" s="189"/>
      <c r="Q642" s="189"/>
      <c r="R642" s="189"/>
      <c r="S642" s="189"/>
      <c r="T642" s="189"/>
      <c r="U642" s="189"/>
      <c r="V642" s="189"/>
      <c r="W642" s="189"/>
      <c r="X642" s="189"/>
      <c r="Y642" s="189"/>
      <c r="Z642" s="189"/>
    </row>
    <row r="643" spans="1:26" ht="11.5" x14ac:dyDescent="0.25">
      <c r="A643" s="189"/>
      <c r="B643" s="189"/>
      <c r="C643" s="189"/>
      <c r="D643" s="189"/>
      <c r="E643" s="189"/>
      <c r="H643" s="189"/>
      <c r="I643" s="189"/>
      <c r="J643" s="189"/>
      <c r="K643" s="189"/>
      <c r="L643" s="189"/>
      <c r="M643" s="189"/>
      <c r="N643" s="189"/>
      <c r="O643" s="189"/>
      <c r="P643" s="189"/>
      <c r="Q643" s="189"/>
      <c r="R643" s="189"/>
      <c r="S643" s="189"/>
      <c r="T643" s="189"/>
      <c r="U643" s="189"/>
      <c r="V643" s="189"/>
      <c r="W643" s="189"/>
      <c r="X643" s="189"/>
      <c r="Y643" s="189"/>
      <c r="Z643" s="189"/>
    </row>
    <row r="644" spans="1:26" ht="11.5" x14ac:dyDescent="0.25">
      <c r="A644" s="189"/>
      <c r="B644" s="189"/>
      <c r="C644" s="189"/>
      <c r="D644" s="189"/>
      <c r="E644" s="189"/>
      <c r="H644" s="189"/>
      <c r="I644" s="189"/>
      <c r="J644" s="189"/>
      <c r="K644" s="189"/>
      <c r="L644" s="189"/>
      <c r="M644" s="189"/>
      <c r="N644" s="189"/>
      <c r="O644" s="189"/>
      <c r="P644" s="189"/>
      <c r="Q644" s="189"/>
      <c r="R644" s="189"/>
      <c r="S644" s="189"/>
      <c r="T644" s="189"/>
      <c r="U644" s="189"/>
      <c r="V644" s="189"/>
      <c r="W644" s="189"/>
      <c r="X644" s="189"/>
      <c r="Y644" s="189"/>
      <c r="Z644" s="189"/>
    </row>
    <row r="645" spans="1:26" ht="11.5" x14ac:dyDescent="0.25">
      <c r="A645" s="189"/>
      <c r="B645" s="189"/>
      <c r="C645" s="189"/>
      <c r="D645" s="189"/>
      <c r="E645" s="189"/>
      <c r="H645" s="189"/>
      <c r="I645" s="189"/>
      <c r="J645" s="189"/>
      <c r="K645" s="189"/>
      <c r="L645" s="189"/>
      <c r="M645" s="189"/>
      <c r="N645" s="189"/>
      <c r="O645" s="189"/>
      <c r="P645" s="189"/>
      <c r="Q645" s="189"/>
      <c r="R645" s="189"/>
      <c r="S645" s="189"/>
      <c r="T645" s="189"/>
      <c r="U645" s="189"/>
      <c r="V645" s="189"/>
      <c r="W645" s="189"/>
      <c r="X645" s="189"/>
      <c r="Y645" s="189"/>
      <c r="Z645" s="189"/>
    </row>
    <row r="646" spans="1:26" ht="11.5" x14ac:dyDescent="0.25">
      <c r="A646" s="189"/>
      <c r="B646" s="189"/>
      <c r="C646" s="189"/>
      <c r="D646" s="189"/>
      <c r="E646" s="189"/>
      <c r="H646" s="189"/>
      <c r="I646" s="189"/>
      <c r="J646" s="189"/>
      <c r="K646" s="189"/>
      <c r="L646" s="189"/>
      <c r="M646" s="189"/>
      <c r="N646" s="189"/>
      <c r="O646" s="189"/>
      <c r="P646" s="189"/>
      <c r="Q646" s="189"/>
      <c r="R646" s="189"/>
      <c r="S646" s="189"/>
      <c r="T646" s="189"/>
      <c r="U646" s="189"/>
      <c r="V646" s="189"/>
      <c r="W646" s="189"/>
      <c r="X646" s="189"/>
      <c r="Y646" s="189"/>
      <c r="Z646" s="189"/>
    </row>
    <row r="647" spans="1:26" ht="11.5" x14ac:dyDescent="0.25">
      <c r="A647" s="189"/>
      <c r="B647" s="189"/>
      <c r="C647" s="189"/>
      <c r="D647" s="189"/>
      <c r="E647" s="189"/>
      <c r="H647" s="189"/>
      <c r="I647" s="189"/>
      <c r="J647" s="189"/>
      <c r="K647" s="189"/>
      <c r="L647" s="189"/>
      <c r="M647" s="189"/>
      <c r="N647" s="189"/>
      <c r="O647" s="189"/>
      <c r="P647" s="189"/>
      <c r="Q647" s="189"/>
      <c r="R647" s="189"/>
      <c r="S647" s="189"/>
      <c r="T647" s="189"/>
      <c r="U647" s="189"/>
      <c r="V647" s="189"/>
      <c r="W647" s="189"/>
      <c r="X647" s="189"/>
      <c r="Y647" s="189"/>
      <c r="Z647" s="189"/>
    </row>
    <row r="648" spans="1:26" ht="11.5" x14ac:dyDescent="0.25">
      <c r="A648" s="189"/>
      <c r="B648" s="189"/>
      <c r="C648" s="189"/>
      <c r="D648" s="189"/>
      <c r="E648" s="189"/>
      <c r="H648" s="189"/>
      <c r="I648" s="189"/>
      <c r="J648" s="189"/>
      <c r="K648" s="189"/>
      <c r="L648" s="189"/>
      <c r="M648" s="189"/>
      <c r="N648" s="189"/>
      <c r="O648" s="189"/>
      <c r="P648" s="189"/>
      <c r="Q648" s="189"/>
      <c r="R648" s="189"/>
      <c r="S648" s="189"/>
      <c r="T648" s="189"/>
      <c r="U648" s="189"/>
      <c r="V648" s="189"/>
      <c r="W648" s="189"/>
      <c r="X648" s="189"/>
      <c r="Y648" s="189"/>
      <c r="Z648" s="189"/>
    </row>
    <row r="649" spans="1:26" ht="11.5" x14ac:dyDescent="0.25">
      <c r="A649" s="189"/>
      <c r="B649" s="189"/>
      <c r="C649" s="189"/>
      <c r="D649" s="189"/>
      <c r="E649" s="189"/>
      <c r="H649" s="189"/>
      <c r="I649" s="189"/>
      <c r="J649" s="189"/>
      <c r="K649" s="189"/>
      <c r="L649" s="189"/>
      <c r="M649" s="189"/>
      <c r="N649" s="189"/>
      <c r="O649" s="189"/>
      <c r="P649" s="189"/>
      <c r="Q649" s="189"/>
      <c r="R649" s="189"/>
      <c r="S649" s="189"/>
      <c r="T649" s="189"/>
      <c r="U649" s="189"/>
      <c r="V649" s="189"/>
      <c r="W649" s="189"/>
      <c r="X649" s="189"/>
      <c r="Y649" s="189"/>
      <c r="Z649" s="189"/>
    </row>
    <row r="650" spans="1:26" ht="11.5" x14ac:dyDescent="0.25">
      <c r="A650" s="189"/>
      <c r="B650" s="189"/>
      <c r="C650" s="189"/>
      <c r="D650" s="189"/>
      <c r="E650" s="189"/>
      <c r="H650" s="189"/>
      <c r="I650" s="189"/>
      <c r="J650" s="189"/>
      <c r="K650" s="189"/>
      <c r="L650" s="189"/>
      <c r="M650" s="189"/>
      <c r="N650" s="189"/>
      <c r="O650" s="189"/>
      <c r="P650" s="189"/>
      <c r="Q650" s="189"/>
      <c r="R650" s="189"/>
      <c r="S650" s="189"/>
      <c r="T650" s="189"/>
      <c r="U650" s="189"/>
      <c r="V650" s="189"/>
      <c r="W650" s="189"/>
      <c r="X650" s="189"/>
      <c r="Y650" s="189"/>
      <c r="Z650" s="189"/>
    </row>
    <row r="651" spans="1:26" ht="11.5" x14ac:dyDescent="0.25">
      <c r="A651" s="189"/>
      <c r="B651" s="189"/>
      <c r="C651" s="189"/>
      <c r="D651" s="189"/>
      <c r="E651" s="189"/>
      <c r="H651" s="189"/>
      <c r="I651" s="189"/>
      <c r="J651" s="189"/>
      <c r="K651" s="189"/>
      <c r="L651" s="189"/>
      <c r="M651" s="189"/>
      <c r="N651" s="189"/>
      <c r="O651" s="189"/>
      <c r="P651" s="189"/>
      <c r="Q651" s="189"/>
      <c r="R651" s="189"/>
      <c r="S651" s="189"/>
      <c r="T651" s="189"/>
      <c r="U651" s="189"/>
      <c r="V651" s="189"/>
      <c r="W651" s="189"/>
      <c r="X651" s="189"/>
      <c r="Y651" s="189"/>
      <c r="Z651" s="189"/>
    </row>
    <row r="652" spans="1:26" ht="11.5" x14ac:dyDescent="0.25">
      <c r="A652" s="189"/>
      <c r="B652" s="189"/>
      <c r="C652" s="189"/>
      <c r="D652" s="189"/>
      <c r="E652" s="189"/>
      <c r="H652" s="189"/>
      <c r="I652" s="189"/>
      <c r="J652" s="189"/>
      <c r="K652" s="189"/>
      <c r="L652" s="189"/>
      <c r="M652" s="189"/>
      <c r="N652" s="189"/>
      <c r="O652" s="189"/>
      <c r="P652" s="189"/>
      <c r="Q652" s="189"/>
      <c r="R652" s="189"/>
      <c r="S652" s="189"/>
      <c r="T652" s="189"/>
      <c r="U652" s="189"/>
      <c r="V652" s="189"/>
      <c r="W652" s="189"/>
      <c r="X652" s="189"/>
      <c r="Y652" s="189"/>
      <c r="Z652" s="189"/>
    </row>
    <row r="653" spans="1:26" ht="11.5" x14ac:dyDescent="0.25">
      <c r="A653" s="189"/>
      <c r="B653" s="189"/>
      <c r="C653" s="189"/>
      <c r="D653" s="189"/>
      <c r="E653" s="189"/>
      <c r="H653" s="189"/>
      <c r="I653" s="189"/>
      <c r="J653" s="189"/>
      <c r="K653" s="189"/>
      <c r="L653" s="189"/>
      <c r="M653" s="189"/>
      <c r="N653" s="189"/>
      <c r="O653" s="189"/>
      <c r="P653" s="189"/>
      <c r="Q653" s="189"/>
      <c r="R653" s="189"/>
      <c r="S653" s="189"/>
      <c r="T653" s="189"/>
      <c r="U653" s="189"/>
      <c r="V653" s="189"/>
      <c r="W653" s="189"/>
      <c r="X653" s="189"/>
      <c r="Y653" s="189"/>
      <c r="Z653" s="189"/>
    </row>
    <row r="654" spans="1:26" ht="11.5" x14ac:dyDescent="0.25">
      <c r="A654" s="189"/>
      <c r="B654" s="189"/>
      <c r="C654" s="189"/>
      <c r="D654" s="189"/>
      <c r="E654" s="189"/>
      <c r="H654" s="189"/>
      <c r="I654" s="189"/>
      <c r="J654" s="189"/>
      <c r="K654" s="189"/>
      <c r="L654" s="189"/>
      <c r="M654" s="189"/>
      <c r="N654" s="189"/>
      <c r="O654" s="189"/>
      <c r="P654" s="189"/>
      <c r="Q654" s="189"/>
      <c r="R654" s="189"/>
      <c r="S654" s="189"/>
      <c r="T654" s="189"/>
      <c r="U654" s="189"/>
      <c r="V654" s="189"/>
      <c r="W654" s="189"/>
      <c r="X654" s="189"/>
      <c r="Y654" s="189"/>
      <c r="Z654" s="189"/>
    </row>
    <row r="655" spans="1:26" ht="11.5" x14ac:dyDescent="0.25">
      <c r="A655" s="189"/>
      <c r="B655" s="189"/>
      <c r="C655" s="189"/>
      <c r="D655" s="189"/>
      <c r="E655" s="189"/>
      <c r="H655" s="189"/>
      <c r="I655" s="189"/>
      <c r="J655" s="189"/>
      <c r="K655" s="189"/>
      <c r="L655" s="189"/>
      <c r="M655" s="189"/>
      <c r="N655" s="189"/>
      <c r="O655" s="189"/>
      <c r="P655" s="189"/>
      <c r="Q655" s="189"/>
      <c r="R655" s="189"/>
      <c r="S655" s="189"/>
      <c r="T655" s="189"/>
      <c r="U655" s="189"/>
      <c r="V655" s="189"/>
      <c r="W655" s="189"/>
      <c r="X655" s="189"/>
      <c r="Y655" s="189"/>
      <c r="Z655" s="189"/>
    </row>
    <row r="656" spans="1:26" ht="11.5" x14ac:dyDescent="0.25">
      <c r="A656" s="189"/>
      <c r="B656" s="189"/>
      <c r="C656" s="189"/>
      <c r="D656" s="189"/>
      <c r="E656" s="189"/>
      <c r="H656" s="189"/>
      <c r="I656" s="189"/>
      <c r="J656" s="189"/>
      <c r="K656" s="189"/>
      <c r="L656" s="189"/>
      <c r="M656" s="189"/>
      <c r="N656" s="189"/>
      <c r="O656" s="189"/>
      <c r="P656" s="189"/>
      <c r="Q656" s="189"/>
      <c r="R656" s="189"/>
      <c r="S656" s="189"/>
      <c r="T656" s="189"/>
      <c r="U656" s="189"/>
      <c r="V656" s="189"/>
      <c r="W656" s="189"/>
      <c r="X656" s="189"/>
      <c r="Y656" s="189"/>
      <c r="Z656" s="189"/>
    </row>
    <row r="657" spans="1:26" ht="11.5" x14ac:dyDescent="0.25">
      <c r="A657" s="189"/>
      <c r="B657" s="189"/>
      <c r="C657" s="189"/>
      <c r="D657" s="189"/>
      <c r="E657" s="189"/>
      <c r="H657" s="189"/>
      <c r="I657" s="189"/>
      <c r="J657" s="189"/>
      <c r="K657" s="189"/>
      <c r="L657" s="189"/>
      <c r="M657" s="189"/>
      <c r="N657" s="189"/>
      <c r="O657" s="189"/>
      <c r="P657" s="189"/>
      <c r="Q657" s="189"/>
      <c r="R657" s="189"/>
      <c r="S657" s="189"/>
      <c r="T657" s="189"/>
      <c r="U657" s="189"/>
      <c r="V657" s="189"/>
      <c r="W657" s="189"/>
      <c r="X657" s="189"/>
      <c r="Y657" s="189"/>
      <c r="Z657" s="189"/>
    </row>
    <row r="658" spans="1:26" ht="11.5" x14ac:dyDescent="0.25">
      <c r="A658" s="189"/>
      <c r="B658" s="189"/>
      <c r="C658" s="189"/>
      <c r="D658" s="189"/>
      <c r="E658" s="189"/>
      <c r="H658" s="189"/>
      <c r="I658" s="189"/>
      <c r="J658" s="189"/>
      <c r="K658" s="189"/>
      <c r="L658" s="189"/>
      <c r="M658" s="189"/>
      <c r="N658" s="189"/>
      <c r="O658" s="189"/>
      <c r="P658" s="189"/>
      <c r="Q658" s="189"/>
      <c r="R658" s="189"/>
      <c r="S658" s="189"/>
      <c r="T658" s="189"/>
      <c r="U658" s="189"/>
      <c r="V658" s="189"/>
      <c r="W658" s="189"/>
      <c r="X658" s="189"/>
      <c r="Y658" s="189"/>
      <c r="Z658" s="189"/>
    </row>
    <row r="659" spans="1:26" ht="11.5" x14ac:dyDescent="0.25">
      <c r="A659" s="189"/>
      <c r="B659" s="189"/>
      <c r="C659" s="189"/>
      <c r="D659" s="189"/>
      <c r="E659" s="189"/>
      <c r="H659" s="189"/>
      <c r="I659" s="189"/>
      <c r="J659" s="189"/>
      <c r="K659" s="189"/>
      <c r="L659" s="189"/>
      <c r="M659" s="189"/>
      <c r="N659" s="189"/>
      <c r="O659" s="189"/>
      <c r="P659" s="189"/>
      <c r="Q659" s="189"/>
      <c r="R659" s="189"/>
      <c r="S659" s="189"/>
      <c r="T659" s="189"/>
      <c r="U659" s="189"/>
      <c r="V659" s="189"/>
      <c r="W659" s="189"/>
      <c r="X659" s="189"/>
      <c r="Y659" s="189"/>
      <c r="Z659" s="189"/>
    </row>
    <row r="660" spans="1:26" ht="11.5" x14ac:dyDescent="0.25">
      <c r="A660" s="189"/>
      <c r="B660" s="189"/>
      <c r="C660" s="189"/>
      <c r="D660" s="189"/>
      <c r="E660" s="189"/>
      <c r="H660" s="189"/>
      <c r="I660" s="189"/>
      <c r="J660" s="189"/>
      <c r="K660" s="189"/>
      <c r="L660" s="189"/>
      <c r="M660" s="189"/>
      <c r="N660" s="189"/>
      <c r="O660" s="189"/>
      <c r="P660" s="189"/>
      <c r="Q660" s="189"/>
      <c r="R660" s="189"/>
      <c r="S660" s="189"/>
      <c r="T660" s="189"/>
      <c r="U660" s="189"/>
      <c r="V660" s="189"/>
      <c r="W660" s="189"/>
      <c r="X660" s="189"/>
      <c r="Y660" s="189"/>
      <c r="Z660" s="189"/>
    </row>
    <row r="661" spans="1:26" ht="11.5" x14ac:dyDescent="0.25">
      <c r="A661" s="189"/>
      <c r="B661" s="189"/>
      <c r="C661" s="189"/>
      <c r="D661" s="189"/>
      <c r="E661" s="189"/>
      <c r="H661" s="189"/>
      <c r="I661" s="189"/>
      <c r="J661" s="189"/>
      <c r="K661" s="189"/>
      <c r="L661" s="189"/>
      <c r="M661" s="189"/>
      <c r="N661" s="189"/>
      <c r="O661" s="189"/>
      <c r="P661" s="189"/>
      <c r="Q661" s="189"/>
      <c r="R661" s="189"/>
      <c r="S661" s="189"/>
      <c r="T661" s="189"/>
      <c r="U661" s="189"/>
      <c r="V661" s="189"/>
      <c r="W661" s="189"/>
      <c r="X661" s="189"/>
      <c r="Y661" s="189"/>
      <c r="Z661" s="189"/>
    </row>
    <row r="662" spans="1:26" ht="11.5" x14ac:dyDescent="0.25">
      <c r="A662" s="189"/>
      <c r="B662" s="189"/>
      <c r="C662" s="189"/>
      <c r="D662" s="189"/>
      <c r="E662" s="189"/>
      <c r="H662" s="189"/>
      <c r="I662" s="189"/>
      <c r="J662" s="189"/>
      <c r="K662" s="189"/>
      <c r="L662" s="189"/>
      <c r="M662" s="189"/>
      <c r="N662" s="189"/>
      <c r="O662" s="189"/>
      <c r="P662" s="189"/>
      <c r="Q662" s="189"/>
      <c r="R662" s="189"/>
      <c r="S662" s="189"/>
      <c r="T662" s="189"/>
      <c r="U662" s="189"/>
      <c r="V662" s="189"/>
      <c r="W662" s="189"/>
      <c r="X662" s="189"/>
      <c r="Y662" s="189"/>
      <c r="Z662" s="189"/>
    </row>
    <row r="663" spans="1:26" ht="11.5" x14ac:dyDescent="0.25">
      <c r="A663" s="189"/>
      <c r="B663" s="189"/>
      <c r="C663" s="189"/>
      <c r="D663" s="189"/>
      <c r="E663" s="189"/>
      <c r="H663" s="189"/>
      <c r="I663" s="189"/>
      <c r="J663" s="189"/>
      <c r="K663" s="189"/>
      <c r="L663" s="189"/>
      <c r="M663" s="189"/>
      <c r="N663" s="189"/>
      <c r="O663" s="189"/>
      <c r="P663" s="189"/>
      <c r="Q663" s="189"/>
      <c r="R663" s="189"/>
      <c r="S663" s="189"/>
      <c r="T663" s="189"/>
      <c r="U663" s="189"/>
      <c r="V663" s="189"/>
      <c r="W663" s="189"/>
      <c r="X663" s="189"/>
      <c r="Y663" s="189"/>
      <c r="Z663" s="189"/>
    </row>
    <row r="664" spans="1:26" ht="11.5" x14ac:dyDescent="0.25">
      <c r="A664" s="189"/>
      <c r="B664" s="189"/>
      <c r="C664" s="189"/>
      <c r="D664" s="189"/>
      <c r="E664" s="189"/>
      <c r="H664" s="189"/>
      <c r="I664" s="189"/>
      <c r="J664" s="189"/>
      <c r="K664" s="189"/>
      <c r="L664" s="189"/>
      <c r="M664" s="189"/>
      <c r="N664" s="189"/>
      <c r="O664" s="189"/>
      <c r="P664" s="189"/>
      <c r="Q664" s="189"/>
      <c r="R664" s="189"/>
      <c r="S664" s="189"/>
      <c r="T664" s="189"/>
      <c r="U664" s="189"/>
      <c r="V664" s="189"/>
      <c r="W664" s="189"/>
      <c r="X664" s="189"/>
      <c r="Y664" s="189"/>
      <c r="Z664" s="189"/>
    </row>
    <row r="665" spans="1:26" ht="11.5" x14ac:dyDescent="0.25">
      <c r="A665" s="189"/>
      <c r="B665" s="189"/>
      <c r="C665" s="189"/>
      <c r="D665" s="189"/>
      <c r="E665" s="189"/>
      <c r="H665" s="189"/>
      <c r="I665" s="189"/>
      <c r="J665" s="189"/>
      <c r="K665" s="189"/>
      <c r="L665" s="189"/>
      <c r="M665" s="189"/>
      <c r="N665" s="189"/>
      <c r="O665" s="189"/>
      <c r="P665" s="189"/>
      <c r="Q665" s="189"/>
      <c r="R665" s="189"/>
      <c r="S665" s="189"/>
      <c r="T665" s="189"/>
      <c r="U665" s="189"/>
      <c r="V665" s="189"/>
      <c r="W665" s="189"/>
      <c r="X665" s="189"/>
      <c r="Y665" s="189"/>
      <c r="Z665" s="189"/>
    </row>
    <row r="666" spans="1:26" ht="11.5" x14ac:dyDescent="0.25">
      <c r="A666" s="189"/>
      <c r="B666" s="189"/>
      <c r="C666" s="189"/>
      <c r="D666" s="189"/>
      <c r="E666" s="189"/>
      <c r="H666" s="189"/>
      <c r="I666" s="189"/>
      <c r="J666" s="189"/>
      <c r="K666" s="189"/>
      <c r="L666" s="189"/>
      <c r="M666" s="189"/>
      <c r="N666" s="189"/>
      <c r="O666" s="189"/>
      <c r="P666" s="189"/>
      <c r="Q666" s="189"/>
      <c r="R666" s="189"/>
      <c r="S666" s="189"/>
      <c r="T666" s="189"/>
      <c r="U666" s="189"/>
      <c r="V666" s="189"/>
      <c r="W666" s="189"/>
      <c r="X666" s="189"/>
      <c r="Y666" s="189"/>
      <c r="Z666" s="189"/>
    </row>
    <row r="667" spans="1:26" ht="11.5" x14ac:dyDescent="0.25">
      <c r="A667" s="189"/>
      <c r="B667" s="189"/>
      <c r="C667" s="189"/>
      <c r="D667" s="189"/>
      <c r="E667" s="189"/>
      <c r="H667" s="189"/>
      <c r="I667" s="189"/>
      <c r="J667" s="189"/>
      <c r="K667" s="189"/>
      <c r="L667" s="189"/>
      <c r="M667" s="189"/>
      <c r="N667" s="189"/>
      <c r="O667" s="189"/>
      <c r="P667" s="189"/>
      <c r="Q667" s="189"/>
      <c r="R667" s="189"/>
      <c r="S667" s="189"/>
      <c r="T667" s="189"/>
      <c r="U667" s="189"/>
      <c r="V667" s="189"/>
      <c r="W667" s="189"/>
      <c r="X667" s="189"/>
      <c r="Y667" s="189"/>
      <c r="Z667" s="189"/>
    </row>
    <row r="668" spans="1:26" ht="11.5" x14ac:dyDescent="0.25">
      <c r="A668" s="189"/>
      <c r="B668" s="189"/>
      <c r="C668" s="189"/>
      <c r="D668" s="189"/>
      <c r="E668" s="189"/>
      <c r="H668" s="189"/>
      <c r="I668" s="189"/>
      <c r="J668" s="189"/>
      <c r="K668" s="189"/>
      <c r="L668" s="189"/>
      <c r="M668" s="189"/>
      <c r="N668" s="189"/>
      <c r="O668" s="189"/>
      <c r="P668" s="189"/>
      <c r="Q668" s="189"/>
      <c r="R668" s="189"/>
      <c r="S668" s="189"/>
      <c r="T668" s="189"/>
      <c r="U668" s="189"/>
      <c r="V668" s="189"/>
      <c r="W668" s="189"/>
      <c r="X668" s="189"/>
      <c r="Y668" s="189"/>
      <c r="Z668" s="189"/>
    </row>
    <row r="669" spans="1:26" ht="11.5" x14ac:dyDescent="0.25">
      <c r="A669" s="189"/>
      <c r="B669" s="189"/>
      <c r="C669" s="189"/>
      <c r="D669" s="189"/>
      <c r="E669" s="189"/>
      <c r="H669" s="189"/>
      <c r="I669" s="189"/>
      <c r="J669" s="189"/>
      <c r="K669" s="189"/>
      <c r="L669" s="189"/>
      <c r="M669" s="189"/>
      <c r="N669" s="189"/>
      <c r="O669" s="189"/>
      <c r="P669" s="189"/>
      <c r="Q669" s="189"/>
      <c r="R669" s="189"/>
      <c r="S669" s="189"/>
      <c r="T669" s="189"/>
      <c r="U669" s="189"/>
      <c r="V669" s="189"/>
      <c r="W669" s="189"/>
      <c r="X669" s="189"/>
      <c r="Y669" s="189"/>
      <c r="Z669" s="189"/>
    </row>
    <row r="670" spans="1:26" ht="11.5" x14ac:dyDescent="0.25">
      <c r="A670" s="189"/>
      <c r="B670" s="189"/>
      <c r="C670" s="189"/>
      <c r="D670" s="189"/>
      <c r="E670" s="189"/>
      <c r="H670" s="189"/>
      <c r="I670" s="189"/>
      <c r="J670" s="189"/>
      <c r="K670" s="189"/>
      <c r="L670" s="189"/>
      <c r="M670" s="189"/>
      <c r="N670" s="189"/>
      <c r="O670" s="189"/>
      <c r="P670" s="189"/>
      <c r="Q670" s="189"/>
      <c r="R670" s="189"/>
      <c r="S670" s="189"/>
      <c r="T670" s="189"/>
      <c r="U670" s="189"/>
      <c r="V670" s="189"/>
      <c r="W670" s="189"/>
      <c r="X670" s="189"/>
      <c r="Y670" s="189"/>
      <c r="Z670" s="189"/>
    </row>
    <row r="671" spans="1:26" ht="11.5" x14ac:dyDescent="0.25">
      <c r="A671" s="189"/>
      <c r="B671" s="189"/>
      <c r="C671" s="189"/>
      <c r="D671" s="189"/>
      <c r="E671" s="189"/>
      <c r="H671" s="189"/>
      <c r="I671" s="189"/>
      <c r="J671" s="189"/>
      <c r="K671" s="189"/>
      <c r="L671" s="189"/>
      <c r="M671" s="189"/>
      <c r="N671" s="189"/>
      <c r="O671" s="189"/>
      <c r="P671" s="189"/>
      <c r="Q671" s="189"/>
      <c r="R671" s="189"/>
      <c r="S671" s="189"/>
      <c r="T671" s="189"/>
      <c r="U671" s="189"/>
      <c r="V671" s="189"/>
      <c r="W671" s="189"/>
      <c r="X671" s="189"/>
      <c r="Y671" s="189"/>
      <c r="Z671" s="189"/>
    </row>
    <row r="672" spans="1:26" ht="11.5" x14ac:dyDescent="0.25">
      <c r="A672" s="189"/>
      <c r="B672" s="189"/>
      <c r="C672" s="189"/>
      <c r="D672" s="189"/>
      <c r="E672" s="189"/>
      <c r="H672" s="189"/>
      <c r="I672" s="189"/>
      <c r="J672" s="189"/>
      <c r="K672" s="189"/>
      <c r="L672" s="189"/>
      <c r="M672" s="189"/>
      <c r="N672" s="189"/>
      <c r="O672" s="189"/>
      <c r="P672" s="189"/>
      <c r="Q672" s="189"/>
      <c r="R672" s="189"/>
      <c r="S672" s="189"/>
      <c r="T672" s="189"/>
      <c r="U672" s="189"/>
      <c r="V672" s="189"/>
      <c r="W672" s="189"/>
      <c r="X672" s="189"/>
      <c r="Y672" s="189"/>
      <c r="Z672" s="189"/>
    </row>
    <row r="673" spans="1:26" ht="11.5" x14ac:dyDescent="0.25">
      <c r="A673" s="189"/>
      <c r="B673" s="189"/>
      <c r="C673" s="189"/>
      <c r="D673" s="189"/>
      <c r="E673" s="189"/>
      <c r="H673" s="189"/>
      <c r="I673" s="189"/>
      <c r="J673" s="189"/>
      <c r="K673" s="189"/>
      <c r="L673" s="189"/>
      <c r="M673" s="189"/>
      <c r="N673" s="189"/>
      <c r="O673" s="189"/>
      <c r="P673" s="189"/>
      <c r="Q673" s="189"/>
      <c r="R673" s="189"/>
      <c r="S673" s="189"/>
      <c r="T673" s="189"/>
      <c r="U673" s="189"/>
      <c r="V673" s="189"/>
      <c r="W673" s="189"/>
      <c r="X673" s="189"/>
      <c r="Y673" s="189"/>
      <c r="Z673" s="189"/>
    </row>
    <row r="674" spans="1:26" ht="11.5" x14ac:dyDescent="0.25">
      <c r="A674" s="189"/>
      <c r="B674" s="189"/>
      <c r="C674" s="189"/>
      <c r="D674" s="189"/>
      <c r="E674" s="189"/>
      <c r="H674" s="189"/>
      <c r="I674" s="189"/>
      <c r="J674" s="189"/>
      <c r="K674" s="189"/>
      <c r="L674" s="189"/>
      <c r="M674" s="189"/>
      <c r="N674" s="189"/>
      <c r="O674" s="189"/>
      <c r="P674" s="189"/>
      <c r="Q674" s="189"/>
      <c r="R674" s="189"/>
      <c r="S674" s="189"/>
      <c r="T674" s="189"/>
      <c r="U674" s="189"/>
      <c r="V674" s="189"/>
      <c r="W674" s="189"/>
      <c r="X674" s="189"/>
      <c r="Y674" s="189"/>
      <c r="Z674" s="189"/>
    </row>
    <row r="675" spans="1:26" ht="11.5" x14ac:dyDescent="0.25">
      <c r="A675" s="189"/>
      <c r="B675" s="189"/>
      <c r="C675" s="189"/>
      <c r="D675" s="189"/>
      <c r="E675" s="189"/>
      <c r="H675" s="189"/>
      <c r="I675" s="189"/>
      <c r="J675" s="189"/>
      <c r="K675" s="189"/>
      <c r="L675" s="189"/>
      <c r="M675" s="189"/>
      <c r="N675" s="189"/>
      <c r="O675" s="189"/>
      <c r="P675" s="189"/>
      <c r="Q675" s="189"/>
      <c r="R675" s="189"/>
      <c r="S675" s="189"/>
      <c r="T675" s="189"/>
      <c r="U675" s="189"/>
      <c r="V675" s="189"/>
      <c r="W675" s="189"/>
      <c r="X675" s="189"/>
      <c r="Y675" s="189"/>
      <c r="Z675" s="189"/>
    </row>
    <row r="676" spans="1:26" ht="11.5" x14ac:dyDescent="0.25">
      <c r="A676" s="189"/>
      <c r="B676" s="189"/>
      <c r="C676" s="189"/>
      <c r="D676" s="189"/>
      <c r="E676" s="189"/>
      <c r="H676" s="189"/>
      <c r="I676" s="189"/>
      <c r="J676" s="189"/>
      <c r="K676" s="189"/>
      <c r="L676" s="189"/>
      <c r="M676" s="189"/>
      <c r="N676" s="189"/>
      <c r="O676" s="189"/>
      <c r="P676" s="189"/>
      <c r="Q676" s="189"/>
      <c r="R676" s="189"/>
      <c r="S676" s="189"/>
      <c r="T676" s="189"/>
      <c r="U676" s="189"/>
      <c r="V676" s="189"/>
      <c r="W676" s="189"/>
      <c r="X676" s="189"/>
      <c r="Y676" s="189"/>
      <c r="Z676" s="189"/>
    </row>
    <row r="677" spans="1:26" ht="11.5" x14ac:dyDescent="0.25">
      <c r="A677" s="189"/>
      <c r="B677" s="189"/>
      <c r="C677" s="189"/>
      <c r="D677" s="189"/>
      <c r="E677" s="189"/>
      <c r="H677" s="189"/>
      <c r="I677" s="189"/>
      <c r="J677" s="189"/>
      <c r="K677" s="189"/>
      <c r="L677" s="189"/>
      <c r="M677" s="189"/>
      <c r="N677" s="189"/>
      <c r="O677" s="189"/>
      <c r="P677" s="189"/>
      <c r="Q677" s="189"/>
      <c r="R677" s="189"/>
      <c r="S677" s="189"/>
      <c r="T677" s="189"/>
      <c r="U677" s="189"/>
      <c r="V677" s="189"/>
      <c r="W677" s="189"/>
      <c r="X677" s="189"/>
      <c r="Y677" s="189"/>
      <c r="Z677" s="189"/>
    </row>
    <row r="678" spans="1:26" ht="11.5" x14ac:dyDescent="0.25">
      <c r="A678" s="189"/>
      <c r="B678" s="189"/>
      <c r="C678" s="189"/>
      <c r="D678" s="189"/>
      <c r="E678" s="189"/>
      <c r="H678" s="189"/>
      <c r="I678" s="189"/>
      <c r="J678" s="189"/>
      <c r="K678" s="189"/>
      <c r="L678" s="189"/>
      <c r="M678" s="189"/>
      <c r="N678" s="189"/>
      <c r="O678" s="189"/>
      <c r="P678" s="189"/>
      <c r="Q678" s="189"/>
      <c r="R678" s="189"/>
      <c r="S678" s="189"/>
      <c r="T678" s="189"/>
      <c r="U678" s="189"/>
      <c r="V678" s="189"/>
      <c r="W678" s="189"/>
      <c r="X678" s="189"/>
      <c r="Y678" s="189"/>
      <c r="Z678" s="189"/>
    </row>
    <row r="679" spans="1:26" ht="11.5" x14ac:dyDescent="0.25">
      <c r="A679" s="189"/>
      <c r="B679" s="189"/>
      <c r="C679" s="189"/>
      <c r="D679" s="189"/>
      <c r="E679" s="189"/>
      <c r="H679" s="189"/>
      <c r="I679" s="189"/>
      <c r="J679" s="189"/>
      <c r="K679" s="189"/>
      <c r="L679" s="189"/>
      <c r="M679" s="189"/>
      <c r="N679" s="189"/>
      <c r="O679" s="189"/>
      <c r="P679" s="189"/>
      <c r="Q679" s="189"/>
      <c r="R679" s="189"/>
      <c r="S679" s="189"/>
      <c r="T679" s="189"/>
      <c r="U679" s="189"/>
      <c r="V679" s="189"/>
      <c r="W679" s="189"/>
      <c r="X679" s="189"/>
      <c r="Y679" s="189"/>
      <c r="Z679" s="189"/>
    </row>
    <row r="680" spans="1:26" ht="11.5" x14ac:dyDescent="0.25">
      <c r="A680" s="189"/>
      <c r="B680" s="189"/>
      <c r="C680" s="189"/>
      <c r="D680" s="189"/>
      <c r="E680" s="189"/>
      <c r="H680" s="189"/>
      <c r="I680" s="189"/>
      <c r="J680" s="189"/>
      <c r="K680" s="189"/>
      <c r="L680" s="189"/>
      <c r="M680" s="189"/>
      <c r="N680" s="189"/>
      <c r="O680" s="189"/>
      <c r="P680" s="189"/>
      <c r="Q680" s="189"/>
      <c r="R680" s="189"/>
      <c r="S680" s="189"/>
      <c r="T680" s="189"/>
      <c r="U680" s="189"/>
      <c r="V680" s="189"/>
      <c r="W680" s="189"/>
      <c r="X680" s="189"/>
      <c r="Y680" s="189"/>
      <c r="Z680" s="189"/>
    </row>
    <row r="681" spans="1:26" ht="11.5" x14ac:dyDescent="0.25">
      <c r="A681" s="189"/>
      <c r="B681" s="189"/>
      <c r="C681" s="189"/>
      <c r="D681" s="189"/>
      <c r="E681" s="189"/>
      <c r="H681" s="189"/>
      <c r="I681" s="189"/>
      <c r="J681" s="189"/>
      <c r="K681" s="189"/>
      <c r="L681" s="189"/>
      <c r="M681" s="189"/>
      <c r="N681" s="189"/>
      <c r="O681" s="189"/>
      <c r="P681" s="189"/>
      <c r="Q681" s="189"/>
      <c r="R681" s="189"/>
      <c r="S681" s="189"/>
      <c r="T681" s="189"/>
      <c r="U681" s="189"/>
      <c r="V681" s="189"/>
      <c r="W681" s="189"/>
      <c r="X681" s="189"/>
      <c r="Y681" s="189"/>
      <c r="Z681" s="189"/>
    </row>
    <row r="682" spans="1:26" ht="11.5" x14ac:dyDescent="0.25">
      <c r="A682" s="189"/>
      <c r="B682" s="189"/>
      <c r="C682" s="189"/>
      <c r="D682" s="189"/>
      <c r="E682" s="189"/>
      <c r="H682" s="189"/>
      <c r="I682" s="189"/>
      <c r="J682" s="189"/>
      <c r="K682" s="189"/>
      <c r="L682" s="189"/>
      <c r="M682" s="189"/>
      <c r="N682" s="189"/>
      <c r="O682" s="189"/>
      <c r="P682" s="189"/>
      <c r="Q682" s="189"/>
      <c r="R682" s="189"/>
      <c r="S682" s="189"/>
      <c r="T682" s="189"/>
      <c r="U682" s="189"/>
      <c r="V682" s="189"/>
      <c r="W682" s="189"/>
      <c r="X682" s="189"/>
      <c r="Y682" s="189"/>
      <c r="Z682" s="189"/>
    </row>
    <row r="683" spans="1:26" ht="11.5" x14ac:dyDescent="0.25">
      <c r="A683" s="189"/>
      <c r="B683" s="189"/>
      <c r="C683" s="189"/>
      <c r="D683" s="189"/>
      <c r="E683" s="189"/>
      <c r="H683" s="189"/>
      <c r="I683" s="189"/>
      <c r="J683" s="189"/>
      <c r="K683" s="189"/>
      <c r="L683" s="189"/>
      <c r="M683" s="189"/>
      <c r="N683" s="189"/>
      <c r="O683" s="189"/>
      <c r="P683" s="189"/>
      <c r="Q683" s="189"/>
      <c r="R683" s="189"/>
      <c r="S683" s="189"/>
      <c r="T683" s="189"/>
      <c r="U683" s="189"/>
      <c r="V683" s="189"/>
      <c r="W683" s="189"/>
      <c r="X683" s="189"/>
      <c r="Y683" s="189"/>
      <c r="Z683" s="189"/>
    </row>
    <row r="684" spans="1:26" ht="11.5" x14ac:dyDescent="0.25">
      <c r="A684" s="189"/>
      <c r="B684" s="189"/>
      <c r="C684" s="189"/>
      <c r="D684" s="189"/>
      <c r="E684" s="189"/>
      <c r="H684" s="189"/>
      <c r="I684" s="189"/>
      <c r="J684" s="189"/>
      <c r="K684" s="189"/>
      <c r="L684" s="189"/>
      <c r="M684" s="189"/>
      <c r="N684" s="189"/>
      <c r="O684" s="189"/>
      <c r="P684" s="189"/>
      <c r="Q684" s="189"/>
      <c r="R684" s="189"/>
      <c r="S684" s="189"/>
      <c r="T684" s="189"/>
      <c r="U684" s="189"/>
      <c r="V684" s="189"/>
      <c r="W684" s="189"/>
      <c r="X684" s="189"/>
      <c r="Y684" s="189"/>
      <c r="Z684" s="189"/>
    </row>
    <row r="685" spans="1:26" ht="11.5" x14ac:dyDescent="0.25">
      <c r="A685" s="189"/>
      <c r="B685" s="189"/>
      <c r="C685" s="189"/>
      <c r="D685" s="189"/>
      <c r="E685" s="189"/>
      <c r="H685" s="189"/>
      <c r="I685" s="189"/>
      <c r="J685" s="189"/>
      <c r="K685" s="189"/>
      <c r="L685" s="189"/>
      <c r="M685" s="189"/>
      <c r="N685" s="189"/>
      <c r="O685" s="189"/>
      <c r="P685" s="189"/>
      <c r="Q685" s="189"/>
      <c r="R685" s="189"/>
      <c r="S685" s="189"/>
      <c r="T685" s="189"/>
      <c r="U685" s="189"/>
      <c r="V685" s="189"/>
      <c r="W685" s="189"/>
      <c r="X685" s="189"/>
      <c r="Y685" s="189"/>
      <c r="Z685" s="189"/>
    </row>
    <row r="686" spans="1:26" ht="11.5" x14ac:dyDescent="0.25">
      <c r="A686" s="189"/>
      <c r="B686" s="189"/>
      <c r="C686" s="189"/>
      <c r="D686" s="189"/>
      <c r="E686" s="189"/>
      <c r="H686" s="189"/>
      <c r="I686" s="189"/>
      <c r="J686" s="189"/>
      <c r="K686" s="189"/>
      <c r="L686" s="189"/>
      <c r="M686" s="189"/>
      <c r="N686" s="189"/>
      <c r="O686" s="189"/>
      <c r="P686" s="189"/>
      <c r="Q686" s="189"/>
      <c r="R686" s="189"/>
      <c r="S686" s="189"/>
      <c r="T686" s="189"/>
      <c r="U686" s="189"/>
      <c r="V686" s="189"/>
      <c r="W686" s="189"/>
      <c r="X686" s="189"/>
      <c r="Y686" s="189"/>
      <c r="Z686" s="189"/>
    </row>
    <row r="687" spans="1:26" ht="11.5" x14ac:dyDescent="0.25">
      <c r="A687" s="189"/>
      <c r="B687" s="189"/>
      <c r="C687" s="189"/>
      <c r="D687" s="189"/>
      <c r="E687" s="189"/>
      <c r="H687" s="189"/>
      <c r="I687" s="189"/>
      <c r="J687" s="189"/>
      <c r="K687" s="189"/>
      <c r="L687" s="189"/>
      <c r="M687" s="189"/>
      <c r="N687" s="189"/>
      <c r="O687" s="189"/>
      <c r="P687" s="189"/>
      <c r="Q687" s="189"/>
      <c r="R687" s="189"/>
      <c r="S687" s="189"/>
      <c r="T687" s="189"/>
      <c r="U687" s="189"/>
      <c r="V687" s="189"/>
      <c r="W687" s="189"/>
      <c r="X687" s="189"/>
      <c r="Y687" s="189"/>
      <c r="Z687" s="189"/>
    </row>
    <row r="688" spans="1:26" ht="11.5" x14ac:dyDescent="0.25">
      <c r="A688" s="189"/>
      <c r="B688" s="189"/>
      <c r="C688" s="189"/>
      <c r="D688" s="189"/>
      <c r="E688" s="189"/>
      <c r="H688" s="189"/>
      <c r="I688" s="189"/>
      <c r="J688" s="189"/>
      <c r="K688" s="189"/>
      <c r="L688" s="189"/>
      <c r="M688" s="189"/>
      <c r="N688" s="189"/>
      <c r="O688" s="189"/>
      <c r="P688" s="189"/>
      <c r="Q688" s="189"/>
      <c r="R688" s="189"/>
      <c r="S688" s="189"/>
      <c r="T688" s="189"/>
      <c r="U688" s="189"/>
      <c r="V688" s="189"/>
      <c r="W688" s="189"/>
      <c r="X688" s="189"/>
      <c r="Y688" s="189"/>
      <c r="Z688" s="189"/>
    </row>
    <row r="689" spans="1:26" ht="11.5" x14ac:dyDescent="0.25">
      <c r="A689" s="189"/>
      <c r="B689" s="189"/>
      <c r="C689" s="189"/>
      <c r="D689" s="189"/>
      <c r="E689" s="189"/>
      <c r="H689" s="189"/>
      <c r="I689" s="189"/>
      <c r="J689" s="189"/>
      <c r="K689" s="189"/>
      <c r="L689" s="189"/>
      <c r="M689" s="189"/>
      <c r="N689" s="189"/>
      <c r="O689" s="189"/>
      <c r="P689" s="189"/>
      <c r="Q689" s="189"/>
      <c r="R689" s="189"/>
      <c r="S689" s="189"/>
      <c r="T689" s="189"/>
      <c r="U689" s="189"/>
      <c r="V689" s="189"/>
      <c r="W689" s="189"/>
      <c r="X689" s="189"/>
      <c r="Y689" s="189"/>
      <c r="Z689" s="189"/>
    </row>
    <row r="690" spans="1:26" ht="11.5" x14ac:dyDescent="0.25">
      <c r="A690" s="189"/>
      <c r="B690" s="189"/>
      <c r="C690" s="189"/>
      <c r="D690" s="189"/>
      <c r="E690" s="189"/>
      <c r="H690" s="189"/>
      <c r="I690" s="189"/>
      <c r="J690" s="189"/>
      <c r="K690" s="189"/>
      <c r="L690" s="189"/>
      <c r="M690" s="189"/>
      <c r="N690" s="189"/>
      <c r="O690" s="189"/>
      <c r="P690" s="189"/>
      <c r="Q690" s="189"/>
      <c r="R690" s="189"/>
      <c r="S690" s="189"/>
      <c r="T690" s="189"/>
      <c r="U690" s="189"/>
      <c r="V690" s="189"/>
      <c r="W690" s="189"/>
      <c r="X690" s="189"/>
      <c r="Y690" s="189"/>
      <c r="Z690" s="189"/>
    </row>
    <row r="691" spans="1:26" ht="11.5" x14ac:dyDescent="0.25">
      <c r="A691" s="189"/>
      <c r="B691" s="189"/>
      <c r="C691" s="189"/>
      <c r="D691" s="189"/>
      <c r="E691" s="189"/>
      <c r="H691" s="189"/>
      <c r="I691" s="189"/>
      <c r="J691" s="189"/>
      <c r="K691" s="189"/>
      <c r="L691" s="189"/>
      <c r="M691" s="189"/>
      <c r="N691" s="189"/>
      <c r="O691" s="189"/>
      <c r="P691" s="189"/>
      <c r="Q691" s="189"/>
      <c r="R691" s="189"/>
      <c r="S691" s="189"/>
      <c r="T691" s="189"/>
      <c r="U691" s="189"/>
      <c r="V691" s="189"/>
      <c r="W691" s="189"/>
      <c r="X691" s="189"/>
      <c r="Y691" s="189"/>
      <c r="Z691" s="189"/>
    </row>
    <row r="692" spans="1:26" ht="11.5" x14ac:dyDescent="0.25">
      <c r="A692" s="189"/>
      <c r="B692" s="189"/>
      <c r="C692" s="189"/>
      <c r="D692" s="189"/>
      <c r="E692" s="189"/>
      <c r="H692" s="189"/>
      <c r="I692" s="189"/>
      <c r="J692" s="189"/>
      <c r="K692" s="189"/>
      <c r="L692" s="189"/>
      <c r="M692" s="189"/>
      <c r="N692" s="189"/>
      <c r="O692" s="189"/>
      <c r="P692" s="189"/>
      <c r="Q692" s="189"/>
      <c r="R692" s="189"/>
      <c r="S692" s="189"/>
      <c r="T692" s="189"/>
      <c r="U692" s="189"/>
      <c r="V692" s="189"/>
      <c r="W692" s="189"/>
      <c r="X692" s="189"/>
      <c r="Y692" s="189"/>
      <c r="Z692" s="189"/>
    </row>
    <row r="693" spans="1:26" ht="11.5" x14ac:dyDescent="0.25">
      <c r="A693" s="189"/>
      <c r="B693" s="189"/>
      <c r="C693" s="189"/>
      <c r="D693" s="189"/>
      <c r="E693" s="189"/>
      <c r="H693" s="189"/>
      <c r="I693" s="189"/>
      <c r="J693" s="189"/>
      <c r="K693" s="189"/>
      <c r="L693" s="189"/>
      <c r="M693" s="189"/>
      <c r="N693" s="189"/>
      <c r="O693" s="189"/>
      <c r="P693" s="189"/>
      <c r="Q693" s="189"/>
      <c r="R693" s="189"/>
      <c r="S693" s="189"/>
      <c r="T693" s="189"/>
      <c r="U693" s="189"/>
      <c r="V693" s="189"/>
      <c r="W693" s="189"/>
      <c r="X693" s="189"/>
      <c r="Y693" s="189"/>
      <c r="Z693" s="189"/>
    </row>
    <row r="694" spans="1:26" ht="11.5" x14ac:dyDescent="0.25">
      <c r="A694" s="189"/>
      <c r="B694" s="189"/>
      <c r="C694" s="189"/>
      <c r="D694" s="189"/>
      <c r="E694" s="189"/>
      <c r="H694" s="189"/>
      <c r="I694" s="189"/>
      <c r="J694" s="189"/>
      <c r="K694" s="189"/>
      <c r="L694" s="189"/>
      <c r="M694" s="189"/>
      <c r="N694" s="189"/>
      <c r="O694" s="189"/>
      <c r="P694" s="189"/>
      <c r="Q694" s="189"/>
      <c r="R694" s="189"/>
      <c r="S694" s="189"/>
      <c r="T694" s="189"/>
      <c r="U694" s="189"/>
      <c r="V694" s="189"/>
      <c r="W694" s="189"/>
      <c r="X694" s="189"/>
      <c r="Y694" s="189"/>
      <c r="Z694" s="189"/>
    </row>
    <row r="695" spans="1:26" ht="11.5" x14ac:dyDescent="0.25">
      <c r="A695" s="189"/>
      <c r="B695" s="189"/>
      <c r="C695" s="189"/>
      <c r="D695" s="189"/>
      <c r="E695" s="189"/>
      <c r="H695" s="189"/>
      <c r="I695" s="189"/>
      <c r="J695" s="189"/>
      <c r="K695" s="189"/>
      <c r="L695" s="189"/>
      <c r="M695" s="189"/>
      <c r="N695" s="189"/>
      <c r="O695" s="189"/>
      <c r="P695" s="189"/>
      <c r="Q695" s="189"/>
      <c r="R695" s="189"/>
      <c r="S695" s="189"/>
      <c r="T695" s="189"/>
      <c r="U695" s="189"/>
      <c r="V695" s="189"/>
      <c r="W695" s="189"/>
      <c r="X695" s="189"/>
      <c r="Y695" s="189"/>
      <c r="Z695" s="189"/>
    </row>
    <row r="696" spans="1:26" ht="11.5" x14ac:dyDescent="0.25">
      <c r="A696" s="189"/>
      <c r="B696" s="189"/>
      <c r="C696" s="189"/>
      <c r="D696" s="189"/>
      <c r="E696" s="189"/>
      <c r="H696" s="189"/>
      <c r="I696" s="189"/>
      <c r="J696" s="189"/>
      <c r="K696" s="189"/>
      <c r="L696" s="189"/>
      <c r="M696" s="189"/>
      <c r="N696" s="189"/>
      <c r="O696" s="189"/>
      <c r="P696" s="189"/>
      <c r="Q696" s="189"/>
      <c r="R696" s="189"/>
      <c r="S696" s="189"/>
      <c r="T696" s="189"/>
      <c r="U696" s="189"/>
      <c r="V696" s="189"/>
      <c r="W696" s="189"/>
      <c r="X696" s="189"/>
      <c r="Y696" s="189"/>
      <c r="Z696" s="189"/>
    </row>
    <row r="697" spans="1:26" ht="11.5" x14ac:dyDescent="0.25">
      <c r="A697" s="189"/>
      <c r="B697" s="189"/>
      <c r="C697" s="189"/>
      <c r="D697" s="189"/>
      <c r="E697" s="189"/>
      <c r="H697" s="189"/>
      <c r="I697" s="189"/>
      <c r="J697" s="189"/>
      <c r="K697" s="189"/>
      <c r="L697" s="189"/>
      <c r="M697" s="189"/>
      <c r="N697" s="189"/>
      <c r="O697" s="189"/>
      <c r="P697" s="189"/>
      <c r="Q697" s="189"/>
      <c r="R697" s="189"/>
      <c r="S697" s="189"/>
      <c r="T697" s="189"/>
      <c r="U697" s="189"/>
      <c r="V697" s="189"/>
      <c r="W697" s="189"/>
      <c r="X697" s="189"/>
      <c r="Y697" s="189"/>
      <c r="Z697" s="189"/>
    </row>
    <row r="698" spans="1:26" ht="11.5" x14ac:dyDescent="0.25">
      <c r="A698" s="189"/>
      <c r="B698" s="189"/>
      <c r="C698" s="189"/>
      <c r="D698" s="189"/>
      <c r="E698" s="189"/>
      <c r="H698" s="189"/>
      <c r="I698" s="189"/>
      <c r="J698" s="189"/>
      <c r="K698" s="189"/>
      <c r="L698" s="189"/>
      <c r="M698" s="189"/>
      <c r="N698" s="189"/>
      <c r="O698" s="189"/>
      <c r="P698" s="189"/>
      <c r="Q698" s="189"/>
      <c r="R698" s="189"/>
      <c r="S698" s="189"/>
      <c r="T698" s="189"/>
      <c r="U698" s="189"/>
      <c r="V698" s="189"/>
      <c r="W698" s="189"/>
      <c r="X698" s="189"/>
      <c r="Y698" s="189"/>
      <c r="Z698" s="189"/>
    </row>
    <row r="699" spans="1:26" ht="11.5" x14ac:dyDescent="0.25">
      <c r="A699" s="189"/>
      <c r="B699" s="189"/>
      <c r="C699" s="189"/>
      <c r="D699" s="189"/>
      <c r="E699" s="189"/>
      <c r="H699" s="189"/>
      <c r="I699" s="189"/>
      <c r="J699" s="189"/>
      <c r="K699" s="189"/>
      <c r="L699" s="189"/>
      <c r="M699" s="189"/>
      <c r="N699" s="189"/>
      <c r="O699" s="189"/>
      <c r="P699" s="189"/>
      <c r="Q699" s="189"/>
      <c r="R699" s="189"/>
      <c r="S699" s="189"/>
      <c r="T699" s="189"/>
      <c r="U699" s="189"/>
      <c r="V699" s="189"/>
      <c r="W699" s="189"/>
      <c r="X699" s="189"/>
      <c r="Y699" s="189"/>
      <c r="Z699" s="189"/>
    </row>
    <row r="700" spans="1:26" ht="11.5" x14ac:dyDescent="0.25">
      <c r="A700" s="189"/>
      <c r="B700" s="189"/>
      <c r="C700" s="189"/>
      <c r="D700" s="189"/>
      <c r="E700" s="189"/>
      <c r="H700" s="189"/>
      <c r="I700" s="189"/>
      <c r="J700" s="189"/>
      <c r="K700" s="189"/>
      <c r="L700" s="189"/>
      <c r="M700" s="189"/>
      <c r="N700" s="189"/>
      <c r="O700" s="189"/>
      <c r="P700" s="189"/>
      <c r="Q700" s="189"/>
      <c r="R700" s="189"/>
      <c r="S700" s="189"/>
      <c r="T700" s="189"/>
      <c r="U700" s="189"/>
      <c r="V700" s="189"/>
      <c r="W700" s="189"/>
      <c r="X700" s="189"/>
      <c r="Y700" s="189"/>
      <c r="Z700" s="189"/>
    </row>
    <row r="701" spans="1:26" ht="11.5" x14ac:dyDescent="0.25">
      <c r="A701" s="189"/>
      <c r="B701" s="189"/>
      <c r="C701" s="189"/>
      <c r="D701" s="189"/>
      <c r="E701" s="189"/>
      <c r="H701" s="189"/>
      <c r="I701" s="189"/>
      <c r="J701" s="189"/>
      <c r="K701" s="189"/>
      <c r="L701" s="189"/>
      <c r="M701" s="189"/>
      <c r="N701" s="189"/>
      <c r="O701" s="189"/>
      <c r="P701" s="189"/>
      <c r="Q701" s="189"/>
      <c r="R701" s="189"/>
      <c r="S701" s="189"/>
      <c r="T701" s="189"/>
      <c r="U701" s="189"/>
      <c r="V701" s="189"/>
      <c r="W701" s="189"/>
      <c r="X701" s="189"/>
      <c r="Y701" s="189"/>
      <c r="Z701" s="189"/>
    </row>
    <row r="702" spans="1:26" ht="11.5" x14ac:dyDescent="0.25">
      <c r="A702" s="189"/>
      <c r="B702" s="189"/>
      <c r="C702" s="189"/>
      <c r="D702" s="189"/>
      <c r="E702" s="189"/>
      <c r="H702" s="189"/>
      <c r="I702" s="189"/>
      <c r="J702" s="189"/>
      <c r="K702" s="189"/>
      <c r="L702" s="189"/>
      <c r="M702" s="189"/>
      <c r="N702" s="189"/>
      <c r="O702" s="189"/>
      <c r="P702" s="189"/>
      <c r="Q702" s="189"/>
      <c r="R702" s="189"/>
      <c r="S702" s="189"/>
      <c r="T702" s="189"/>
      <c r="U702" s="189"/>
      <c r="V702" s="189"/>
      <c r="W702" s="189"/>
      <c r="X702" s="189"/>
      <c r="Y702" s="189"/>
      <c r="Z702" s="189"/>
    </row>
    <row r="703" spans="1:26" ht="11.5" x14ac:dyDescent="0.25">
      <c r="A703" s="189"/>
      <c r="B703" s="189"/>
      <c r="C703" s="189"/>
      <c r="D703" s="189"/>
      <c r="E703" s="189"/>
      <c r="H703" s="189"/>
      <c r="I703" s="189"/>
      <c r="J703" s="189"/>
      <c r="K703" s="189"/>
      <c r="L703" s="189"/>
      <c r="M703" s="189"/>
      <c r="N703" s="189"/>
      <c r="O703" s="189"/>
      <c r="P703" s="189"/>
      <c r="Q703" s="189"/>
      <c r="R703" s="189"/>
      <c r="S703" s="189"/>
      <c r="T703" s="189"/>
      <c r="U703" s="189"/>
      <c r="V703" s="189"/>
      <c r="W703" s="189"/>
      <c r="X703" s="189"/>
      <c r="Y703" s="189"/>
      <c r="Z703" s="189"/>
    </row>
    <row r="704" spans="1:26" ht="11.5" x14ac:dyDescent="0.25">
      <c r="A704" s="189"/>
      <c r="B704" s="189"/>
      <c r="C704" s="189"/>
      <c r="D704" s="189"/>
      <c r="E704" s="189"/>
      <c r="H704" s="189"/>
      <c r="I704" s="189"/>
      <c r="J704" s="189"/>
      <c r="K704" s="189"/>
      <c r="L704" s="189"/>
      <c r="M704" s="189"/>
      <c r="N704" s="189"/>
      <c r="O704" s="189"/>
      <c r="P704" s="189"/>
      <c r="Q704" s="189"/>
      <c r="R704" s="189"/>
      <c r="S704" s="189"/>
      <c r="T704" s="189"/>
      <c r="U704" s="189"/>
      <c r="V704" s="189"/>
      <c r="W704" s="189"/>
      <c r="X704" s="189"/>
      <c r="Y704" s="189"/>
      <c r="Z704" s="189"/>
    </row>
    <row r="705" spans="1:26" ht="11.5" x14ac:dyDescent="0.25">
      <c r="A705" s="189"/>
      <c r="B705" s="189"/>
      <c r="C705" s="189"/>
      <c r="D705" s="189"/>
      <c r="E705" s="189"/>
      <c r="H705" s="189"/>
      <c r="I705" s="189"/>
      <c r="J705" s="189"/>
      <c r="K705" s="189"/>
      <c r="L705" s="189"/>
      <c r="M705" s="189"/>
      <c r="N705" s="189"/>
      <c r="O705" s="189"/>
      <c r="P705" s="189"/>
      <c r="Q705" s="189"/>
      <c r="R705" s="189"/>
      <c r="S705" s="189"/>
      <c r="T705" s="189"/>
      <c r="U705" s="189"/>
      <c r="V705" s="189"/>
      <c r="W705" s="189"/>
      <c r="X705" s="189"/>
      <c r="Y705" s="189"/>
      <c r="Z705" s="189"/>
    </row>
    <row r="706" spans="1:26" ht="11.5" x14ac:dyDescent="0.25">
      <c r="A706" s="189"/>
      <c r="B706" s="189"/>
      <c r="C706" s="189"/>
      <c r="D706" s="189"/>
      <c r="E706" s="189"/>
      <c r="H706" s="189"/>
      <c r="I706" s="189"/>
      <c r="J706" s="189"/>
      <c r="K706" s="189"/>
      <c r="L706" s="189"/>
      <c r="M706" s="189"/>
      <c r="N706" s="189"/>
      <c r="O706" s="189"/>
      <c r="P706" s="189"/>
      <c r="Q706" s="189"/>
      <c r="R706" s="189"/>
      <c r="S706" s="189"/>
      <c r="T706" s="189"/>
      <c r="U706" s="189"/>
      <c r="V706" s="189"/>
      <c r="W706" s="189"/>
      <c r="X706" s="189"/>
      <c r="Y706" s="189"/>
      <c r="Z706" s="189"/>
    </row>
    <row r="707" spans="1:26" ht="11.5" x14ac:dyDescent="0.25">
      <c r="A707" s="189"/>
      <c r="B707" s="189"/>
      <c r="C707" s="189"/>
      <c r="D707" s="189"/>
      <c r="E707" s="189"/>
      <c r="H707" s="189"/>
      <c r="I707" s="189"/>
      <c r="J707" s="189"/>
      <c r="K707" s="189"/>
      <c r="L707" s="189"/>
      <c r="M707" s="189"/>
      <c r="N707" s="189"/>
      <c r="O707" s="189"/>
      <c r="P707" s="189"/>
      <c r="Q707" s="189"/>
      <c r="R707" s="189"/>
      <c r="S707" s="189"/>
      <c r="T707" s="189"/>
      <c r="U707" s="189"/>
      <c r="V707" s="189"/>
      <c r="W707" s="189"/>
      <c r="X707" s="189"/>
      <c r="Y707" s="189"/>
      <c r="Z707" s="189"/>
    </row>
    <row r="708" spans="1:26" ht="11.5" x14ac:dyDescent="0.25">
      <c r="A708" s="189"/>
      <c r="B708" s="189"/>
      <c r="C708" s="189"/>
      <c r="D708" s="189"/>
      <c r="E708" s="189"/>
      <c r="H708" s="189"/>
      <c r="I708" s="189"/>
      <c r="J708" s="189"/>
      <c r="K708" s="189"/>
      <c r="L708" s="189"/>
      <c r="M708" s="189"/>
      <c r="N708" s="189"/>
      <c r="O708" s="189"/>
      <c r="P708" s="189"/>
      <c r="Q708" s="189"/>
      <c r="R708" s="189"/>
      <c r="S708" s="189"/>
      <c r="T708" s="189"/>
      <c r="U708" s="189"/>
      <c r="V708" s="189"/>
      <c r="W708" s="189"/>
      <c r="X708" s="189"/>
      <c r="Y708" s="189"/>
      <c r="Z708" s="189"/>
    </row>
    <row r="709" spans="1:26" ht="11.5" x14ac:dyDescent="0.25">
      <c r="A709" s="189"/>
      <c r="B709" s="189"/>
      <c r="C709" s="189"/>
      <c r="D709" s="189"/>
      <c r="E709" s="189"/>
      <c r="H709" s="189"/>
      <c r="I709" s="189"/>
      <c r="J709" s="189"/>
      <c r="K709" s="189"/>
      <c r="L709" s="189"/>
      <c r="M709" s="189"/>
      <c r="N709" s="189"/>
      <c r="O709" s="189"/>
      <c r="P709" s="189"/>
      <c r="Q709" s="189"/>
      <c r="R709" s="189"/>
      <c r="S709" s="189"/>
      <c r="T709" s="189"/>
      <c r="U709" s="189"/>
      <c r="V709" s="189"/>
      <c r="W709" s="189"/>
      <c r="X709" s="189"/>
      <c r="Y709" s="189"/>
      <c r="Z709" s="189"/>
    </row>
    <row r="710" spans="1:26" ht="11.5" x14ac:dyDescent="0.25">
      <c r="A710" s="189"/>
      <c r="B710" s="189"/>
      <c r="C710" s="189"/>
      <c r="D710" s="189"/>
      <c r="E710" s="189"/>
      <c r="H710" s="189"/>
      <c r="I710" s="189"/>
      <c r="J710" s="189"/>
      <c r="K710" s="189"/>
      <c r="L710" s="189"/>
      <c r="M710" s="189"/>
      <c r="N710" s="189"/>
      <c r="O710" s="189"/>
      <c r="P710" s="189"/>
      <c r="Q710" s="189"/>
      <c r="R710" s="189"/>
      <c r="S710" s="189"/>
      <c r="T710" s="189"/>
      <c r="U710" s="189"/>
      <c r="V710" s="189"/>
      <c r="W710" s="189"/>
      <c r="X710" s="189"/>
      <c r="Y710" s="189"/>
      <c r="Z710" s="189"/>
    </row>
    <row r="711" spans="1:26" ht="11.5" x14ac:dyDescent="0.25">
      <c r="A711" s="189"/>
      <c r="B711" s="189"/>
      <c r="C711" s="189"/>
      <c r="D711" s="189"/>
      <c r="E711" s="189"/>
      <c r="H711" s="189"/>
      <c r="I711" s="189"/>
      <c r="J711" s="189"/>
      <c r="K711" s="189"/>
      <c r="L711" s="189"/>
      <c r="M711" s="189"/>
      <c r="N711" s="189"/>
      <c r="O711" s="189"/>
      <c r="P711" s="189"/>
      <c r="Q711" s="189"/>
      <c r="R711" s="189"/>
      <c r="S711" s="189"/>
      <c r="T711" s="189"/>
      <c r="U711" s="189"/>
      <c r="V711" s="189"/>
      <c r="W711" s="189"/>
      <c r="X711" s="189"/>
      <c r="Y711" s="189"/>
      <c r="Z711" s="189"/>
    </row>
    <row r="712" spans="1:26" ht="11.5" x14ac:dyDescent="0.25">
      <c r="A712" s="189"/>
      <c r="B712" s="189"/>
      <c r="C712" s="189"/>
      <c r="D712" s="189"/>
      <c r="E712" s="189"/>
      <c r="H712" s="189"/>
      <c r="I712" s="189"/>
      <c r="J712" s="189"/>
      <c r="K712" s="189"/>
      <c r="L712" s="189"/>
      <c r="M712" s="189"/>
      <c r="N712" s="189"/>
      <c r="O712" s="189"/>
      <c r="P712" s="189"/>
      <c r="Q712" s="189"/>
      <c r="R712" s="189"/>
      <c r="S712" s="189"/>
      <c r="T712" s="189"/>
      <c r="U712" s="189"/>
      <c r="V712" s="189"/>
      <c r="W712" s="189"/>
      <c r="X712" s="189"/>
      <c r="Y712" s="189"/>
      <c r="Z712" s="189"/>
    </row>
    <row r="713" spans="1:26" ht="11.5" x14ac:dyDescent="0.25">
      <c r="A713" s="189"/>
      <c r="B713" s="189"/>
      <c r="C713" s="189"/>
      <c r="D713" s="189"/>
      <c r="E713" s="189"/>
      <c r="H713" s="189"/>
      <c r="I713" s="189"/>
      <c r="J713" s="189"/>
      <c r="K713" s="189"/>
      <c r="L713" s="189"/>
      <c r="M713" s="189"/>
      <c r="N713" s="189"/>
      <c r="O713" s="189"/>
      <c r="P713" s="189"/>
      <c r="Q713" s="189"/>
      <c r="R713" s="189"/>
      <c r="S713" s="189"/>
      <c r="T713" s="189"/>
      <c r="U713" s="189"/>
      <c r="V713" s="189"/>
      <c r="W713" s="189"/>
      <c r="X713" s="189"/>
      <c r="Y713" s="189"/>
      <c r="Z713" s="189"/>
    </row>
    <row r="714" spans="1:26" ht="11.5" x14ac:dyDescent="0.25">
      <c r="A714" s="189"/>
      <c r="B714" s="189"/>
      <c r="C714" s="189"/>
      <c r="D714" s="189"/>
      <c r="E714" s="189"/>
      <c r="H714" s="189"/>
      <c r="I714" s="189"/>
      <c r="J714" s="189"/>
      <c r="K714" s="189"/>
      <c r="L714" s="189"/>
      <c r="M714" s="189"/>
      <c r="N714" s="189"/>
      <c r="O714" s="189"/>
      <c r="P714" s="189"/>
      <c r="Q714" s="189"/>
      <c r="R714" s="189"/>
      <c r="S714" s="189"/>
      <c r="T714" s="189"/>
      <c r="U714" s="189"/>
      <c r="V714" s="189"/>
      <c r="W714" s="189"/>
      <c r="X714" s="189"/>
      <c r="Y714" s="189"/>
      <c r="Z714" s="189"/>
    </row>
    <row r="715" spans="1:26" ht="11.5" x14ac:dyDescent="0.25">
      <c r="A715" s="189"/>
      <c r="B715" s="189"/>
      <c r="C715" s="189"/>
      <c r="D715" s="189"/>
      <c r="E715" s="189"/>
      <c r="H715" s="189"/>
      <c r="I715" s="189"/>
      <c r="J715" s="189"/>
      <c r="K715" s="189"/>
      <c r="L715" s="189"/>
      <c r="M715" s="189"/>
      <c r="N715" s="189"/>
      <c r="O715" s="189"/>
      <c r="P715" s="189"/>
      <c r="Q715" s="189"/>
      <c r="R715" s="189"/>
      <c r="S715" s="189"/>
      <c r="T715" s="189"/>
      <c r="U715" s="189"/>
      <c r="V715" s="189"/>
      <c r="W715" s="189"/>
      <c r="X715" s="189"/>
      <c r="Y715" s="189"/>
      <c r="Z715" s="189"/>
    </row>
    <row r="716" spans="1:26" ht="11.5" x14ac:dyDescent="0.25">
      <c r="A716" s="189"/>
      <c r="B716" s="189"/>
      <c r="C716" s="189"/>
      <c r="D716" s="189"/>
      <c r="E716" s="189"/>
      <c r="H716" s="189"/>
      <c r="I716" s="189"/>
      <c r="J716" s="189"/>
      <c r="K716" s="189"/>
      <c r="L716" s="189"/>
      <c r="M716" s="189"/>
      <c r="N716" s="189"/>
      <c r="O716" s="189"/>
      <c r="P716" s="189"/>
      <c r="Q716" s="189"/>
      <c r="R716" s="189"/>
      <c r="S716" s="189"/>
      <c r="T716" s="189"/>
      <c r="U716" s="189"/>
      <c r="V716" s="189"/>
      <c r="W716" s="189"/>
      <c r="X716" s="189"/>
      <c r="Y716" s="189"/>
      <c r="Z716" s="189"/>
    </row>
    <row r="717" spans="1:26" ht="11.5" x14ac:dyDescent="0.25">
      <c r="A717" s="189"/>
      <c r="B717" s="189"/>
      <c r="C717" s="189"/>
      <c r="D717" s="189"/>
      <c r="E717" s="189"/>
      <c r="H717" s="189"/>
      <c r="I717" s="189"/>
      <c r="J717" s="189"/>
      <c r="K717" s="189"/>
      <c r="L717" s="189"/>
      <c r="M717" s="189"/>
      <c r="N717" s="189"/>
      <c r="O717" s="189"/>
      <c r="P717" s="189"/>
      <c r="Q717" s="189"/>
      <c r="R717" s="189"/>
      <c r="S717" s="189"/>
      <c r="T717" s="189"/>
      <c r="U717" s="189"/>
      <c r="V717" s="189"/>
      <c r="W717" s="189"/>
      <c r="X717" s="189"/>
      <c r="Y717" s="189"/>
      <c r="Z717" s="189"/>
    </row>
    <row r="718" spans="1:26" ht="11.5" x14ac:dyDescent="0.25">
      <c r="A718" s="189"/>
      <c r="B718" s="189"/>
      <c r="C718" s="189"/>
      <c r="D718" s="189"/>
      <c r="E718" s="189"/>
      <c r="H718" s="189"/>
      <c r="I718" s="189"/>
      <c r="J718" s="189"/>
      <c r="K718" s="189"/>
      <c r="L718" s="189"/>
      <c r="M718" s="189"/>
      <c r="N718" s="189"/>
      <c r="O718" s="189"/>
      <c r="P718" s="189"/>
      <c r="Q718" s="189"/>
      <c r="R718" s="189"/>
      <c r="S718" s="189"/>
      <c r="T718" s="189"/>
      <c r="U718" s="189"/>
      <c r="V718" s="189"/>
      <c r="W718" s="189"/>
      <c r="X718" s="189"/>
      <c r="Y718" s="189"/>
      <c r="Z718" s="189"/>
    </row>
    <row r="719" spans="1:26" ht="11.5" x14ac:dyDescent="0.25">
      <c r="A719" s="189"/>
      <c r="B719" s="189"/>
      <c r="C719" s="189"/>
      <c r="D719" s="189"/>
      <c r="E719" s="189"/>
      <c r="H719" s="189"/>
      <c r="I719" s="189"/>
      <c r="J719" s="189"/>
      <c r="K719" s="189"/>
      <c r="L719" s="189"/>
      <c r="M719" s="189"/>
      <c r="N719" s="189"/>
      <c r="O719" s="189"/>
      <c r="P719" s="189"/>
      <c r="Q719" s="189"/>
      <c r="R719" s="189"/>
      <c r="S719" s="189"/>
      <c r="T719" s="189"/>
      <c r="U719" s="189"/>
      <c r="V719" s="189"/>
      <c r="W719" s="189"/>
      <c r="X719" s="189"/>
      <c r="Y719" s="189"/>
      <c r="Z719" s="189"/>
    </row>
    <row r="720" spans="1:26" ht="11.5" x14ac:dyDescent="0.25">
      <c r="A720" s="189"/>
      <c r="B720" s="189"/>
      <c r="C720" s="189"/>
      <c r="D720" s="189"/>
      <c r="E720" s="189"/>
      <c r="H720" s="189"/>
      <c r="I720" s="189"/>
      <c r="J720" s="189"/>
      <c r="K720" s="189"/>
      <c r="L720" s="189"/>
      <c r="M720" s="189"/>
      <c r="N720" s="189"/>
      <c r="O720" s="189"/>
      <c r="P720" s="189"/>
      <c r="Q720" s="189"/>
      <c r="R720" s="189"/>
      <c r="S720" s="189"/>
      <c r="T720" s="189"/>
      <c r="U720" s="189"/>
      <c r="V720" s="189"/>
      <c r="W720" s="189"/>
      <c r="X720" s="189"/>
      <c r="Y720" s="189"/>
      <c r="Z720" s="189"/>
    </row>
    <row r="721" spans="1:26" ht="11.5" x14ac:dyDescent="0.25">
      <c r="A721" s="189"/>
      <c r="B721" s="189"/>
      <c r="C721" s="189"/>
      <c r="D721" s="189"/>
      <c r="E721" s="189"/>
      <c r="H721" s="189"/>
      <c r="I721" s="189"/>
      <c r="J721" s="189"/>
      <c r="K721" s="189"/>
      <c r="L721" s="189"/>
      <c r="M721" s="189"/>
      <c r="N721" s="189"/>
      <c r="O721" s="189"/>
      <c r="P721" s="189"/>
      <c r="Q721" s="189"/>
      <c r="R721" s="189"/>
      <c r="S721" s="189"/>
      <c r="T721" s="189"/>
      <c r="U721" s="189"/>
      <c r="V721" s="189"/>
      <c r="W721" s="189"/>
      <c r="X721" s="189"/>
      <c r="Y721" s="189"/>
      <c r="Z721" s="189"/>
    </row>
    <row r="722" spans="1:26" ht="11.5" x14ac:dyDescent="0.25">
      <c r="A722" s="189"/>
      <c r="B722" s="189"/>
      <c r="C722" s="189"/>
      <c r="D722" s="189"/>
      <c r="E722" s="189"/>
      <c r="H722" s="189"/>
      <c r="I722" s="189"/>
      <c r="J722" s="189"/>
      <c r="K722" s="189"/>
      <c r="L722" s="189"/>
      <c r="M722" s="189"/>
      <c r="N722" s="189"/>
      <c r="O722" s="189"/>
      <c r="P722" s="189"/>
      <c r="Q722" s="189"/>
      <c r="R722" s="189"/>
      <c r="S722" s="189"/>
      <c r="T722" s="189"/>
      <c r="U722" s="189"/>
      <c r="V722" s="189"/>
      <c r="W722" s="189"/>
      <c r="X722" s="189"/>
      <c r="Y722" s="189"/>
      <c r="Z722" s="189"/>
    </row>
    <row r="723" spans="1:26" ht="11.5" x14ac:dyDescent="0.25">
      <c r="A723" s="189"/>
      <c r="B723" s="189"/>
      <c r="C723" s="189"/>
      <c r="D723" s="189"/>
      <c r="E723" s="189"/>
      <c r="H723" s="189"/>
      <c r="I723" s="189"/>
      <c r="J723" s="189"/>
      <c r="K723" s="189"/>
      <c r="L723" s="189"/>
      <c r="M723" s="189"/>
      <c r="N723" s="189"/>
      <c r="O723" s="189"/>
      <c r="P723" s="189"/>
      <c r="Q723" s="189"/>
      <c r="R723" s="189"/>
      <c r="S723" s="189"/>
      <c r="T723" s="189"/>
      <c r="U723" s="189"/>
      <c r="V723" s="189"/>
      <c r="W723" s="189"/>
      <c r="X723" s="189"/>
      <c r="Y723" s="189"/>
      <c r="Z723" s="189"/>
    </row>
    <row r="724" spans="1:26" ht="11.5" x14ac:dyDescent="0.25">
      <c r="A724" s="189"/>
      <c r="B724" s="189"/>
      <c r="C724" s="189"/>
      <c r="D724" s="189"/>
      <c r="E724" s="189"/>
      <c r="H724" s="189"/>
      <c r="I724" s="189"/>
      <c r="J724" s="189"/>
      <c r="K724" s="189"/>
      <c r="L724" s="189"/>
      <c r="M724" s="189"/>
      <c r="N724" s="189"/>
      <c r="O724" s="189"/>
      <c r="P724" s="189"/>
      <c r="Q724" s="189"/>
      <c r="R724" s="189"/>
      <c r="S724" s="189"/>
      <c r="T724" s="189"/>
      <c r="U724" s="189"/>
      <c r="V724" s="189"/>
      <c r="W724" s="189"/>
      <c r="X724" s="189"/>
      <c r="Y724" s="189"/>
      <c r="Z724" s="189"/>
    </row>
    <row r="725" spans="1:26" ht="11.5" x14ac:dyDescent="0.25">
      <c r="A725" s="189"/>
      <c r="B725" s="189"/>
      <c r="C725" s="189"/>
      <c r="D725" s="189"/>
      <c r="E725" s="189"/>
      <c r="H725" s="189"/>
      <c r="I725" s="189"/>
      <c r="J725" s="189"/>
      <c r="K725" s="189"/>
      <c r="L725" s="189"/>
      <c r="M725" s="189"/>
      <c r="N725" s="189"/>
      <c r="O725" s="189"/>
      <c r="P725" s="189"/>
      <c r="Q725" s="189"/>
      <c r="R725" s="189"/>
      <c r="S725" s="189"/>
      <c r="T725" s="189"/>
      <c r="U725" s="189"/>
      <c r="V725" s="189"/>
      <c r="W725" s="189"/>
      <c r="X725" s="189"/>
      <c r="Y725" s="189"/>
      <c r="Z725" s="189"/>
    </row>
    <row r="726" spans="1:26" ht="11.5" x14ac:dyDescent="0.25">
      <c r="A726" s="189"/>
      <c r="B726" s="189"/>
      <c r="C726" s="189"/>
      <c r="D726" s="189"/>
      <c r="E726" s="189"/>
      <c r="H726" s="189"/>
      <c r="I726" s="189"/>
      <c r="J726" s="189"/>
      <c r="K726" s="189"/>
      <c r="L726" s="189"/>
      <c r="M726" s="189"/>
      <c r="N726" s="189"/>
      <c r="O726" s="189"/>
      <c r="P726" s="189"/>
      <c r="Q726" s="189"/>
      <c r="R726" s="189"/>
      <c r="S726" s="189"/>
      <c r="T726" s="189"/>
      <c r="U726" s="189"/>
      <c r="V726" s="189"/>
      <c r="W726" s="189"/>
      <c r="X726" s="189"/>
      <c r="Y726" s="189"/>
      <c r="Z726" s="189"/>
    </row>
    <row r="727" spans="1:26" ht="11.5" x14ac:dyDescent="0.25">
      <c r="A727" s="189"/>
      <c r="B727" s="189"/>
      <c r="C727" s="189"/>
      <c r="D727" s="189"/>
      <c r="E727" s="189"/>
      <c r="H727" s="189"/>
      <c r="I727" s="189"/>
      <c r="J727" s="189"/>
      <c r="K727" s="189"/>
      <c r="L727" s="189"/>
      <c r="M727" s="189"/>
      <c r="N727" s="189"/>
      <c r="O727" s="189"/>
      <c r="P727" s="189"/>
      <c r="Q727" s="189"/>
      <c r="R727" s="189"/>
      <c r="S727" s="189"/>
      <c r="T727" s="189"/>
      <c r="U727" s="189"/>
      <c r="V727" s="189"/>
      <c r="W727" s="189"/>
      <c r="X727" s="189"/>
      <c r="Y727" s="189"/>
      <c r="Z727" s="189"/>
    </row>
    <row r="728" spans="1:26" ht="11.5" x14ac:dyDescent="0.25">
      <c r="A728" s="189"/>
      <c r="B728" s="189"/>
      <c r="C728" s="189"/>
      <c r="D728" s="189"/>
      <c r="E728" s="189"/>
      <c r="H728" s="189"/>
      <c r="I728" s="189"/>
      <c r="J728" s="189"/>
      <c r="K728" s="189"/>
      <c r="L728" s="189"/>
      <c r="M728" s="189"/>
      <c r="N728" s="189"/>
      <c r="O728" s="189"/>
      <c r="P728" s="189"/>
      <c r="Q728" s="189"/>
      <c r="R728" s="189"/>
      <c r="S728" s="189"/>
      <c r="T728" s="189"/>
      <c r="U728" s="189"/>
      <c r="V728" s="189"/>
      <c r="W728" s="189"/>
      <c r="X728" s="189"/>
      <c r="Y728" s="189"/>
      <c r="Z728" s="189"/>
    </row>
    <row r="729" spans="1:26" ht="11.5" x14ac:dyDescent="0.25">
      <c r="A729" s="189"/>
      <c r="B729" s="189"/>
      <c r="C729" s="189"/>
      <c r="D729" s="189"/>
      <c r="E729" s="189"/>
      <c r="H729" s="189"/>
      <c r="I729" s="189"/>
      <c r="J729" s="189"/>
      <c r="K729" s="189"/>
      <c r="L729" s="189"/>
      <c r="M729" s="189"/>
      <c r="N729" s="189"/>
      <c r="O729" s="189"/>
      <c r="P729" s="189"/>
      <c r="Q729" s="189"/>
      <c r="R729" s="189"/>
      <c r="S729" s="189"/>
      <c r="T729" s="189"/>
      <c r="U729" s="189"/>
      <c r="V729" s="189"/>
      <c r="W729" s="189"/>
      <c r="X729" s="189"/>
      <c r="Y729" s="189"/>
      <c r="Z729" s="189"/>
    </row>
    <row r="730" spans="1:26" ht="11.5" x14ac:dyDescent="0.25">
      <c r="A730" s="189"/>
      <c r="B730" s="189"/>
      <c r="C730" s="189"/>
      <c r="D730" s="189"/>
      <c r="E730" s="189"/>
      <c r="H730" s="189"/>
      <c r="I730" s="189"/>
      <c r="J730" s="189"/>
      <c r="K730" s="189"/>
      <c r="L730" s="189"/>
      <c r="M730" s="189"/>
      <c r="N730" s="189"/>
      <c r="O730" s="189"/>
      <c r="P730" s="189"/>
      <c r="Q730" s="189"/>
      <c r="R730" s="189"/>
      <c r="S730" s="189"/>
      <c r="T730" s="189"/>
      <c r="U730" s="189"/>
      <c r="V730" s="189"/>
      <c r="W730" s="189"/>
      <c r="X730" s="189"/>
      <c r="Y730" s="189"/>
      <c r="Z730" s="189"/>
    </row>
    <row r="731" spans="1:26" ht="11.5" x14ac:dyDescent="0.25">
      <c r="A731" s="189"/>
      <c r="B731" s="189"/>
      <c r="C731" s="189"/>
      <c r="D731" s="189"/>
      <c r="E731" s="189"/>
      <c r="H731" s="189"/>
      <c r="I731" s="189"/>
      <c r="J731" s="189"/>
      <c r="K731" s="189"/>
      <c r="L731" s="189"/>
      <c r="M731" s="189"/>
      <c r="N731" s="189"/>
      <c r="O731" s="189"/>
      <c r="P731" s="189"/>
      <c r="Q731" s="189"/>
      <c r="R731" s="189"/>
      <c r="S731" s="189"/>
      <c r="T731" s="189"/>
      <c r="U731" s="189"/>
      <c r="V731" s="189"/>
      <c r="W731" s="189"/>
      <c r="X731" s="189"/>
      <c r="Y731" s="189"/>
      <c r="Z731" s="189"/>
    </row>
    <row r="732" spans="1:26" ht="11.5" x14ac:dyDescent="0.25">
      <c r="A732" s="189"/>
      <c r="B732" s="189"/>
      <c r="C732" s="189"/>
      <c r="D732" s="189"/>
      <c r="E732" s="189"/>
      <c r="H732" s="189"/>
      <c r="I732" s="189"/>
      <c r="J732" s="189"/>
      <c r="K732" s="189"/>
      <c r="L732" s="189"/>
      <c r="M732" s="189"/>
      <c r="N732" s="189"/>
      <c r="O732" s="189"/>
      <c r="P732" s="189"/>
      <c r="Q732" s="189"/>
      <c r="R732" s="189"/>
      <c r="S732" s="189"/>
      <c r="T732" s="189"/>
      <c r="U732" s="189"/>
      <c r="V732" s="189"/>
      <c r="W732" s="189"/>
      <c r="X732" s="189"/>
      <c r="Y732" s="189"/>
      <c r="Z732" s="189"/>
    </row>
    <row r="733" spans="1:26" ht="11.5" x14ac:dyDescent="0.25">
      <c r="A733" s="189"/>
      <c r="B733" s="189"/>
      <c r="C733" s="189"/>
      <c r="D733" s="189"/>
      <c r="E733" s="189"/>
      <c r="H733" s="189"/>
      <c r="I733" s="189"/>
      <c r="J733" s="189"/>
      <c r="K733" s="189"/>
      <c r="L733" s="189"/>
      <c r="M733" s="189"/>
      <c r="N733" s="189"/>
      <c r="O733" s="189"/>
      <c r="P733" s="189"/>
      <c r="Q733" s="189"/>
      <c r="R733" s="189"/>
      <c r="S733" s="189"/>
      <c r="T733" s="189"/>
      <c r="U733" s="189"/>
      <c r="V733" s="189"/>
      <c r="W733" s="189"/>
      <c r="X733" s="189"/>
      <c r="Y733" s="189"/>
      <c r="Z733" s="189"/>
    </row>
    <row r="734" spans="1:26" ht="11.5" x14ac:dyDescent="0.25">
      <c r="A734" s="189"/>
      <c r="B734" s="189"/>
      <c r="C734" s="189"/>
      <c r="D734" s="189"/>
      <c r="E734" s="189"/>
      <c r="H734" s="189"/>
      <c r="I734" s="189"/>
      <c r="J734" s="189"/>
      <c r="K734" s="189"/>
      <c r="L734" s="189"/>
      <c r="M734" s="189"/>
      <c r="N734" s="189"/>
      <c r="O734" s="189"/>
      <c r="P734" s="189"/>
      <c r="Q734" s="189"/>
      <c r="R734" s="189"/>
      <c r="S734" s="189"/>
      <c r="T734" s="189"/>
      <c r="U734" s="189"/>
      <c r="V734" s="189"/>
      <c r="W734" s="189"/>
      <c r="X734" s="189"/>
      <c r="Y734" s="189"/>
      <c r="Z734" s="189"/>
    </row>
    <row r="735" spans="1:26" ht="11.5" x14ac:dyDescent="0.25">
      <c r="A735" s="189"/>
      <c r="B735" s="189"/>
      <c r="C735" s="189"/>
      <c r="D735" s="189"/>
      <c r="E735" s="189"/>
      <c r="H735" s="189"/>
      <c r="I735" s="189"/>
      <c r="J735" s="189"/>
      <c r="K735" s="189"/>
      <c r="L735" s="189"/>
      <c r="M735" s="189"/>
      <c r="N735" s="189"/>
      <c r="O735" s="189"/>
      <c r="P735" s="189"/>
      <c r="Q735" s="189"/>
      <c r="R735" s="189"/>
      <c r="S735" s="189"/>
      <c r="T735" s="189"/>
      <c r="U735" s="189"/>
      <c r="V735" s="189"/>
      <c r="W735" s="189"/>
      <c r="X735" s="189"/>
      <c r="Y735" s="189"/>
      <c r="Z735" s="189"/>
    </row>
    <row r="736" spans="1:26" ht="11.5" x14ac:dyDescent="0.25">
      <c r="A736" s="189"/>
      <c r="B736" s="189"/>
      <c r="C736" s="189"/>
      <c r="D736" s="189"/>
      <c r="E736" s="189"/>
      <c r="H736" s="189"/>
      <c r="I736" s="189"/>
      <c r="J736" s="189"/>
      <c r="K736" s="189"/>
      <c r="L736" s="189"/>
      <c r="M736" s="189"/>
      <c r="N736" s="189"/>
      <c r="O736" s="189"/>
      <c r="P736" s="189"/>
      <c r="Q736" s="189"/>
      <c r="R736" s="189"/>
      <c r="S736" s="189"/>
      <c r="T736" s="189"/>
      <c r="U736" s="189"/>
      <c r="V736" s="189"/>
      <c r="W736" s="189"/>
      <c r="X736" s="189"/>
      <c r="Y736" s="189"/>
      <c r="Z736" s="189"/>
    </row>
    <row r="737" spans="1:26" ht="11.5" x14ac:dyDescent="0.25">
      <c r="A737" s="189"/>
      <c r="B737" s="189"/>
      <c r="C737" s="189"/>
      <c r="D737" s="189"/>
      <c r="E737" s="189"/>
      <c r="H737" s="189"/>
      <c r="I737" s="189"/>
      <c r="J737" s="189"/>
      <c r="K737" s="189"/>
      <c r="L737" s="189"/>
      <c r="M737" s="189"/>
      <c r="N737" s="189"/>
      <c r="O737" s="189"/>
      <c r="P737" s="189"/>
      <c r="Q737" s="189"/>
      <c r="R737" s="189"/>
      <c r="S737" s="189"/>
      <c r="T737" s="189"/>
      <c r="U737" s="189"/>
      <c r="V737" s="189"/>
      <c r="W737" s="189"/>
      <c r="X737" s="189"/>
      <c r="Y737" s="189"/>
      <c r="Z737" s="189"/>
    </row>
    <row r="738" spans="1:26" ht="11.5" x14ac:dyDescent="0.25">
      <c r="A738" s="189"/>
      <c r="B738" s="189"/>
      <c r="C738" s="189"/>
      <c r="D738" s="189"/>
      <c r="E738" s="189"/>
      <c r="H738" s="189"/>
      <c r="I738" s="189"/>
      <c r="J738" s="189"/>
      <c r="K738" s="189"/>
      <c r="L738" s="189"/>
      <c r="M738" s="189"/>
      <c r="N738" s="189"/>
      <c r="O738" s="189"/>
      <c r="P738" s="189"/>
      <c r="Q738" s="189"/>
      <c r="R738" s="189"/>
      <c r="S738" s="189"/>
      <c r="T738" s="189"/>
      <c r="U738" s="189"/>
      <c r="V738" s="189"/>
      <c r="W738" s="189"/>
      <c r="X738" s="189"/>
      <c r="Y738" s="189"/>
      <c r="Z738" s="189"/>
    </row>
    <row r="739" spans="1:26" ht="11.5" x14ac:dyDescent="0.25">
      <c r="A739" s="189"/>
      <c r="B739" s="189"/>
      <c r="C739" s="189"/>
      <c r="D739" s="189"/>
      <c r="E739" s="189"/>
      <c r="H739" s="189"/>
      <c r="I739" s="189"/>
      <c r="J739" s="189"/>
      <c r="K739" s="189"/>
      <c r="L739" s="189"/>
      <c r="M739" s="189"/>
      <c r="N739" s="189"/>
      <c r="O739" s="189"/>
      <c r="P739" s="189"/>
      <c r="Q739" s="189"/>
      <c r="R739" s="189"/>
      <c r="S739" s="189"/>
      <c r="T739" s="189"/>
      <c r="U739" s="189"/>
      <c r="V739" s="189"/>
      <c r="W739" s="189"/>
      <c r="X739" s="189"/>
      <c r="Y739" s="189"/>
      <c r="Z739" s="189"/>
    </row>
    <row r="740" spans="1:26" ht="11.5" x14ac:dyDescent="0.25">
      <c r="A740" s="189"/>
      <c r="B740" s="189"/>
      <c r="C740" s="189"/>
      <c r="D740" s="189"/>
      <c r="E740" s="189"/>
      <c r="H740" s="189"/>
      <c r="I740" s="189"/>
      <c r="J740" s="189"/>
      <c r="K740" s="189"/>
      <c r="L740" s="189"/>
      <c r="M740" s="189"/>
      <c r="N740" s="189"/>
      <c r="O740" s="189"/>
      <c r="P740" s="189"/>
      <c r="Q740" s="189"/>
      <c r="R740" s="189"/>
      <c r="S740" s="189"/>
      <c r="T740" s="189"/>
      <c r="U740" s="189"/>
      <c r="V740" s="189"/>
      <c r="W740" s="189"/>
      <c r="X740" s="189"/>
      <c r="Y740" s="189"/>
      <c r="Z740" s="189"/>
    </row>
    <row r="741" spans="1:26" ht="11.5" x14ac:dyDescent="0.25">
      <c r="A741" s="189"/>
      <c r="B741" s="189"/>
      <c r="C741" s="189"/>
      <c r="D741" s="189"/>
      <c r="E741" s="189"/>
      <c r="H741" s="189"/>
      <c r="I741" s="189"/>
      <c r="J741" s="189"/>
      <c r="K741" s="189"/>
      <c r="L741" s="189"/>
      <c r="M741" s="189"/>
      <c r="N741" s="189"/>
      <c r="O741" s="189"/>
      <c r="P741" s="189"/>
      <c r="Q741" s="189"/>
      <c r="R741" s="189"/>
      <c r="S741" s="189"/>
      <c r="T741" s="189"/>
      <c r="U741" s="189"/>
      <c r="V741" s="189"/>
      <c r="W741" s="189"/>
      <c r="X741" s="189"/>
      <c r="Y741" s="189"/>
      <c r="Z741" s="189"/>
    </row>
    <row r="742" spans="1:26" ht="11.5" x14ac:dyDescent="0.25">
      <c r="A742" s="189"/>
      <c r="B742" s="189"/>
      <c r="C742" s="189"/>
      <c r="D742" s="189"/>
      <c r="E742" s="189"/>
      <c r="H742" s="189"/>
      <c r="I742" s="189"/>
      <c r="J742" s="189"/>
      <c r="K742" s="189"/>
      <c r="L742" s="189"/>
      <c r="M742" s="189"/>
      <c r="N742" s="189"/>
      <c r="O742" s="189"/>
      <c r="P742" s="189"/>
      <c r="Q742" s="189"/>
      <c r="R742" s="189"/>
      <c r="S742" s="189"/>
      <c r="T742" s="189"/>
      <c r="U742" s="189"/>
      <c r="V742" s="189"/>
      <c r="W742" s="189"/>
      <c r="X742" s="189"/>
      <c r="Y742" s="189"/>
      <c r="Z742" s="189"/>
    </row>
    <row r="743" spans="1:26" ht="11.5" x14ac:dyDescent="0.25">
      <c r="A743" s="189"/>
      <c r="B743" s="189"/>
      <c r="C743" s="189"/>
      <c r="D743" s="189"/>
      <c r="E743" s="189"/>
      <c r="H743" s="189"/>
      <c r="I743" s="189"/>
      <c r="J743" s="189"/>
      <c r="K743" s="189"/>
      <c r="L743" s="189"/>
      <c r="M743" s="189"/>
      <c r="N743" s="189"/>
      <c r="O743" s="189"/>
      <c r="P743" s="189"/>
      <c r="Q743" s="189"/>
      <c r="R743" s="189"/>
      <c r="S743" s="189"/>
      <c r="T743" s="189"/>
      <c r="U743" s="189"/>
      <c r="V743" s="189"/>
      <c r="W743" s="189"/>
      <c r="X743" s="189"/>
      <c r="Y743" s="189"/>
      <c r="Z743" s="189"/>
    </row>
    <row r="744" spans="1:26" ht="11.5" x14ac:dyDescent="0.25">
      <c r="A744" s="189"/>
      <c r="B744" s="189"/>
      <c r="C744" s="189"/>
      <c r="D744" s="189"/>
      <c r="E744" s="189"/>
      <c r="H744" s="189"/>
      <c r="I744" s="189"/>
      <c r="J744" s="189"/>
      <c r="K744" s="189"/>
      <c r="L744" s="189"/>
      <c r="M744" s="189"/>
      <c r="N744" s="189"/>
      <c r="O744" s="189"/>
      <c r="P744" s="189"/>
      <c r="Q744" s="189"/>
      <c r="R744" s="189"/>
      <c r="S744" s="189"/>
      <c r="T744" s="189"/>
      <c r="U744" s="189"/>
      <c r="V744" s="189"/>
      <c r="W744" s="189"/>
      <c r="X744" s="189"/>
      <c r="Y744" s="189"/>
      <c r="Z744" s="189"/>
    </row>
    <row r="745" spans="1:26" ht="11.5" x14ac:dyDescent="0.25">
      <c r="A745" s="189"/>
      <c r="B745" s="189"/>
      <c r="C745" s="189"/>
      <c r="D745" s="189"/>
      <c r="E745" s="189"/>
      <c r="H745" s="189"/>
      <c r="I745" s="189"/>
      <c r="J745" s="189"/>
      <c r="K745" s="189"/>
      <c r="L745" s="189"/>
      <c r="M745" s="189"/>
      <c r="N745" s="189"/>
      <c r="O745" s="189"/>
      <c r="P745" s="189"/>
      <c r="Q745" s="189"/>
      <c r="R745" s="189"/>
      <c r="S745" s="189"/>
      <c r="T745" s="189"/>
      <c r="U745" s="189"/>
      <c r="V745" s="189"/>
      <c r="W745" s="189"/>
      <c r="X745" s="189"/>
      <c r="Y745" s="189"/>
      <c r="Z745" s="189"/>
    </row>
    <row r="746" spans="1:26" ht="11.5" x14ac:dyDescent="0.25">
      <c r="A746" s="189"/>
      <c r="B746" s="189"/>
      <c r="C746" s="189"/>
      <c r="D746" s="189"/>
      <c r="E746" s="189"/>
      <c r="H746" s="189"/>
      <c r="I746" s="189"/>
      <c r="J746" s="189"/>
      <c r="K746" s="189"/>
      <c r="L746" s="189"/>
      <c r="M746" s="189"/>
      <c r="N746" s="189"/>
      <c r="O746" s="189"/>
      <c r="P746" s="189"/>
      <c r="Q746" s="189"/>
      <c r="R746" s="189"/>
      <c r="S746" s="189"/>
      <c r="T746" s="189"/>
      <c r="U746" s="189"/>
      <c r="V746" s="189"/>
      <c r="W746" s="189"/>
      <c r="X746" s="189"/>
      <c r="Y746" s="189"/>
      <c r="Z746" s="189"/>
    </row>
    <row r="747" spans="1:26" ht="11.5" x14ac:dyDescent="0.25">
      <c r="A747" s="189"/>
      <c r="B747" s="189"/>
      <c r="C747" s="189"/>
      <c r="D747" s="189"/>
      <c r="E747" s="189"/>
      <c r="H747" s="189"/>
      <c r="I747" s="189"/>
      <c r="J747" s="189"/>
      <c r="K747" s="189"/>
      <c r="L747" s="189"/>
      <c r="M747" s="189"/>
      <c r="N747" s="189"/>
      <c r="O747" s="189"/>
      <c r="P747" s="189"/>
      <c r="Q747" s="189"/>
      <c r="R747" s="189"/>
      <c r="S747" s="189"/>
      <c r="T747" s="189"/>
      <c r="U747" s="189"/>
      <c r="V747" s="189"/>
      <c r="W747" s="189"/>
      <c r="X747" s="189"/>
      <c r="Y747" s="189"/>
      <c r="Z747" s="189"/>
    </row>
    <row r="748" spans="1:26" ht="11.5" x14ac:dyDescent="0.25">
      <c r="A748" s="189"/>
      <c r="B748" s="189"/>
      <c r="C748" s="189"/>
      <c r="D748" s="189"/>
      <c r="E748" s="189"/>
      <c r="H748" s="189"/>
      <c r="I748" s="189"/>
      <c r="J748" s="189"/>
      <c r="K748" s="189"/>
      <c r="L748" s="189"/>
      <c r="M748" s="189"/>
      <c r="N748" s="189"/>
      <c r="O748" s="189"/>
      <c r="P748" s="189"/>
      <c r="Q748" s="189"/>
      <c r="R748" s="189"/>
      <c r="S748" s="189"/>
      <c r="T748" s="189"/>
      <c r="U748" s="189"/>
      <c r="V748" s="189"/>
      <c r="W748" s="189"/>
      <c r="X748" s="189"/>
      <c r="Y748" s="189"/>
      <c r="Z748" s="189"/>
    </row>
    <row r="749" spans="1:26" ht="11.5" x14ac:dyDescent="0.25">
      <c r="A749" s="189"/>
      <c r="B749" s="189"/>
      <c r="C749" s="189"/>
      <c r="D749" s="189"/>
      <c r="E749" s="189"/>
      <c r="H749" s="189"/>
      <c r="I749" s="189"/>
      <c r="J749" s="189"/>
      <c r="K749" s="189"/>
      <c r="L749" s="189"/>
      <c r="M749" s="189"/>
      <c r="N749" s="189"/>
      <c r="O749" s="189"/>
      <c r="P749" s="189"/>
      <c r="Q749" s="189"/>
      <c r="R749" s="189"/>
      <c r="S749" s="189"/>
      <c r="T749" s="189"/>
      <c r="U749" s="189"/>
      <c r="V749" s="189"/>
      <c r="W749" s="189"/>
      <c r="X749" s="189"/>
      <c r="Y749" s="189"/>
      <c r="Z749" s="189"/>
    </row>
    <row r="750" spans="1:26" ht="11.5" x14ac:dyDescent="0.25">
      <c r="A750" s="189"/>
      <c r="B750" s="189"/>
      <c r="C750" s="189"/>
      <c r="D750" s="189"/>
      <c r="E750" s="189"/>
      <c r="H750" s="189"/>
      <c r="I750" s="189"/>
      <c r="J750" s="189"/>
      <c r="K750" s="189"/>
      <c r="L750" s="189"/>
      <c r="M750" s="189"/>
      <c r="N750" s="189"/>
      <c r="O750" s="189"/>
      <c r="P750" s="189"/>
      <c r="Q750" s="189"/>
      <c r="R750" s="189"/>
      <c r="S750" s="189"/>
      <c r="T750" s="189"/>
      <c r="U750" s="189"/>
      <c r="V750" s="189"/>
      <c r="W750" s="189"/>
      <c r="X750" s="189"/>
      <c r="Y750" s="189"/>
      <c r="Z750" s="189"/>
    </row>
    <row r="751" spans="1:26" ht="11.5" x14ac:dyDescent="0.25">
      <c r="A751" s="189"/>
      <c r="B751" s="189"/>
      <c r="C751" s="189"/>
      <c r="D751" s="189"/>
      <c r="E751" s="189"/>
      <c r="H751" s="189"/>
      <c r="I751" s="189"/>
      <c r="J751" s="189"/>
      <c r="K751" s="189"/>
      <c r="L751" s="189"/>
      <c r="M751" s="189"/>
      <c r="N751" s="189"/>
      <c r="O751" s="189"/>
      <c r="P751" s="189"/>
      <c r="Q751" s="189"/>
      <c r="R751" s="189"/>
      <c r="S751" s="189"/>
      <c r="T751" s="189"/>
      <c r="U751" s="189"/>
      <c r="V751" s="189"/>
      <c r="W751" s="189"/>
      <c r="X751" s="189"/>
      <c r="Y751" s="189"/>
      <c r="Z751" s="189"/>
    </row>
    <row r="752" spans="1:26" ht="11.5" x14ac:dyDescent="0.25">
      <c r="A752" s="189"/>
      <c r="B752" s="189"/>
      <c r="C752" s="189"/>
      <c r="D752" s="189"/>
      <c r="E752" s="189"/>
      <c r="H752" s="189"/>
      <c r="I752" s="189"/>
      <c r="J752" s="189"/>
      <c r="K752" s="189"/>
      <c r="L752" s="189"/>
      <c r="M752" s="189"/>
      <c r="N752" s="189"/>
      <c r="O752" s="189"/>
      <c r="P752" s="189"/>
      <c r="Q752" s="189"/>
      <c r="R752" s="189"/>
      <c r="S752" s="189"/>
      <c r="T752" s="189"/>
      <c r="U752" s="189"/>
      <c r="V752" s="189"/>
      <c r="W752" s="189"/>
      <c r="X752" s="189"/>
      <c r="Y752" s="189"/>
      <c r="Z752" s="189"/>
    </row>
    <row r="753" spans="1:26" ht="11.5" x14ac:dyDescent="0.25">
      <c r="A753" s="189"/>
      <c r="B753" s="189"/>
      <c r="C753" s="189"/>
      <c r="D753" s="189"/>
      <c r="E753" s="189"/>
      <c r="H753" s="189"/>
      <c r="I753" s="189"/>
      <c r="J753" s="189"/>
      <c r="K753" s="189"/>
      <c r="L753" s="189"/>
      <c r="M753" s="189"/>
      <c r="N753" s="189"/>
      <c r="O753" s="189"/>
      <c r="P753" s="189"/>
      <c r="Q753" s="189"/>
      <c r="R753" s="189"/>
      <c r="S753" s="189"/>
      <c r="T753" s="189"/>
      <c r="U753" s="189"/>
      <c r="V753" s="189"/>
      <c r="W753" s="189"/>
      <c r="X753" s="189"/>
      <c r="Y753" s="189"/>
      <c r="Z753" s="189"/>
    </row>
    <row r="754" spans="1:26" ht="11.5" x14ac:dyDescent="0.25">
      <c r="A754" s="189"/>
      <c r="B754" s="189"/>
      <c r="C754" s="189"/>
      <c r="D754" s="189"/>
      <c r="E754" s="189"/>
      <c r="H754" s="189"/>
      <c r="I754" s="189"/>
      <c r="J754" s="189"/>
      <c r="K754" s="189"/>
      <c r="L754" s="189"/>
      <c r="M754" s="189"/>
      <c r="N754" s="189"/>
      <c r="O754" s="189"/>
      <c r="P754" s="189"/>
      <c r="Q754" s="189"/>
      <c r="R754" s="189"/>
      <c r="S754" s="189"/>
      <c r="T754" s="189"/>
      <c r="U754" s="189"/>
      <c r="V754" s="189"/>
      <c r="W754" s="189"/>
      <c r="X754" s="189"/>
      <c r="Y754" s="189"/>
      <c r="Z754" s="189"/>
    </row>
    <row r="755" spans="1:26" ht="11.5" x14ac:dyDescent="0.25">
      <c r="A755" s="189"/>
      <c r="B755" s="189"/>
      <c r="C755" s="189"/>
      <c r="D755" s="189"/>
      <c r="E755" s="189"/>
      <c r="H755" s="189"/>
      <c r="I755" s="189"/>
      <c r="J755" s="189"/>
      <c r="K755" s="189"/>
      <c r="L755" s="189"/>
      <c r="M755" s="189"/>
      <c r="N755" s="189"/>
      <c r="O755" s="189"/>
      <c r="P755" s="189"/>
      <c r="Q755" s="189"/>
      <c r="R755" s="189"/>
      <c r="S755" s="189"/>
      <c r="T755" s="189"/>
      <c r="U755" s="189"/>
      <c r="V755" s="189"/>
      <c r="W755" s="189"/>
      <c r="X755" s="189"/>
      <c r="Y755" s="189"/>
      <c r="Z755" s="189"/>
    </row>
    <row r="756" spans="1:26" ht="11.5" x14ac:dyDescent="0.25">
      <c r="A756" s="189"/>
      <c r="B756" s="189"/>
      <c r="C756" s="189"/>
      <c r="D756" s="189"/>
      <c r="E756" s="189"/>
      <c r="H756" s="189"/>
      <c r="I756" s="189"/>
      <c r="J756" s="189"/>
      <c r="K756" s="189"/>
      <c r="L756" s="189"/>
      <c r="M756" s="189"/>
      <c r="N756" s="189"/>
      <c r="O756" s="189"/>
      <c r="P756" s="189"/>
      <c r="Q756" s="189"/>
      <c r="R756" s="189"/>
      <c r="S756" s="189"/>
      <c r="T756" s="189"/>
      <c r="U756" s="189"/>
      <c r="V756" s="189"/>
      <c r="W756" s="189"/>
      <c r="X756" s="189"/>
      <c r="Y756" s="189"/>
      <c r="Z756" s="189"/>
    </row>
    <row r="757" spans="1:26" ht="11.5" x14ac:dyDescent="0.25">
      <c r="A757" s="189"/>
      <c r="B757" s="189"/>
      <c r="C757" s="189"/>
      <c r="D757" s="189"/>
      <c r="E757" s="189"/>
      <c r="H757" s="189"/>
      <c r="I757" s="189"/>
      <c r="J757" s="189"/>
      <c r="K757" s="189"/>
      <c r="L757" s="189"/>
      <c r="M757" s="189"/>
      <c r="N757" s="189"/>
      <c r="O757" s="189"/>
      <c r="P757" s="189"/>
      <c r="Q757" s="189"/>
      <c r="R757" s="189"/>
      <c r="S757" s="189"/>
      <c r="T757" s="189"/>
      <c r="U757" s="189"/>
      <c r="V757" s="189"/>
      <c r="W757" s="189"/>
      <c r="X757" s="189"/>
      <c r="Y757" s="189"/>
      <c r="Z757" s="189"/>
    </row>
    <row r="758" spans="1:26" ht="11.5" x14ac:dyDescent="0.25">
      <c r="A758" s="189"/>
      <c r="B758" s="189"/>
      <c r="C758" s="189"/>
      <c r="D758" s="189"/>
      <c r="E758" s="189"/>
      <c r="H758" s="189"/>
      <c r="I758" s="189"/>
      <c r="J758" s="189"/>
      <c r="K758" s="189"/>
      <c r="L758" s="189"/>
      <c r="M758" s="189"/>
      <c r="N758" s="189"/>
      <c r="O758" s="189"/>
      <c r="P758" s="189"/>
      <c r="Q758" s="189"/>
      <c r="R758" s="189"/>
      <c r="S758" s="189"/>
      <c r="T758" s="189"/>
      <c r="U758" s="189"/>
      <c r="V758" s="189"/>
      <c r="W758" s="189"/>
      <c r="X758" s="189"/>
      <c r="Y758" s="189"/>
      <c r="Z758" s="189"/>
    </row>
    <row r="759" spans="1:26" ht="11.5" x14ac:dyDescent="0.25">
      <c r="A759" s="189"/>
      <c r="B759" s="189"/>
      <c r="C759" s="189"/>
      <c r="D759" s="189"/>
      <c r="E759" s="189"/>
      <c r="H759" s="189"/>
      <c r="I759" s="189"/>
      <c r="J759" s="189"/>
      <c r="K759" s="189"/>
      <c r="L759" s="189"/>
      <c r="M759" s="189"/>
      <c r="N759" s="189"/>
      <c r="O759" s="189"/>
      <c r="P759" s="189"/>
      <c r="Q759" s="189"/>
      <c r="R759" s="189"/>
      <c r="S759" s="189"/>
      <c r="T759" s="189"/>
      <c r="U759" s="189"/>
      <c r="V759" s="189"/>
      <c r="W759" s="189"/>
      <c r="X759" s="189"/>
      <c r="Y759" s="189"/>
      <c r="Z759" s="189"/>
    </row>
    <row r="760" spans="1:26" ht="11.5" x14ac:dyDescent="0.25">
      <c r="A760" s="189"/>
      <c r="B760" s="189"/>
      <c r="C760" s="189"/>
      <c r="D760" s="189"/>
      <c r="E760" s="189"/>
      <c r="H760" s="189"/>
      <c r="I760" s="189"/>
      <c r="J760" s="189"/>
      <c r="K760" s="189"/>
      <c r="L760" s="189"/>
      <c r="M760" s="189"/>
      <c r="N760" s="189"/>
      <c r="O760" s="189"/>
      <c r="P760" s="189"/>
      <c r="Q760" s="189"/>
      <c r="R760" s="189"/>
      <c r="S760" s="189"/>
      <c r="T760" s="189"/>
      <c r="U760" s="189"/>
      <c r="V760" s="189"/>
      <c r="W760" s="189"/>
      <c r="X760" s="189"/>
      <c r="Y760" s="189"/>
      <c r="Z760" s="189"/>
    </row>
    <row r="761" spans="1:26" ht="11.5" x14ac:dyDescent="0.25">
      <c r="A761" s="189"/>
      <c r="B761" s="189"/>
      <c r="C761" s="189"/>
      <c r="D761" s="189"/>
      <c r="E761" s="189"/>
      <c r="H761" s="189"/>
      <c r="I761" s="189"/>
      <c r="J761" s="189"/>
      <c r="K761" s="189"/>
      <c r="L761" s="189"/>
      <c r="M761" s="189"/>
      <c r="N761" s="189"/>
      <c r="O761" s="189"/>
      <c r="P761" s="189"/>
      <c r="Q761" s="189"/>
      <c r="R761" s="189"/>
      <c r="S761" s="189"/>
      <c r="T761" s="189"/>
      <c r="U761" s="189"/>
      <c r="V761" s="189"/>
      <c r="W761" s="189"/>
      <c r="X761" s="189"/>
      <c r="Y761" s="189"/>
      <c r="Z761" s="189"/>
    </row>
    <row r="762" spans="1:26" ht="11.5" x14ac:dyDescent="0.25">
      <c r="A762" s="189"/>
      <c r="B762" s="189"/>
      <c r="C762" s="189"/>
      <c r="D762" s="189"/>
      <c r="E762" s="189"/>
      <c r="H762" s="189"/>
      <c r="I762" s="189"/>
      <c r="J762" s="189"/>
      <c r="K762" s="189"/>
      <c r="L762" s="189"/>
      <c r="M762" s="189"/>
      <c r="N762" s="189"/>
      <c r="O762" s="189"/>
      <c r="P762" s="189"/>
      <c r="Q762" s="189"/>
      <c r="R762" s="189"/>
      <c r="S762" s="189"/>
      <c r="T762" s="189"/>
      <c r="U762" s="189"/>
      <c r="V762" s="189"/>
      <c r="W762" s="189"/>
      <c r="X762" s="189"/>
      <c r="Y762" s="189"/>
      <c r="Z762" s="189"/>
    </row>
    <row r="763" spans="1:26" ht="11.5" x14ac:dyDescent="0.25">
      <c r="A763" s="189"/>
      <c r="B763" s="189"/>
      <c r="C763" s="189"/>
      <c r="D763" s="189"/>
      <c r="E763" s="189"/>
      <c r="H763" s="189"/>
      <c r="I763" s="189"/>
      <c r="J763" s="189"/>
      <c r="K763" s="189"/>
      <c r="L763" s="189"/>
      <c r="M763" s="189"/>
      <c r="N763" s="189"/>
      <c r="O763" s="189"/>
      <c r="P763" s="189"/>
      <c r="Q763" s="189"/>
      <c r="R763" s="189"/>
      <c r="S763" s="189"/>
      <c r="T763" s="189"/>
      <c r="U763" s="189"/>
      <c r="V763" s="189"/>
      <c r="W763" s="189"/>
      <c r="X763" s="189"/>
      <c r="Y763" s="189"/>
      <c r="Z763" s="189"/>
    </row>
    <row r="764" spans="1:26" ht="11.5" x14ac:dyDescent="0.25">
      <c r="A764" s="189"/>
      <c r="B764" s="189"/>
      <c r="C764" s="189"/>
      <c r="D764" s="189"/>
      <c r="E764" s="189"/>
      <c r="H764" s="189"/>
      <c r="I764" s="189"/>
      <c r="J764" s="189"/>
      <c r="K764" s="189"/>
      <c r="L764" s="189"/>
      <c r="M764" s="189"/>
      <c r="N764" s="189"/>
      <c r="O764" s="189"/>
      <c r="P764" s="189"/>
      <c r="Q764" s="189"/>
      <c r="R764" s="189"/>
      <c r="S764" s="189"/>
      <c r="T764" s="189"/>
      <c r="U764" s="189"/>
      <c r="V764" s="189"/>
      <c r="W764" s="189"/>
      <c r="X764" s="189"/>
      <c r="Y764" s="189"/>
      <c r="Z764" s="189"/>
    </row>
    <row r="765" spans="1:26" ht="11.5" x14ac:dyDescent="0.25">
      <c r="A765" s="189"/>
      <c r="B765" s="189"/>
      <c r="C765" s="189"/>
      <c r="D765" s="189"/>
      <c r="E765" s="189"/>
      <c r="H765" s="189"/>
      <c r="I765" s="189"/>
      <c r="J765" s="189"/>
      <c r="K765" s="189"/>
      <c r="L765" s="189"/>
      <c r="M765" s="189"/>
      <c r="N765" s="189"/>
      <c r="O765" s="189"/>
      <c r="P765" s="189"/>
      <c r="Q765" s="189"/>
      <c r="R765" s="189"/>
      <c r="S765" s="189"/>
      <c r="T765" s="189"/>
      <c r="U765" s="189"/>
      <c r="V765" s="189"/>
      <c r="W765" s="189"/>
      <c r="X765" s="189"/>
      <c r="Y765" s="189"/>
      <c r="Z765" s="189"/>
    </row>
    <row r="766" spans="1:26" ht="11.5" x14ac:dyDescent="0.25">
      <c r="A766" s="189"/>
      <c r="B766" s="189"/>
      <c r="C766" s="189"/>
      <c r="D766" s="189"/>
      <c r="E766" s="189"/>
      <c r="H766" s="189"/>
      <c r="I766" s="189"/>
      <c r="J766" s="189"/>
      <c r="K766" s="189"/>
      <c r="L766" s="189"/>
      <c r="M766" s="189"/>
      <c r="N766" s="189"/>
      <c r="O766" s="189"/>
      <c r="P766" s="189"/>
      <c r="Q766" s="189"/>
      <c r="R766" s="189"/>
      <c r="S766" s="189"/>
      <c r="T766" s="189"/>
      <c r="U766" s="189"/>
      <c r="V766" s="189"/>
      <c r="W766" s="189"/>
      <c r="X766" s="189"/>
      <c r="Y766" s="189"/>
      <c r="Z766" s="189"/>
    </row>
    <row r="767" spans="1:26" ht="11.5" x14ac:dyDescent="0.25">
      <c r="A767" s="189"/>
      <c r="B767" s="189"/>
      <c r="C767" s="189"/>
      <c r="D767" s="189"/>
      <c r="E767" s="189"/>
      <c r="H767" s="189"/>
      <c r="I767" s="189"/>
      <c r="J767" s="189"/>
      <c r="K767" s="189"/>
      <c r="L767" s="189"/>
      <c r="M767" s="189"/>
      <c r="N767" s="189"/>
      <c r="O767" s="189"/>
      <c r="P767" s="189"/>
      <c r="Q767" s="189"/>
      <c r="R767" s="189"/>
      <c r="S767" s="189"/>
      <c r="T767" s="189"/>
      <c r="U767" s="189"/>
      <c r="V767" s="189"/>
      <c r="W767" s="189"/>
      <c r="X767" s="189"/>
      <c r="Y767" s="189"/>
      <c r="Z767" s="189"/>
    </row>
    <row r="768" spans="1:26" ht="11.5" x14ac:dyDescent="0.25">
      <c r="A768" s="189"/>
      <c r="B768" s="189"/>
      <c r="C768" s="189"/>
      <c r="D768" s="189"/>
      <c r="E768" s="189"/>
      <c r="H768" s="189"/>
      <c r="I768" s="189"/>
      <c r="J768" s="189"/>
      <c r="K768" s="189"/>
      <c r="L768" s="189"/>
      <c r="M768" s="189"/>
      <c r="N768" s="189"/>
      <c r="O768" s="189"/>
      <c r="P768" s="189"/>
      <c r="Q768" s="189"/>
      <c r="R768" s="189"/>
      <c r="S768" s="189"/>
      <c r="T768" s="189"/>
      <c r="U768" s="189"/>
      <c r="V768" s="189"/>
      <c r="W768" s="189"/>
      <c r="X768" s="189"/>
      <c r="Y768" s="189"/>
      <c r="Z768" s="189"/>
    </row>
    <row r="769" spans="1:26" ht="11.5" x14ac:dyDescent="0.25">
      <c r="A769" s="189"/>
      <c r="B769" s="189"/>
      <c r="C769" s="189"/>
      <c r="D769" s="189"/>
      <c r="E769" s="189"/>
      <c r="H769" s="189"/>
      <c r="I769" s="189"/>
      <c r="J769" s="189"/>
      <c r="K769" s="189"/>
      <c r="L769" s="189"/>
      <c r="M769" s="189"/>
      <c r="N769" s="189"/>
      <c r="O769" s="189"/>
      <c r="P769" s="189"/>
      <c r="Q769" s="189"/>
      <c r="R769" s="189"/>
      <c r="S769" s="189"/>
      <c r="T769" s="189"/>
      <c r="U769" s="189"/>
      <c r="V769" s="189"/>
      <c r="W769" s="189"/>
      <c r="X769" s="189"/>
      <c r="Y769" s="189"/>
      <c r="Z769" s="189"/>
    </row>
    <row r="770" spans="1:26" ht="11.5" x14ac:dyDescent="0.25">
      <c r="A770" s="189"/>
      <c r="B770" s="189"/>
      <c r="C770" s="189"/>
      <c r="D770" s="189"/>
      <c r="E770" s="189"/>
      <c r="H770" s="189"/>
      <c r="I770" s="189"/>
      <c r="J770" s="189"/>
      <c r="K770" s="189"/>
      <c r="L770" s="189"/>
      <c r="M770" s="189"/>
      <c r="N770" s="189"/>
      <c r="O770" s="189"/>
      <c r="P770" s="189"/>
      <c r="Q770" s="189"/>
      <c r="R770" s="189"/>
      <c r="S770" s="189"/>
      <c r="T770" s="189"/>
      <c r="U770" s="189"/>
      <c r="V770" s="189"/>
      <c r="W770" s="189"/>
      <c r="X770" s="189"/>
      <c r="Y770" s="189"/>
      <c r="Z770" s="189"/>
    </row>
    <row r="771" spans="1:26" ht="11.5" x14ac:dyDescent="0.25">
      <c r="A771" s="189"/>
      <c r="B771" s="189"/>
      <c r="C771" s="189"/>
      <c r="D771" s="189"/>
      <c r="E771" s="189"/>
      <c r="H771" s="189"/>
      <c r="I771" s="189"/>
      <c r="J771" s="189"/>
      <c r="K771" s="189"/>
      <c r="L771" s="189"/>
      <c r="M771" s="189"/>
      <c r="N771" s="189"/>
      <c r="O771" s="189"/>
      <c r="P771" s="189"/>
      <c r="Q771" s="189"/>
      <c r="R771" s="189"/>
      <c r="S771" s="189"/>
      <c r="T771" s="189"/>
      <c r="U771" s="189"/>
      <c r="V771" s="189"/>
      <c r="W771" s="189"/>
      <c r="X771" s="189"/>
      <c r="Y771" s="189"/>
      <c r="Z771" s="189"/>
    </row>
    <row r="772" spans="1:26" ht="11.5" x14ac:dyDescent="0.25">
      <c r="A772" s="189"/>
      <c r="B772" s="189"/>
      <c r="C772" s="189"/>
      <c r="D772" s="189"/>
      <c r="E772" s="189"/>
      <c r="H772" s="189"/>
      <c r="I772" s="189"/>
      <c r="J772" s="189"/>
      <c r="K772" s="189"/>
      <c r="L772" s="189"/>
      <c r="M772" s="189"/>
      <c r="N772" s="189"/>
      <c r="O772" s="189"/>
      <c r="P772" s="189"/>
      <c r="Q772" s="189"/>
      <c r="R772" s="189"/>
      <c r="S772" s="189"/>
      <c r="T772" s="189"/>
      <c r="U772" s="189"/>
      <c r="V772" s="189"/>
      <c r="W772" s="189"/>
      <c r="X772" s="189"/>
      <c r="Y772" s="189"/>
      <c r="Z772" s="189"/>
    </row>
    <row r="773" spans="1:26" ht="11.5" x14ac:dyDescent="0.25">
      <c r="A773" s="189"/>
      <c r="B773" s="189"/>
      <c r="C773" s="189"/>
      <c r="D773" s="189"/>
      <c r="E773" s="189"/>
      <c r="H773" s="189"/>
      <c r="I773" s="189"/>
      <c r="J773" s="189"/>
      <c r="K773" s="189"/>
      <c r="L773" s="189"/>
      <c r="M773" s="189"/>
      <c r="N773" s="189"/>
      <c r="O773" s="189"/>
      <c r="P773" s="189"/>
      <c r="Q773" s="189"/>
      <c r="R773" s="189"/>
      <c r="S773" s="189"/>
      <c r="T773" s="189"/>
      <c r="U773" s="189"/>
      <c r="V773" s="189"/>
      <c r="W773" s="189"/>
      <c r="X773" s="189"/>
      <c r="Y773" s="189"/>
      <c r="Z773" s="189"/>
    </row>
    <row r="774" spans="1:26" ht="11.5" x14ac:dyDescent="0.25">
      <c r="A774" s="189"/>
      <c r="B774" s="189"/>
      <c r="C774" s="189"/>
      <c r="D774" s="189"/>
      <c r="E774" s="189"/>
      <c r="H774" s="189"/>
      <c r="I774" s="189"/>
      <c r="J774" s="189"/>
      <c r="K774" s="189"/>
      <c r="L774" s="189"/>
      <c r="M774" s="189"/>
      <c r="N774" s="189"/>
      <c r="O774" s="189"/>
      <c r="P774" s="189"/>
      <c r="Q774" s="189"/>
      <c r="R774" s="189"/>
      <c r="S774" s="189"/>
      <c r="T774" s="189"/>
      <c r="U774" s="189"/>
      <c r="V774" s="189"/>
      <c r="W774" s="189"/>
      <c r="X774" s="189"/>
      <c r="Y774" s="189"/>
      <c r="Z774" s="189"/>
    </row>
    <row r="775" spans="1:26" ht="11.5" x14ac:dyDescent="0.25">
      <c r="A775" s="189"/>
      <c r="B775" s="189"/>
      <c r="C775" s="189"/>
      <c r="D775" s="189"/>
      <c r="E775" s="189"/>
      <c r="H775" s="189"/>
      <c r="I775" s="189"/>
      <c r="J775" s="189"/>
      <c r="K775" s="189"/>
      <c r="L775" s="189"/>
      <c r="M775" s="189"/>
      <c r="N775" s="189"/>
      <c r="O775" s="189"/>
      <c r="P775" s="189"/>
      <c r="Q775" s="189"/>
      <c r="R775" s="189"/>
      <c r="S775" s="189"/>
      <c r="T775" s="189"/>
      <c r="U775" s="189"/>
      <c r="V775" s="189"/>
      <c r="W775" s="189"/>
      <c r="X775" s="189"/>
      <c r="Y775" s="189"/>
      <c r="Z775" s="189"/>
    </row>
    <row r="776" spans="1:26" ht="11.5" x14ac:dyDescent="0.25">
      <c r="A776" s="189"/>
      <c r="B776" s="189"/>
      <c r="C776" s="189"/>
      <c r="D776" s="189"/>
      <c r="E776" s="189"/>
      <c r="H776" s="189"/>
      <c r="I776" s="189"/>
      <c r="J776" s="189"/>
      <c r="K776" s="189"/>
      <c r="L776" s="189"/>
      <c r="M776" s="189"/>
      <c r="N776" s="189"/>
      <c r="O776" s="189"/>
      <c r="P776" s="189"/>
      <c r="Q776" s="189"/>
      <c r="R776" s="189"/>
      <c r="S776" s="189"/>
      <c r="T776" s="189"/>
      <c r="U776" s="189"/>
      <c r="V776" s="189"/>
      <c r="W776" s="189"/>
      <c r="X776" s="189"/>
      <c r="Y776" s="189"/>
      <c r="Z776" s="189"/>
    </row>
    <row r="777" spans="1:26" ht="11.5" x14ac:dyDescent="0.25">
      <c r="A777" s="189"/>
      <c r="B777" s="189"/>
      <c r="C777" s="189"/>
      <c r="D777" s="189"/>
      <c r="E777" s="189"/>
      <c r="H777" s="189"/>
      <c r="I777" s="189"/>
      <c r="J777" s="189"/>
      <c r="K777" s="189"/>
      <c r="L777" s="189"/>
      <c r="M777" s="189"/>
      <c r="N777" s="189"/>
      <c r="O777" s="189"/>
      <c r="P777" s="189"/>
      <c r="Q777" s="189"/>
      <c r="R777" s="189"/>
      <c r="S777" s="189"/>
      <c r="T777" s="189"/>
      <c r="U777" s="189"/>
      <c r="V777" s="189"/>
      <c r="W777" s="189"/>
      <c r="X777" s="189"/>
      <c r="Y777" s="189"/>
      <c r="Z777" s="189"/>
    </row>
    <row r="778" spans="1:26" ht="11.5" x14ac:dyDescent="0.25">
      <c r="A778" s="189"/>
      <c r="B778" s="189"/>
      <c r="C778" s="189"/>
      <c r="D778" s="189"/>
      <c r="E778" s="189"/>
      <c r="H778" s="189"/>
      <c r="I778" s="189"/>
      <c r="J778" s="189"/>
      <c r="K778" s="189"/>
      <c r="L778" s="189"/>
      <c r="M778" s="189"/>
      <c r="N778" s="189"/>
      <c r="O778" s="189"/>
      <c r="P778" s="189"/>
      <c r="Q778" s="189"/>
      <c r="R778" s="189"/>
      <c r="S778" s="189"/>
      <c r="T778" s="189"/>
      <c r="U778" s="189"/>
      <c r="V778" s="189"/>
      <c r="W778" s="189"/>
      <c r="X778" s="189"/>
      <c r="Y778" s="189"/>
      <c r="Z778" s="189"/>
    </row>
    <row r="779" spans="1:26" ht="11.5" x14ac:dyDescent="0.25">
      <c r="A779" s="189"/>
      <c r="B779" s="189"/>
      <c r="C779" s="189"/>
      <c r="D779" s="189"/>
      <c r="E779" s="189"/>
      <c r="H779" s="189"/>
      <c r="I779" s="189"/>
      <c r="J779" s="189"/>
      <c r="K779" s="189"/>
      <c r="L779" s="189"/>
      <c r="M779" s="189"/>
      <c r="N779" s="189"/>
      <c r="O779" s="189"/>
      <c r="P779" s="189"/>
      <c r="Q779" s="189"/>
      <c r="R779" s="189"/>
      <c r="S779" s="189"/>
      <c r="T779" s="189"/>
      <c r="U779" s="189"/>
      <c r="V779" s="189"/>
      <c r="W779" s="189"/>
      <c r="X779" s="189"/>
      <c r="Y779" s="189"/>
      <c r="Z779" s="189"/>
    </row>
    <row r="780" spans="1:26" ht="11.5" x14ac:dyDescent="0.25">
      <c r="A780" s="189"/>
      <c r="B780" s="189"/>
      <c r="C780" s="189"/>
      <c r="D780" s="189"/>
      <c r="E780" s="189"/>
      <c r="H780" s="189"/>
      <c r="I780" s="189"/>
      <c r="J780" s="189"/>
      <c r="K780" s="189"/>
      <c r="L780" s="189"/>
      <c r="M780" s="189"/>
      <c r="N780" s="189"/>
      <c r="O780" s="189"/>
      <c r="P780" s="189"/>
      <c r="Q780" s="189"/>
      <c r="R780" s="189"/>
      <c r="S780" s="189"/>
      <c r="T780" s="189"/>
      <c r="U780" s="189"/>
      <c r="V780" s="189"/>
      <c r="W780" s="189"/>
      <c r="X780" s="189"/>
      <c r="Y780" s="189"/>
      <c r="Z780" s="189"/>
    </row>
    <row r="781" spans="1:26" ht="11.5" x14ac:dyDescent="0.25">
      <c r="A781" s="189"/>
      <c r="B781" s="189"/>
      <c r="C781" s="189"/>
      <c r="D781" s="189"/>
      <c r="E781" s="189"/>
      <c r="H781" s="189"/>
      <c r="I781" s="189"/>
      <c r="J781" s="189"/>
      <c r="K781" s="189"/>
      <c r="L781" s="189"/>
      <c r="M781" s="189"/>
      <c r="N781" s="189"/>
      <c r="O781" s="189"/>
      <c r="P781" s="189"/>
      <c r="Q781" s="189"/>
      <c r="R781" s="189"/>
      <c r="S781" s="189"/>
      <c r="T781" s="189"/>
      <c r="U781" s="189"/>
      <c r="V781" s="189"/>
      <c r="W781" s="189"/>
      <c r="X781" s="189"/>
      <c r="Y781" s="189"/>
      <c r="Z781" s="189"/>
    </row>
    <row r="782" spans="1:26" ht="11.5" x14ac:dyDescent="0.25">
      <c r="A782" s="189"/>
      <c r="B782" s="189"/>
      <c r="C782" s="189"/>
      <c r="D782" s="189"/>
      <c r="E782" s="189"/>
      <c r="H782" s="189"/>
      <c r="I782" s="189"/>
      <c r="J782" s="189"/>
      <c r="K782" s="189"/>
      <c r="L782" s="189"/>
      <c r="M782" s="189"/>
      <c r="N782" s="189"/>
      <c r="O782" s="189"/>
      <c r="P782" s="189"/>
      <c r="Q782" s="189"/>
      <c r="R782" s="189"/>
      <c r="S782" s="189"/>
      <c r="T782" s="189"/>
      <c r="U782" s="189"/>
      <c r="V782" s="189"/>
      <c r="W782" s="189"/>
      <c r="X782" s="189"/>
      <c r="Y782" s="189"/>
      <c r="Z782" s="189"/>
    </row>
    <row r="783" spans="1:26" ht="11.5" x14ac:dyDescent="0.25">
      <c r="A783" s="189"/>
      <c r="B783" s="189"/>
      <c r="C783" s="189"/>
      <c r="D783" s="189"/>
      <c r="E783" s="189"/>
      <c r="H783" s="189"/>
      <c r="I783" s="189"/>
      <c r="J783" s="189"/>
      <c r="K783" s="189"/>
      <c r="L783" s="189"/>
      <c r="M783" s="189"/>
      <c r="N783" s="189"/>
      <c r="O783" s="189"/>
      <c r="P783" s="189"/>
      <c r="Q783" s="189"/>
      <c r="R783" s="189"/>
      <c r="S783" s="189"/>
      <c r="T783" s="189"/>
      <c r="U783" s="189"/>
      <c r="V783" s="189"/>
      <c r="W783" s="189"/>
      <c r="X783" s="189"/>
      <c r="Y783" s="189"/>
      <c r="Z783" s="189"/>
    </row>
    <row r="784" spans="1:26" ht="11.5" x14ac:dyDescent="0.25">
      <c r="A784" s="189"/>
      <c r="B784" s="189"/>
      <c r="C784" s="189"/>
      <c r="D784" s="189"/>
      <c r="E784" s="189"/>
      <c r="H784" s="189"/>
      <c r="I784" s="189"/>
      <c r="J784" s="189"/>
      <c r="K784" s="189"/>
      <c r="L784" s="189"/>
      <c r="M784" s="189"/>
      <c r="N784" s="189"/>
      <c r="O784" s="189"/>
      <c r="P784" s="189"/>
      <c r="Q784" s="189"/>
      <c r="R784" s="189"/>
      <c r="S784" s="189"/>
      <c r="T784" s="189"/>
      <c r="U784" s="189"/>
      <c r="V784" s="189"/>
      <c r="W784" s="189"/>
      <c r="X784" s="189"/>
      <c r="Y784" s="189"/>
      <c r="Z784" s="189"/>
    </row>
    <row r="785" spans="1:26" ht="11.5" x14ac:dyDescent="0.25">
      <c r="A785" s="189"/>
      <c r="B785" s="189"/>
      <c r="C785" s="189"/>
      <c r="D785" s="189"/>
      <c r="E785" s="189"/>
      <c r="H785" s="189"/>
      <c r="I785" s="189"/>
      <c r="J785" s="189"/>
      <c r="K785" s="189"/>
      <c r="L785" s="189"/>
      <c r="M785" s="189"/>
      <c r="N785" s="189"/>
      <c r="O785" s="189"/>
      <c r="P785" s="189"/>
      <c r="Q785" s="189"/>
      <c r="R785" s="189"/>
      <c r="S785" s="189"/>
      <c r="T785" s="189"/>
      <c r="U785" s="189"/>
      <c r="V785" s="189"/>
      <c r="W785" s="189"/>
      <c r="X785" s="189"/>
      <c r="Y785" s="189"/>
      <c r="Z785" s="189"/>
    </row>
    <row r="786" spans="1:26" ht="11.5" x14ac:dyDescent="0.25">
      <c r="A786" s="189"/>
      <c r="B786" s="189"/>
      <c r="C786" s="189"/>
      <c r="D786" s="189"/>
      <c r="E786" s="189"/>
      <c r="H786" s="189"/>
      <c r="I786" s="189"/>
      <c r="J786" s="189"/>
      <c r="K786" s="189"/>
      <c r="L786" s="189"/>
      <c r="M786" s="189"/>
      <c r="N786" s="189"/>
      <c r="O786" s="189"/>
      <c r="P786" s="189"/>
      <c r="Q786" s="189"/>
      <c r="R786" s="189"/>
      <c r="S786" s="189"/>
      <c r="T786" s="189"/>
      <c r="U786" s="189"/>
      <c r="V786" s="189"/>
      <c r="W786" s="189"/>
      <c r="X786" s="189"/>
      <c r="Y786" s="189"/>
      <c r="Z786" s="189"/>
    </row>
    <row r="787" spans="1:26" ht="11.5" x14ac:dyDescent="0.25">
      <c r="A787" s="189"/>
      <c r="B787" s="189"/>
      <c r="C787" s="189"/>
      <c r="D787" s="189"/>
      <c r="E787" s="189"/>
      <c r="H787" s="189"/>
      <c r="I787" s="189"/>
      <c r="J787" s="189"/>
      <c r="K787" s="189"/>
      <c r="L787" s="189"/>
      <c r="M787" s="189"/>
      <c r="N787" s="189"/>
      <c r="O787" s="189"/>
      <c r="P787" s="189"/>
      <c r="Q787" s="189"/>
      <c r="R787" s="189"/>
      <c r="S787" s="189"/>
      <c r="T787" s="189"/>
      <c r="U787" s="189"/>
      <c r="V787" s="189"/>
      <c r="W787" s="189"/>
      <c r="X787" s="189"/>
      <c r="Y787" s="189"/>
      <c r="Z787" s="189"/>
    </row>
    <row r="788" spans="1:26" ht="11.5" x14ac:dyDescent="0.25">
      <c r="A788" s="189"/>
      <c r="B788" s="189"/>
      <c r="C788" s="189"/>
      <c r="D788" s="189"/>
      <c r="E788" s="189"/>
      <c r="H788" s="189"/>
      <c r="I788" s="189"/>
      <c r="J788" s="189"/>
      <c r="K788" s="189"/>
      <c r="L788" s="189"/>
      <c r="M788" s="189"/>
      <c r="N788" s="189"/>
      <c r="O788" s="189"/>
      <c r="P788" s="189"/>
      <c r="Q788" s="189"/>
      <c r="R788" s="189"/>
      <c r="S788" s="189"/>
      <c r="T788" s="189"/>
      <c r="U788" s="189"/>
      <c r="V788" s="189"/>
      <c r="W788" s="189"/>
      <c r="X788" s="189"/>
      <c r="Y788" s="189"/>
      <c r="Z788" s="189"/>
    </row>
    <row r="789" spans="1:26" ht="11.5" x14ac:dyDescent="0.25">
      <c r="A789" s="189"/>
      <c r="B789" s="189"/>
      <c r="C789" s="189"/>
      <c r="D789" s="189"/>
      <c r="E789" s="189"/>
      <c r="H789" s="189"/>
      <c r="I789" s="189"/>
      <c r="J789" s="189"/>
      <c r="K789" s="189"/>
      <c r="L789" s="189"/>
      <c r="M789" s="189"/>
      <c r="N789" s="189"/>
      <c r="O789" s="189"/>
      <c r="P789" s="189"/>
      <c r="Q789" s="189"/>
      <c r="R789" s="189"/>
      <c r="S789" s="189"/>
      <c r="T789" s="189"/>
      <c r="U789" s="189"/>
      <c r="V789" s="189"/>
      <c r="W789" s="189"/>
      <c r="X789" s="189"/>
      <c r="Y789" s="189"/>
      <c r="Z789" s="189"/>
    </row>
    <row r="790" spans="1:26" ht="11.5" x14ac:dyDescent="0.25">
      <c r="A790" s="189"/>
      <c r="B790" s="189"/>
      <c r="C790" s="189"/>
      <c r="D790" s="189"/>
      <c r="E790" s="189"/>
      <c r="H790" s="189"/>
      <c r="I790" s="189"/>
      <c r="J790" s="189"/>
      <c r="K790" s="189"/>
      <c r="L790" s="189"/>
      <c r="M790" s="189"/>
      <c r="N790" s="189"/>
      <c r="O790" s="189"/>
      <c r="P790" s="189"/>
      <c r="Q790" s="189"/>
      <c r="R790" s="189"/>
      <c r="S790" s="189"/>
      <c r="T790" s="189"/>
      <c r="U790" s="189"/>
      <c r="V790" s="189"/>
      <c r="W790" s="189"/>
      <c r="X790" s="189"/>
      <c r="Y790" s="189"/>
      <c r="Z790" s="189"/>
    </row>
    <row r="791" spans="1:26" ht="11.5" x14ac:dyDescent="0.25">
      <c r="A791" s="189"/>
      <c r="B791" s="189"/>
      <c r="C791" s="189"/>
      <c r="D791" s="189"/>
      <c r="E791" s="189"/>
      <c r="H791" s="189"/>
      <c r="I791" s="189"/>
      <c r="J791" s="189"/>
      <c r="K791" s="189"/>
      <c r="L791" s="189"/>
      <c r="M791" s="189"/>
      <c r="N791" s="189"/>
      <c r="O791" s="189"/>
      <c r="P791" s="189"/>
      <c r="Q791" s="189"/>
      <c r="R791" s="189"/>
      <c r="S791" s="189"/>
      <c r="T791" s="189"/>
      <c r="U791" s="189"/>
      <c r="V791" s="189"/>
      <c r="W791" s="189"/>
      <c r="X791" s="189"/>
      <c r="Y791" s="189"/>
      <c r="Z791" s="189"/>
    </row>
    <row r="792" spans="1:26" ht="11.5" x14ac:dyDescent="0.25">
      <c r="A792" s="189"/>
      <c r="B792" s="189"/>
      <c r="C792" s="189"/>
      <c r="D792" s="189"/>
      <c r="E792" s="189"/>
      <c r="H792" s="189"/>
      <c r="I792" s="189"/>
      <c r="J792" s="189"/>
      <c r="K792" s="189"/>
      <c r="L792" s="189"/>
      <c r="M792" s="189"/>
      <c r="N792" s="189"/>
      <c r="O792" s="189"/>
      <c r="P792" s="189"/>
      <c r="Q792" s="189"/>
      <c r="R792" s="189"/>
      <c r="S792" s="189"/>
      <c r="T792" s="189"/>
      <c r="U792" s="189"/>
      <c r="V792" s="189"/>
      <c r="W792" s="189"/>
      <c r="X792" s="189"/>
      <c r="Y792" s="189"/>
      <c r="Z792" s="189"/>
    </row>
    <row r="793" spans="1:26" ht="11.5" x14ac:dyDescent="0.25">
      <c r="A793" s="189"/>
      <c r="B793" s="189"/>
      <c r="C793" s="189"/>
      <c r="D793" s="189"/>
      <c r="E793" s="189"/>
      <c r="H793" s="189"/>
      <c r="I793" s="189"/>
      <c r="J793" s="189"/>
      <c r="K793" s="189"/>
      <c r="L793" s="189"/>
      <c r="M793" s="189"/>
      <c r="N793" s="189"/>
      <c r="O793" s="189"/>
      <c r="P793" s="189"/>
      <c r="Q793" s="189"/>
      <c r="R793" s="189"/>
      <c r="S793" s="189"/>
      <c r="T793" s="189"/>
      <c r="U793" s="189"/>
      <c r="V793" s="189"/>
      <c r="W793" s="189"/>
      <c r="X793" s="189"/>
      <c r="Y793" s="189"/>
      <c r="Z793" s="189"/>
    </row>
    <row r="794" spans="1:26" ht="11.5" x14ac:dyDescent="0.25">
      <c r="A794" s="189"/>
      <c r="B794" s="189"/>
      <c r="C794" s="189"/>
      <c r="D794" s="189"/>
      <c r="E794" s="189"/>
      <c r="H794" s="189"/>
      <c r="I794" s="189"/>
      <c r="J794" s="189"/>
      <c r="K794" s="189"/>
      <c r="L794" s="189"/>
      <c r="M794" s="189"/>
      <c r="N794" s="189"/>
      <c r="O794" s="189"/>
      <c r="P794" s="189"/>
      <c r="Q794" s="189"/>
      <c r="R794" s="189"/>
      <c r="S794" s="189"/>
      <c r="T794" s="189"/>
      <c r="U794" s="189"/>
      <c r="V794" s="189"/>
      <c r="W794" s="189"/>
      <c r="X794" s="189"/>
      <c r="Y794" s="189"/>
      <c r="Z794" s="189"/>
    </row>
    <row r="795" spans="1:26" ht="11.5" x14ac:dyDescent="0.25">
      <c r="A795" s="189"/>
      <c r="B795" s="189"/>
      <c r="C795" s="189"/>
      <c r="D795" s="189"/>
      <c r="E795" s="189"/>
      <c r="H795" s="189"/>
      <c r="I795" s="189"/>
      <c r="J795" s="189"/>
      <c r="K795" s="189"/>
      <c r="L795" s="189"/>
      <c r="M795" s="189"/>
      <c r="N795" s="189"/>
      <c r="O795" s="189"/>
      <c r="P795" s="189"/>
      <c r="Q795" s="189"/>
      <c r="R795" s="189"/>
      <c r="S795" s="189"/>
      <c r="T795" s="189"/>
      <c r="U795" s="189"/>
      <c r="V795" s="189"/>
      <c r="W795" s="189"/>
      <c r="X795" s="189"/>
      <c r="Y795" s="189"/>
      <c r="Z795" s="189"/>
    </row>
    <row r="796" spans="1:26" ht="11.5" x14ac:dyDescent="0.25">
      <c r="A796" s="189"/>
      <c r="B796" s="189"/>
      <c r="C796" s="189"/>
      <c r="D796" s="189"/>
      <c r="E796" s="189"/>
      <c r="H796" s="189"/>
      <c r="I796" s="189"/>
      <c r="J796" s="189"/>
      <c r="K796" s="189"/>
      <c r="L796" s="189"/>
      <c r="M796" s="189"/>
      <c r="N796" s="189"/>
      <c r="O796" s="189"/>
      <c r="P796" s="189"/>
      <c r="Q796" s="189"/>
      <c r="R796" s="189"/>
      <c r="S796" s="189"/>
      <c r="T796" s="189"/>
      <c r="U796" s="189"/>
      <c r="V796" s="189"/>
      <c r="W796" s="189"/>
      <c r="X796" s="189"/>
      <c r="Y796" s="189"/>
      <c r="Z796" s="189"/>
    </row>
    <row r="797" spans="1:26" ht="11.5" x14ac:dyDescent="0.25">
      <c r="A797" s="189"/>
      <c r="B797" s="189"/>
      <c r="C797" s="189"/>
      <c r="D797" s="189"/>
      <c r="E797" s="189"/>
      <c r="H797" s="189"/>
      <c r="I797" s="189"/>
      <c r="J797" s="189"/>
      <c r="K797" s="189"/>
      <c r="L797" s="189"/>
      <c r="M797" s="189"/>
      <c r="N797" s="189"/>
      <c r="O797" s="189"/>
      <c r="P797" s="189"/>
      <c r="Q797" s="189"/>
      <c r="R797" s="189"/>
      <c r="S797" s="189"/>
      <c r="T797" s="189"/>
      <c r="U797" s="189"/>
      <c r="V797" s="189"/>
      <c r="W797" s="189"/>
      <c r="X797" s="189"/>
      <c r="Y797" s="189"/>
      <c r="Z797" s="189"/>
    </row>
    <row r="798" spans="1:26" ht="11.5" x14ac:dyDescent="0.25">
      <c r="A798" s="189"/>
      <c r="B798" s="189"/>
      <c r="C798" s="189"/>
      <c r="D798" s="189"/>
      <c r="E798" s="189"/>
      <c r="H798" s="189"/>
      <c r="I798" s="189"/>
      <c r="J798" s="189"/>
      <c r="K798" s="189"/>
      <c r="L798" s="189"/>
      <c r="M798" s="189"/>
      <c r="N798" s="189"/>
      <c r="O798" s="189"/>
      <c r="P798" s="189"/>
      <c r="Q798" s="189"/>
      <c r="R798" s="189"/>
      <c r="S798" s="189"/>
      <c r="T798" s="189"/>
      <c r="U798" s="189"/>
      <c r="V798" s="189"/>
      <c r="W798" s="189"/>
      <c r="X798" s="189"/>
      <c r="Y798" s="189"/>
      <c r="Z798" s="189"/>
    </row>
    <row r="799" spans="1:26" ht="11.5" x14ac:dyDescent="0.25">
      <c r="A799" s="189"/>
      <c r="B799" s="189"/>
      <c r="C799" s="189"/>
      <c r="D799" s="189"/>
      <c r="E799" s="189"/>
      <c r="H799" s="189"/>
      <c r="I799" s="189"/>
      <c r="J799" s="189"/>
      <c r="K799" s="189"/>
      <c r="L799" s="189"/>
      <c r="M799" s="189"/>
      <c r="N799" s="189"/>
      <c r="O799" s="189"/>
      <c r="P799" s="189"/>
      <c r="Q799" s="189"/>
      <c r="R799" s="189"/>
      <c r="S799" s="189"/>
      <c r="T799" s="189"/>
      <c r="U799" s="189"/>
      <c r="V799" s="189"/>
      <c r="W799" s="189"/>
      <c r="X799" s="189"/>
      <c r="Y799" s="189"/>
      <c r="Z799" s="189"/>
    </row>
    <row r="800" spans="1:26" ht="11.5" x14ac:dyDescent="0.25">
      <c r="A800" s="189"/>
      <c r="B800" s="189"/>
      <c r="C800" s="189"/>
      <c r="D800" s="189"/>
      <c r="E800" s="189"/>
      <c r="H800" s="189"/>
      <c r="I800" s="189"/>
      <c r="J800" s="189"/>
      <c r="K800" s="189"/>
      <c r="L800" s="189"/>
      <c r="M800" s="189"/>
      <c r="N800" s="189"/>
      <c r="O800" s="189"/>
      <c r="P800" s="189"/>
      <c r="Q800" s="189"/>
      <c r="R800" s="189"/>
      <c r="S800" s="189"/>
      <c r="T800" s="189"/>
      <c r="U800" s="189"/>
      <c r="V800" s="189"/>
      <c r="W800" s="189"/>
      <c r="X800" s="189"/>
      <c r="Y800" s="189"/>
      <c r="Z800" s="189"/>
    </row>
    <row r="801" spans="1:26" ht="11.5" x14ac:dyDescent="0.25">
      <c r="A801" s="189"/>
      <c r="B801" s="189"/>
      <c r="C801" s="189"/>
      <c r="D801" s="189"/>
      <c r="E801" s="189"/>
      <c r="H801" s="189"/>
      <c r="I801" s="189"/>
      <c r="J801" s="189"/>
      <c r="K801" s="189"/>
      <c r="L801" s="189"/>
      <c r="M801" s="189"/>
      <c r="N801" s="189"/>
      <c r="O801" s="189"/>
      <c r="P801" s="189"/>
      <c r="Q801" s="189"/>
      <c r="R801" s="189"/>
      <c r="S801" s="189"/>
      <c r="T801" s="189"/>
      <c r="U801" s="189"/>
      <c r="V801" s="189"/>
      <c r="W801" s="189"/>
      <c r="X801" s="189"/>
      <c r="Y801" s="189"/>
      <c r="Z801" s="189"/>
    </row>
    <row r="802" spans="1:26" ht="11.5" x14ac:dyDescent="0.25">
      <c r="A802" s="189"/>
      <c r="B802" s="189"/>
      <c r="C802" s="189"/>
      <c r="D802" s="189"/>
      <c r="E802" s="189"/>
      <c r="H802" s="189"/>
      <c r="I802" s="189"/>
      <c r="J802" s="189"/>
      <c r="K802" s="189"/>
      <c r="L802" s="189"/>
      <c r="M802" s="189"/>
      <c r="N802" s="189"/>
      <c r="O802" s="189"/>
      <c r="P802" s="189"/>
      <c r="Q802" s="189"/>
      <c r="R802" s="189"/>
      <c r="S802" s="189"/>
      <c r="T802" s="189"/>
      <c r="U802" s="189"/>
      <c r="V802" s="189"/>
      <c r="W802" s="189"/>
      <c r="X802" s="189"/>
      <c r="Y802" s="189"/>
      <c r="Z802" s="189"/>
    </row>
    <row r="803" spans="1:26" ht="11.5" x14ac:dyDescent="0.25">
      <c r="A803" s="189"/>
      <c r="B803" s="189"/>
      <c r="C803" s="189"/>
      <c r="D803" s="189"/>
      <c r="E803" s="189"/>
      <c r="H803" s="189"/>
      <c r="I803" s="189"/>
      <c r="J803" s="189"/>
      <c r="K803" s="189"/>
      <c r="L803" s="189"/>
      <c r="M803" s="189"/>
      <c r="N803" s="189"/>
      <c r="O803" s="189"/>
      <c r="P803" s="189"/>
      <c r="Q803" s="189"/>
      <c r="R803" s="189"/>
      <c r="S803" s="189"/>
      <c r="T803" s="189"/>
      <c r="U803" s="189"/>
      <c r="V803" s="189"/>
      <c r="W803" s="189"/>
      <c r="X803" s="189"/>
      <c r="Y803" s="189"/>
      <c r="Z803" s="189"/>
    </row>
    <row r="804" spans="1:26" ht="11.5" x14ac:dyDescent="0.25">
      <c r="A804" s="189"/>
      <c r="B804" s="189"/>
      <c r="C804" s="189"/>
      <c r="D804" s="189"/>
      <c r="E804" s="189"/>
      <c r="H804" s="189"/>
      <c r="I804" s="189"/>
      <c r="J804" s="189"/>
      <c r="K804" s="189"/>
      <c r="L804" s="189"/>
      <c r="M804" s="189"/>
      <c r="N804" s="189"/>
      <c r="O804" s="189"/>
      <c r="P804" s="189"/>
      <c r="Q804" s="189"/>
      <c r="R804" s="189"/>
      <c r="S804" s="189"/>
      <c r="T804" s="189"/>
      <c r="U804" s="189"/>
      <c r="V804" s="189"/>
      <c r="W804" s="189"/>
      <c r="X804" s="189"/>
      <c r="Y804" s="189"/>
      <c r="Z804" s="189"/>
    </row>
    <row r="805" spans="1:26" ht="11.5" x14ac:dyDescent="0.25">
      <c r="A805" s="189"/>
      <c r="B805" s="189"/>
      <c r="C805" s="189"/>
      <c r="D805" s="189"/>
      <c r="E805" s="189"/>
      <c r="H805" s="189"/>
      <c r="I805" s="189"/>
      <c r="J805" s="189"/>
      <c r="K805" s="189"/>
      <c r="L805" s="189"/>
      <c r="M805" s="189"/>
      <c r="N805" s="189"/>
      <c r="O805" s="189"/>
      <c r="P805" s="189"/>
      <c r="Q805" s="189"/>
      <c r="R805" s="189"/>
      <c r="S805" s="189"/>
      <c r="T805" s="189"/>
      <c r="U805" s="189"/>
      <c r="V805" s="189"/>
      <c r="W805" s="189"/>
      <c r="X805" s="189"/>
      <c r="Y805" s="189"/>
      <c r="Z805" s="189"/>
    </row>
    <row r="806" spans="1:26" ht="11.5" x14ac:dyDescent="0.25">
      <c r="A806" s="189"/>
      <c r="B806" s="189"/>
      <c r="C806" s="189"/>
      <c r="D806" s="189"/>
      <c r="E806" s="189"/>
      <c r="H806" s="189"/>
      <c r="I806" s="189"/>
      <c r="J806" s="189"/>
      <c r="K806" s="189"/>
      <c r="L806" s="189"/>
      <c r="M806" s="189"/>
      <c r="N806" s="189"/>
      <c r="O806" s="189"/>
      <c r="P806" s="189"/>
      <c r="Q806" s="189"/>
      <c r="R806" s="189"/>
      <c r="S806" s="189"/>
      <c r="T806" s="189"/>
      <c r="U806" s="189"/>
      <c r="V806" s="189"/>
      <c r="W806" s="189"/>
      <c r="X806" s="189"/>
      <c r="Y806" s="189"/>
      <c r="Z806" s="189"/>
    </row>
    <row r="807" spans="1:26" ht="11.5" x14ac:dyDescent="0.25">
      <c r="A807" s="189"/>
      <c r="B807" s="189"/>
      <c r="C807" s="189"/>
      <c r="D807" s="189"/>
      <c r="E807" s="189"/>
      <c r="H807" s="189"/>
      <c r="I807" s="189"/>
      <c r="J807" s="189"/>
      <c r="K807" s="189"/>
      <c r="L807" s="189"/>
      <c r="M807" s="189"/>
      <c r="N807" s="189"/>
      <c r="O807" s="189"/>
      <c r="P807" s="189"/>
      <c r="Q807" s="189"/>
      <c r="R807" s="189"/>
      <c r="S807" s="189"/>
      <c r="T807" s="189"/>
      <c r="U807" s="189"/>
      <c r="V807" s="189"/>
      <c r="W807" s="189"/>
      <c r="X807" s="189"/>
      <c r="Y807" s="189"/>
      <c r="Z807" s="189"/>
    </row>
    <row r="808" spans="1:26" ht="11.5" x14ac:dyDescent="0.25">
      <c r="A808" s="189"/>
      <c r="B808" s="189"/>
      <c r="C808" s="189"/>
      <c r="D808" s="189"/>
      <c r="E808" s="189"/>
      <c r="H808" s="189"/>
      <c r="I808" s="189"/>
      <c r="J808" s="189"/>
      <c r="K808" s="189"/>
      <c r="L808" s="189"/>
      <c r="M808" s="189"/>
      <c r="N808" s="189"/>
      <c r="O808" s="189"/>
      <c r="P808" s="189"/>
      <c r="Q808" s="189"/>
      <c r="R808" s="189"/>
      <c r="S808" s="189"/>
      <c r="T808" s="189"/>
      <c r="U808" s="189"/>
      <c r="V808" s="189"/>
      <c r="W808" s="189"/>
      <c r="X808" s="189"/>
      <c r="Y808" s="189"/>
      <c r="Z808" s="189"/>
    </row>
    <row r="809" spans="1:26" ht="11.5" x14ac:dyDescent="0.25">
      <c r="A809" s="189"/>
      <c r="B809" s="189"/>
      <c r="C809" s="189"/>
      <c r="D809" s="189"/>
      <c r="E809" s="189"/>
      <c r="H809" s="189"/>
      <c r="I809" s="189"/>
      <c r="J809" s="189"/>
      <c r="K809" s="189"/>
      <c r="L809" s="189"/>
      <c r="M809" s="189"/>
      <c r="N809" s="189"/>
      <c r="O809" s="189"/>
      <c r="P809" s="189"/>
      <c r="Q809" s="189"/>
      <c r="R809" s="189"/>
      <c r="S809" s="189"/>
      <c r="T809" s="189"/>
      <c r="U809" s="189"/>
      <c r="V809" s="189"/>
      <c r="W809" s="189"/>
      <c r="X809" s="189"/>
      <c r="Y809" s="189"/>
      <c r="Z809" s="189"/>
    </row>
    <row r="810" spans="1:26" ht="11.5" x14ac:dyDescent="0.25">
      <c r="A810" s="189"/>
      <c r="B810" s="189"/>
      <c r="C810" s="189"/>
      <c r="D810" s="189"/>
      <c r="E810" s="189"/>
      <c r="H810" s="189"/>
      <c r="I810" s="189"/>
      <c r="J810" s="189"/>
      <c r="K810" s="189"/>
      <c r="L810" s="189"/>
      <c r="M810" s="189"/>
      <c r="N810" s="189"/>
      <c r="O810" s="189"/>
      <c r="P810" s="189"/>
      <c r="Q810" s="189"/>
      <c r="R810" s="189"/>
      <c r="S810" s="189"/>
      <c r="T810" s="189"/>
      <c r="U810" s="189"/>
      <c r="V810" s="189"/>
      <c r="W810" s="189"/>
      <c r="X810" s="189"/>
      <c r="Y810" s="189"/>
      <c r="Z810" s="189"/>
    </row>
    <row r="811" spans="1:26" ht="11.5" x14ac:dyDescent="0.25">
      <c r="A811" s="189"/>
      <c r="B811" s="189"/>
      <c r="C811" s="189"/>
      <c r="D811" s="189"/>
      <c r="E811" s="189"/>
      <c r="H811" s="189"/>
      <c r="I811" s="189"/>
      <c r="J811" s="189"/>
      <c r="K811" s="189"/>
      <c r="L811" s="189"/>
      <c r="M811" s="189"/>
      <c r="N811" s="189"/>
      <c r="O811" s="189"/>
      <c r="P811" s="189"/>
      <c r="Q811" s="189"/>
      <c r="R811" s="189"/>
      <c r="S811" s="189"/>
      <c r="T811" s="189"/>
      <c r="U811" s="189"/>
      <c r="V811" s="189"/>
      <c r="W811" s="189"/>
      <c r="X811" s="189"/>
      <c r="Y811" s="189"/>
      <c r="Z811" s="189"/>
    </row>
    <row r="812" spans="1:26" ht="11.5" x14ac:dyDescent="0.25">
      <c r="A812" s="189"/>
      <c r="B812" s="189"/>
      <c r="C812" s="189"/>
      <c r="D812" s="189"/>
      <c r="E812" s="189"/>
      <c r="H812" s="189"/>
      <c r="I812" s="189"/>
      <c r="J812" s="189"/>
      <c r="K812" s="189"/>
      <c r="L812" s="189"/>
      <c r="M812" s="189"/>
      <c r="N812" s="189"/>
      <c r="O812" s="189"/>
      <c r="P812" s="189"/>
      <c r="Q812" s="189"/>
      <c r="R812" s="189"/>
      <c r="S812" s="189"/>
      <c r="T812" s="189"/>
      <c r="U812" s="189"/>
      <c r="V812" s="189"/>
      <c r="W812" s="189"/>
      <c r="X812" s="189"/>
      <c r="Y812" s="189"/>
      <c r="Z812" s="189"/>
    </row>
    <row r="813" spans="1:26" ht="11.5" x14ac:dyDescent="0.25">
      <c r="A813" s="189"/>
      <c r="B813" s="189"/>
      <c r="C813" s="189"/>
      <c r="D813" s="189"/>
      <c r="E813" s="189"/>
      <c r="H813" s="189"/>
      <c r="I813" s="189"/>
      <c r="J813" s="189"/>
      <c r="K813" s="189"/>
      <c r="L813" s="189"/>
      <c r="M813" s="189"/>
      <c r="N813" s="189"/>
      <c r="O813" s="189"/>
      <c r="P813" s="189"/>
      <c r="Q813" s="189"/>
      <c r="R813" s="189"/>
      <c r="S813" s="189"/>
      <c r="T813" s="189"/>
      <c r="U813" s="189"/>
      <c r="V813" s="189"/>
      <c r="W813" s="189"/>
      <c r="X813" s="189"/>
      <c r="Y813" s="189"/>
      <c r="Z813" s="189"/>
    </row>
    <row r="814" spans="1:26" ht="11.5" x14ac:dyDescent="0.25">
      <c r="A814" s="189"/>
      <c r="B814" s="189"/>
      <c r="C814" s="189"/>
      <c r="D814" s="189"/>
      <c r="E814" s="189"/>
      <c r="H814" s="189"/>
      <c r="I814" s="189"/>
      <c r="J814" s="189"/>
      <c r="K814" s="189"/>
      <c r="L814" s="189"/>
      <c r="M814" s="189"/>
      <c r="N814" s="189"/>
      <c r="O814" s="189"/>
      <c r="P814" s="189"/>
      <c r="Q814" s="189"/>
      <c r="R814" s="189"/>
      <c r="S814" s="189"/>
      <c r="T814" s="189"/>
      <c r="U814" s="189"/>
      <c r="V814" s="189"/>
      <c r="W814" s="189"/>
      <c r="X814" s="189"/>
      <c r="Y814" s="189"/>
      <c r="Z814" s="189"/>
    </row>
    <row r="815" spans="1:26" ht="11.5" x14ac:dyDescent="0.25">
      <c r="A815" s="189"/>
      <c r="B815" s="189"/>
      <c r="C815" s="189"/>
      <c r="D815" s="189"/>
      <c r="E815" s="189"/>
      <c r="H815" s="189"/>
      <c r="I815" s="189"/>
      <c r="J815" s="189"/>
      <c r="K815" s="189"/>
      <c r="L815" s="189"/>
      <c r="M815" s="189"/>
      <c r="N815" s="189"/>
      <c r="O815" s="189"/>
      <c r="P815" s="189"/>
      <c r="Q815" s="189"/>
      <c r="R815" s="189"/>
      <c r="S815" s="189"/>
      <c r="T815" s="189"/>
      <c r="U815" s="189"/>
      <c r="V815" s="189"/>
      <c r="W815" s="189"/>
      <c r="X815" s="189"/>
      <c r="Y815" s="189"/>
      <c r="Z815" s="189"/>
    </row>
    <row r="816" spans="1:26" ht="11.5" x14ac:dyDescent="0.25">
      <c r="A816" s="189"/>
      <c r="B816" s="189"/>
      <c r="C816" s="189"/>
      <c r="D816" s="189"/>
      <c r="E816" s="189"/>
      <c r="H816" s="189"/>
      <c r="I816" s="189"/>
      <c r="J816" s="189"/>
      <c r="K816" s="189"/>
      <c r="L816" s="189"/>
      <c r="M816" s="189"/>
      <c r="N816" s="189"/>
      <c r="O816" s="189"/>
      <c r="P816" s="189"/>
      <c r="Q816" s="189"/>
      <c r="R816" s="189"/>
      <c r="S816" s="189"/>
      <c r="T816" s="189"/>
      <c r="U816" s="189"/>
      <c r="V816" s="189"/>
      <c r="W816" s="189"/>
      <c r="X816" s="189"/>
      <c r="Y816" s="189"/>
      <c r="Z816" s="189"/>
    </row>
    <row r="817" spans="1:26" ht="11.5" x14ac:dyDescent="0.25">
      <c r="A817" s="189"/>
      <c r="B817" s="189"/>
      <c r="C817" s="189"/>
      <c r="D817" s="189"/>
      <c r="E817" s="189"/>
      <c r="H817" s="189"/>
      <c r="I817" s="189"/>
      <c r="J817" s="189"/>
      <c r="K817" s="189"/>
      <c r="L817" s="189"/>
      <c r="M817" s="189"/>
      <c r="N817" s="189"/>
      <c r="O817" s="189"/>
      <c r="P817" s="189"/>
      <c r="Q817" s="189"/>
      <c r="R817" s="189"/>
      <c r="S817" s="189"/>
      <c r="T817" s="189"/>
      <c r="U817" s="189"/>
      <c r="V817" s="189"/>
      <c r="W817" s="189"/>
      <c r="X817" s="189"/>
      <c r="Y817" s="189"/>
      <c r="Z817" s="189"/>
    </row>
    <row r="818" spans="1:26" ht="11.5" x14ac:dyDescent="0.25">
      <c r="A818" s="189"/>
      <c r="B818" s="189"/>
      <c r="C818" s="189"/>
      <c r="D818" s="189"/>
      <c r="E818" s="189"/>
      <c r="H818" s="189"/>
      <c r="I818" s="189"/>
      <c r="J818" s="189"/>
      <c r="K818" s="189"/>
      <c r="L818" s="189"/>
      <c r="M818" s="189"/>
      <c r="N818" s="189"/>
      <c r="O818" s="189"/>
      <c r="P818" s="189"/>
      <c r="Q818" s="189"/>
      <c r="R818" s="189"/>
      <c r="S818" s="189"/>
      <c r="T818" s="189"/>
      <c r="U818" s="189"/>
      <c r="V818" s="189"/>
      <c r="W818" s="189"/>
      <c r="X818" s="189"/>
      <c r="Y818" s="189"/>
      <c r="Z818" s="189"/>
    </row>
    <row r="819" spans="1:26" ht="11.5" x14ac:dyDescent="0.25">
      <c r="A819" s="189"/>
      <c r="B819" s="189"/>
      <c r="C819" s="189"/>
      <c r="D819" s="189"/>
      <c r="E819" s="189"/>
      <c r="H819" s="189"/>
      <c r="I819" s="189"/>
      <c r="J819" s="189"/>
      <c r="K819" s="189"/>
      <c r="L819" s="189"/>
      <c r="M819" s="189"/>
      <c r="N819" s="189"/>
      <c r="O819" s="189"/>
      <c r="P819" s="189"/>
      <c r="Q819" s="189"/>
      <c r="R819" s="189"/>
      <c r="S819" s="189"/>
      <c r="T819" s="189"/>
      <c r="U819" s="189"/>
      <c r="V819" s="189"/>
      <c r="W819" s="189"/>
      <c r="X819" s="189"/>
      <c r="Y819" s="189"/>
      <c r="Z819" s="189"/>
    </row>
    <row r="820" spans="1:26" ht="11.5" x14ac:dyDescent="0.25">
      <c r="A820" s="189"/>
      <c r="B820" s="189"/>
      <c r="C820" s="189"/>
      <c r="D820" s="189"/>
      <c r="E820" s="189"/>
      <c r="H820" s="189"/>
      <c r="I820" s="189"/>
      <c r="J820" s="189"/>
      <c r="K820" s="189"/>
      <c r="L820" s="189"/>
      <c r="M820" s="189"/>
      <c r="N820" s="189"/>
      <c r="O820" s="189"/>
      <c r="P820" s="189"/>
      <c r="Q820" s="189"/>
      <c r="R820" s="189"/>
      <c r="S820" s="189"/>
      <c r="T820" s="189"/>
      <c r="U820" s="189"/>
      <c r="V820" s="189"/>
      <c r="W820" s="189"/>
      <c r="X820" s="189"/>
      <c r="Y820" s="189"/>
      <c r="Z820" s="189"/>
    </row>
    <row r="821" spans="1:26" ht="11.5" x14ac:dyDescent="0.25">
      <c r="A821" s="189"/>
      <c r="B821" s="189"/>
      <c r="C821" s="189"/>
      <c r="D821" s="189"/>
      <c r="E821" s="189"/>
      <c r="H821" s="189"/>
      <c r="I821" s="189"/>
      <c r="J821" s="189"/>
      <c r="K821" s="189"/>
      <c r="L821" s="189"/>
      <c r="M821" s="189"/>
      <c r="N821" s="189"/>
      <c r="O821" s="189"/>
      <c r="P821" s="189"/>
      <c r="Q821" s="189"/>
      <c r="R821" s="189"/>
      <c r="S821" s="189"/>
      <c r="T821" s="189"/>
      <c r="U821" s="189"/>
      <c r="V821" s="189"/>
      <c r="W821" s="189"/>
      <c r="X821" s="189"/>
      <c r="Y821" s="189"/>
      <c r="Z821" s="189"/>
    </row>
    <row r="822" spans="1:26" ht="11.5" x14ac:dyDescent="0.25">
      <c r="A822" s="189"/>
      <c r="B822" s="189"/>
      <c r="C822" s="189"/>
      <c r="D822" s="189"/>
      <c r="E822" s="189"/>
      <c r="H822" s="189"/>
      <c r="I822" s="189"/>
      <c r="J822" s="189"/>
      <c r="K822" s="189"/>
      <c r="L822" s="189"/>
      <c r="M822" s="189"/>
      <c r="N822" s="189"/>
      <c r="O822" s="189"/>
      <c r="P822" s="189"/>
      <c r="Q822" s="189"/>
      <c r="R822" s="189"/>
      <c r="S822" s="189"/>
      <c r="T822" s="189"/>
      <c r="U822" s="189"/>
      <c r="V822" s="189"/>
      <c r="W822" s="189"/>
      <c r="X822" s="189"/>
      <c r="Y822" s="189"/>
      <c r="Z822" s="189"/>
    </row>
    <row r="823" spans="1:26" ht="11.5" x14ac:dyDescent="0.25">
      <c r="A823" s="189"/>
      <c r="B823" s="189"/>
      <c r="C823" s="189"/>
      <c r="D823" s="189"/>
      <c r="E823" s="189"/>
      <c r="H823" s="189"/>
      <c r="I823" s="189"/>
      <c r="J823" s="189"/>
      <c r="K823" s="189"/>
      <c r="L823" s="189"/>
      <c r="M823" s="189"/>
      <c r="N823" s="189"/>
      <c r="O823" s="189"/>
      <c r="P823" s="189"/>
      <c r="Q823" s="189"/>
      <c r="R823" s="189"/>
      <c r="S823" s="189"/>
      <c r="T823" s="189"/>
      <c r="U823" s="189"/>
      <c r="V823" s="189"/>
      <c r="W823" s="189"/>
      <c r="X823" s="189"/>
      <c r="Y823" s="189"/>
      <c r="Z823" s="189"/>
    </row>
    <row r="824" spans="1:26" ht="11.5" x14ac:dyDescent="0.25">
      <c r="A824" s="189"/>
      <c r="B824" s="189"/>
      <c r="C824" s="189"/>
      <c r="D824" s="189"/>
      <c r="E824" s="189"/>
      <c r="H824" s="189"/>
      <c r="I824" s="189"/>
      <c r="J824" s="189"/>
      <c r="K824" s="189"/>
      <c r="L824" s="189"/>
      <c r="M824" s="189"/>
      <c r="N824" s="189"/>
      <c r="O824" s="189"/>
      <c r="P824" s="189"/>
      <c r="Q824" s="189"/>
      <c r="R824" s="189"/>
      <c r="S824" s="189"/>
      <c r="T824" s="189"/>
      <c r="U824" s="189"/>
      <c r="V824" s="189"/>
      <c r="W824" s="189"/>
      <c r="X824" s="189"/>
      <c r="Y824" s="189"/>
      <c r="Z824" s="189"/>
    </row>
    <row r="825" spans="1:26" ht="11.5" x14ac:dyDescent="0.25">
      <c r="A825" s="189"/>
      <c r="B825" s="189"/>
      <c r="C825" s="189"/>
      <c r="D825" s="189"/>
      <c r="E825" s="189"/>
      <c r="H825" s="189"/>
      <c r="I825" s="189"/>
      <c r="J825" s="189"/>
      <c r="K825" s="189"/>
      <c r="L825" s="189"/>
      <c r="M825" s="189"/>
      <c r="N825" s="189"/>
      <c r="O825" s="189"/>
      <c r="P825" s="189"/>
      <c r="Q825" s="189"/>
      <c r="R825" s="189"/>
      <c r="S825" s="189"/>
      <c r="T825" s="189"/>
      <c r="U825" s="189"/>
      <c r="V825" s="189"/>
      <c r="W825" s="189"/>
      <c r="X825" s="189"/>
      <c r="Y825" s="189"/>
      <c r="Z825" s="189"/>
    </row>
    <row r="826" spans="1:26" ht="11.5" x14ac:dyDescent="0.25">
      <c r="A826" s="189"/>
      <c r="B826" s="189"/>
      <c r="C826" s="189"/>
      <c r="D826" s="189"/>
      <c r="E826" s="189"/>
      <c r="H826" s="189"/>
      <c r="I826" s="189"/>
      <c r="J826" s="189"/>
      <c r="K826" s="189"/>
      <c r="L826" s="189"/>
      <c r="M826" s="189"/>
      <c r="N826" s="189"/>
      <c r="O826" s="189"/>
      <c r="P826" s="189"/>
      <c r="Q826" s="189"/>
      <c r="R826" s="189"/>
      <c r="S826" s="189"/>
      <c r="T826" s="189"/>
      <c r="U826" s="189"/>
      <c r="V826" s="189"/>
      <c r="W826" s="189"/>
      <c r="X826" s="189"/>
      <c r="Y826" s="189"/>
      <c r="Z826" s="189"/>
    </row>
    <row r="827" spans="1:26" ht="11.5" x14ac:dyDescent="0.25">
      <c r="A827" s="189"/>
      <c r="B827" s="189"/>
      <c r="C827" s="189"/>
      <c r="D827" s="189"/>
      <c r="E827" s="189"/>
      <c r="H827" s="189"/>
      <c r="I827" s="189"/>
      <c r="J827" s="189"/>
      <c r="K827" s="189"/>
      <c r="L827" s="189"/>
      <c r="M827" s="189"/>
      <c r="N827" s="189"/>
      <c r="O827" s="189"/>
      <c r="P827" s="189"/>
      <c r="Q827" s="189"/>
      <c r="R827" s="189"/>
      <c r="S827" s="189"/>
      <c r="T827" s="189"/>
      <c r="U827" s="189"/>
      <c r="V827" s="189"/>
      <c r="W827" s="189"/>
      <c r="X827" s="189"/>
      <c r="Y827" s="189"/>
      <c r="Z827" s="189"/>
    </row>
    <row r="828" spans="1:26" ht="11.5" x14ac:dyDescent="0.25">
      <c r="A828" s="189"/>
      <c r="B828" s="189"/>
      <c r="C828" s="189"/>
      <c r="D828" s="189"/>
      <c r="E828" s="189"/>
      <c r="H828" s="189"/>
      <c r="I828" s="189"/>
      <c r="J828" s="189"/>
      <c r="K828" s="189"/>
      <c r="L828" s="189"/>
      <c r="M828" s="189"/>
      <c r="N828" s="189"/>
      <c r="O828" s="189"/>
      <c r="P828" s="189"/>
      <c r="Q828" s="189"/>
      <c r="R828" s="189"/>
      <c r="S828" s="189"/>
      <c r="T828" s="189"/>
      <c r="U828" s="189"/>
      <c r="V828" s="189"/>
      <c r="W828" s="189"/>
      <c r="X828" s="189"/>
      <c r="Y828" s="189"/>
      <c r="Z828" s="189"/>
    </row>
    <row r="829" spans="1:26" ht="11.5" x14ac:dyDescent="0.25">
      <c r="A829" s="189"/>
      <c r="B829" s="189"/>
      <c r="C829" s="189"/>
      <c r="D829" s="189"/>
      <c r="E829" s="189"/>
      <c r="H829" s="189"/>
      <c r="I829" s="189"/>
      <c r="J829" s="189"/>
      <c r="K829" s="189"/>
      <c r="L829" s="189"/>
      <c r="M829" s="189"/>
      <c r="N829" s="189"/>
      <c r="O829" s="189"/>
      <c r="P829" s="189"/>
      <c r="Q829" s="189"/>
      <c r="R829" s="189"/>
      <c r="S829" s="189"/>
      <c r="T829" s="189"/>
      <c r="U829" s="189"/>
      <c r="V829" s="189"/>
      <c r="W829" s="189"/>
      <c r="X829" s="189"/>
      <c r="Y829" s="189"/>
      <c r="Z829" s="189"/>
    </row>
    <row r="830" spans="1:26" ht="11.5" x14ac:dyDescent="0.25">
      <c r="A830" s="189"/>
      <c r="B830" s="189"/>
      <c r="C830" s="189"/>
      <c r="D830" s="189"/>
      <c r="E830" s="189"/>
      <c r="H830" s="189"/>
      <c r="I830" s="189"/>
      <c r="J830" s="189"/>
      <c r="K830" s="189"/>
      <c r="L830" s="189"/>
      <c r="M830" s="189"/>
      <c r="N830" s="189"/>
      <c r="O830" s="189"/>
      <c r="P830" s="189"/>
      <c r="Q830" s="189"/>
      <c r="R830" s="189"/>
      <c r="S830" s="189"/>
      <c r="T830" s="189"/>
      <c r="U830" s="189"/>
      <c r="V830" s="189"/>
      <c r="W830" s="189"/>
      <c r="X830" s="189"/>
      <c r="Y830" s="189"/>
      <c r="Z830" s="189"/>
    </row>
    <row r="831" spans="1:26" ht="11.5" x14ac:dyDescent="0.25">
      <c r="A831" s="189"/>
      <c r="B831" s="189"/>
      <c r="C831" s="189"/>
      <c r="D831" s="189"/>
      <c r="E831" s="189"/>
      <c r="H831" s="189"/>
      <c r="I831" s="189"/>
      <c r="J831" s="189"/>
      <c r="K831" s="189"/>
      <c r="L831" s="189"/>
      <c r="M831" s="189"/>
      <c r="N831" s="189"/>
      <c r="O831" s="189"/>
      <c r="P831" s="189"/>
      <c r="Q831" s="189"/>
      <c r="R831" s="189"/>
      <c r="S831" s="189"/>
      <c r="T831" s="189"/>
      <c r="U831" s="189"/>
      <c r="V831" s="189"/>
      <c r="W831" s="189"/>
      <c r="X831" s="189"/>
      <c r="Y831" s="189"/>
      <c r="Z831" s="189"/>
    </row>
    <row r="832" spans="1:26" ht="11.5" x14ac:dyDescent="0.25">
      <c r="A832" s="189"/>
      <c r="B832" s="189"/>
      <c r="C832" s="189"/>
      <c r="D832" s="189"/>
      <c r="E832" s="189"/>
      <c r="H832" s="189"/>
      <c r="I832" s="189"/>
      <c r="J832" s="189"/>
      <c r="K832" s="189"/>
      <c r="L832" s="189"/>
      <c r="M832" s="189"/>
      <c r="N832" s="189"/>
      <c r="O832" s="189"/>
      <c r="P832" s="189"/>
      <c r="Q832" s="189"/>
      <c r="R832" s="189"/>
      <c r="S832" s="189"/>
      <c r="T832" s="189"/>
      <c r="U832" s="189"/>
      <c r="V832" s="189"/>
      <c r="W832" s="189"/>
      <c r="X832" s="189"/>
      <c r="Y832" s="189"/>
      <c r="Z832" s="189"/>
    </row>
    <row r="833" spans="1:26" ht="11.5" x14ac:dyDescent="0.25">
      <c r="A833" s="189"/>
      <c r="B833" s="189"/>
      <c r="C833" s="189"/>
      <c r="D833" s="189"/>
      <c r="E833" s="189"/>
      <c r="H833" s="189"/>
      <c r="I833" s="189"/>
      <c r="J833" s="189"/>
      <c r="K833" s="189"/>
      <c r="L833" s="189"/>
      <c r="M833" s="189"/>
      <c r="N833" s="189"/>
      <c r="O833" s="189"/>
      <c r="P833" s="189"/>
      <c r="Q833" s="189"/>
      <c r="R833" s="189"/>
      <c r="S833" s="189"/>
      <c r="T833" s="189"/>
      <c r="U833" s="189"/>
      <c r="V833" s="189"/>
      <c r="W833" s="189"/>
      <c r="X833" s="189"/>
      <c r="Y833" s="189"/>
      <c r="Z833" s="189"/>
    </row>
    <row r="834" spans="1:26" ht="11.5" x14ac:dyDescent="0.25">
      <c r="A834" s="189"/>
      <c r="B834" s="189"/>
      <c r="C834" s="189"/>
      <c r="D834" s="189"/>
      <c r="E834" s="189"/>
      <c r="H834" s="189"/>
      <c r="I834" s="189"/>
      <c r="J834" s="189"/>
      <c r="K834" s="189"/>
      <c r="L834" s="189"/>
      <c r="M834" s="189"/>
      <c r="N834" s="189"/>
      <c r="O834" s="189"/>
      <c r="P834" s="189"/>
      <c r="Q834" s="189"/>
      <c r="R834" s="189"/>
      <c r="S834" s="189"/>
      <c r="T834" s="189"/>
      <c r="U834" s="189"/>
      <c r="V834" s="189"/>
      <c r="W834" s="189"/>
      <c r="X834" s="189"/>
      <c r="Y834" s="189"/>
      <c r="Z834" s="189"/>
    </row>
    <row r="835" spans="1:26" ht="11.5" x14ac:dyDescent="0.25">
      <c r="A835" s="189"/>
      <c r="B835" s="189"/>
      <c r="C835" s="189"/>
      <c r="D835" s="189"/>
      <c r="E835" s="189"/>
      <c r="H835" s="189"/>
      <c r="I835" s="189"/>
      <c r="J835" s="189"/>
      <c r="K835" s="189"/>
      <c r="L835" s="189"/>
      <c r="M835" s="189"/>
      <c r="N835" s="189"/>
      <c r="O835" s="189"/>
      <c r="P835" s="189"/>
      <c r="Q835" s="189"/>
      <c r="R835" s="189"/>
      <c r="S835" s="189"/>
      <c r="T835" s="189"/>
      <c r="U835" s="189"/>
      <c r="V835" s="189"/>
      <c r="W835" s="189"/>
      <c r="X835" s="189"/>
      <c r="Y835" s="189"/>
      <c r="Z835" s="189"/>
    </row>
    <row r="836" spans="1:26" ht="11.5" x14ac:dyDescent="0.25">
      <c r="A836" s="189"/>
      <c r="B836" s="189"/>
      <c r="C836" s="189"/>
      <c r="D836" s="189"/>
      <c r="E836" s="189"/>
      <c r="H836" s="189"/>
      <c r="I836" s="189"/>
      <c r="J836" s="189"/>
      <c r="K836" s="189"/>
      <c r="L836" s="189"/>
      <c r="M836" s="189"/>
      <c r="N836" s="189"/>
      <c r="O836" s="189"/>
      <c r="P836" s="189"/>
      <c r="Q836" s="189"/>
      <c r="R836" s="189"/>
      <c r="S836" s="189"/>
      <c r="T836" s="189"/>
      <c r="U836" s="189"/>
      <c r="V836" s="189"/>
      <c r="W836" s="189"/>
      <c r="X836" s="189"/>
      <c r="Y836" s="189"/>
      <c r="Z836" s="189"/>
    </row>
    <row r="837" spans="1:26" ht="11.5" x14ac:dyDescent="0.25">
      <c r="A837" s="189"/>
      <c r="B837" s="189"/>
      <c r="C837" s="189"/>
      <c r="D837" s="189"/>
      <c r="E837" s="189"/>
      <c r="H837" s="189"/>
      <c r="I837" s="189"/>
      <c r="J837" s="189"/>
      <c r="K837" s="189"/>
      <c r="L837" s="189"/>
      <c r="M837" s="189"/>
      <c r="N837" s="189"/>
      <c r="O837" s="189"/>
      <c r="P837" s="189"/>
      <c r="Q837" s="189"/>
      <c r="R837" s="189"/>
      <c r="S837" s="189"/>
      <c r="T837" s="189"/>
      <c r="U837" s="189"/>
      <c r="V837" s="189"/>
      <c r="W837" s="189"/>
      <c r="X837" s="189"/>
      <c r="Y837" s="189"/>
      <c r="Z837" s="189"/>
    </row>
    <row r="838" spans="1:26" ht="11.5" x14ac:dyDescent="0.25">
      <c r="A838" s="189"/>
      <c r="B838" s="189"/>
      <c r="C838" s="189"/>
      <c r="D838" s="189"/>
      <c r="E838" s="189"/>
      <c r="H838" s="189"/>
      <c r="I838" s="189"/>
      <c r="J838" s="189"/>
      <c r="K838" s="189"/>
      <c r="L838" s="189"/>
      <c r="M838" s="189"/>
      <c r="N838" s="189"/>
      <c r="O838" s="189"/>
      <c r="P838" s="189"/>
      <c r="Q838" s="189"/>
      <c r="R838" s="189"/>
      <c r="S838" s="189"/>
      <c r="T838" s="189"/>
      <c r="U838" s="189"/>
      <c r="V838" s="189"/>
      <c r="W838" s="189"/>
      <c r="X838" s="189"/>
      <c r="Y838" s="189"/>
      <c r="Z838" s="189"/>
    </row>
    <row r="839" spans="1:26" ht="11.5" x14ac:dyDescent="0.25">
      <c r="A839" s="189"/>
      <c r="B839" s="189"/>
      <c r="C839" s="189"/>
      <c r="D839" s="189"/>
      <c r="E839" s="189"/>
      <c r="H839" s="189"/>
      <c r="I839" s="189"/>
      <c r="J839" s="189"/>
      <c r="K839" s="189"/>
      <c r="L839" s="189"/>
      <c r="M839" s="189"/>
      <c r="N839" s="189"/>
      <c r="O839" s="189"/>
      <c r="P839" s="189"/>
      <c r="Q839" s="189"/>
      <c r="R839" s="189"/>
      <c r="S839" s="189"/>
      <c r="T839" s="189"/>
      <c r="U839" s="189"/>
      <c r="V839" s="189"/>
      <c r="W839" s="189"/>
      <c r="X839" s="189"/>
      <c r="Y839" s="189"/>
      <c r="Z839" s="189"/>
    </row>
    <row r="840" spans="1:26" ht="11.5" x14ac:dyDescent="0.25">
      <c r="A840" s="189"/>
      <c r="B840" s="189"/>
      <c r="C840" s="189"/>
      <c r="D840" s="189"/>
      <c r="E840" s="189"/>
      <c r="H840" s="189"/>
      <c r="I840" s="189"/>
      <c r="J840" s="189"/>
      <c r="K840" s="189"/>
      <c r="L840" s="189"/>
      <c r="M840" s="189"/>
      <c r="N840" s="189"/>
      <c r="O840" s="189"/>
      <c r="P840" s="189"/>
      <c r="Q840" s="189"/>
      <c r="R840" s="189"/>
      <c r="S840" s="189"/>
      <c r="T840" s="189"/>
      <c r="U840" s="189"/>
      <c r="V840" s="189"/>
      <c r="W840" s="189"/>
      <c r="X840" s="189"/>
      <c r="Y840" s="189"/>
      <c r="Z840" s="189"/>
    </row>
    <row r="841" spans="1:26" ht="11.5" x14ac:dyDescent="0.25">
      <c r="A841" s="189"/>
      <c r="B841" s="189"/>
      <c r="C841" s="189"/>
      <c r="D841" s="189"/>
      <c r="E841" s="189"/>
      <c r="H841" s="189"/>
      <c r="I841" s="189"/>
      <c r="J841" s="189"/>
      <c r="K841" s="189"/>
      <c r="L841" s="189"/>
      <c r="M841" s="189"/>
      <c r="N841" s="189"/>
      <c r="O841" s="189"/>
      <c r="P841" s="189"/>
      <c r="Q841" s="189"/>
      <c r="R841" s="189"/>
      <c r="S841" s="189"/>
      <c r="T841" s="189"/>
      <c r="U841" s="189"/>
      <c r="V841" s="189"/>
      <c r="W841" s="189"/>
      <c r="X841" s="189"/>
      <c r="Y841" s="189"/>
      <c r="Z841" s="189"/>
    </row>
    <row r="842" spans="1:26" ht="11.5" x14ac:dyDescent="0.25">
      <c r="A842" s="189"/>
      <c r="B842" s="189"/>
      <c r="C842" s="189"/>
      <c r="D842" s="189"/>
      <c r="E842" s="189"/>
      <c r="H842" s="189"/>
      <c r="I842" s="189"/>
      <c r="J842" s="189"/>
      <c r="K842" s="189"/>
      <c r="L842" s="189"/>
      <c r="M842" s="189"/>
      <c r="N842" s="189"/>
      <c r="O842" s="189"/>
      <c r="P842" s="189"/>
      <c r="Q842" s="189"/>
      <c r="R842" s="189"/>
      <c r="S842" s="189"/>
      <c r="T842" s="189"/>
      <c r="U842" s="189"/>
      <c r="V842" s="189"/>
      <c r="W842" s="189"/>
      <c r="X842" s="189"/>
      <c r="Y842" s="189"/>
      <c r="Z842" s="189"/>
    </row>
    <row r="843" spans="1:26" ht="11.5" x14ac:dyDescent="0.25">
      <c r="A843" s="189"/>
      <c r="B843" s="189"/>
      <c r="C843" s="189"/>
      <c r="D843" s="189"/>
      <c r="E843" s="189"/>
      <c r="H843" s="189"/>
      <c r="I843" s="189"/>
      <c r="J843" s="189"/>
      <c r="K843" s="189"/>
      <c r="L843" s="189"/>
      <c r="M843" s="189"/>
      <c r="N843" s="189"/>
      <c r="O843" s="189"/>
      <c r="P843" s="189"/>
      <c r="Q843" s="189"/>
      <c r="R843" s="189"/>
      <c r="S843" s="189"/>
      <c r="T843" s="189"/>
      <c r="U843" s="189"/>
      <c r="V843" s="189"/>
      <c r="W843" s="189"/>
      <c r="X843" s="189"/>
      <c r="Y843" s="189"/>
      <c r="Z843" s="189"/>
    </row>
    <row r="844" spans="1:26" ht="11.5" x14ac:dyDescent="0.25">
      <c r="A844" s="189"/>
      <c r="B844" s="189"/>
      <c r="C844" s="189"/>
      <c r="D844" s="189"/>
      <c r="E844" s="189"/>
      <c r="H844" s="189"/>
      <c r="I844" s="189"/>
      <c r="J844" s="189"/>
      <c r="K844" s="189"/>
      <c r="L844" s="189"/>
      <c r="M844" s="189"/>
      <c r="N844" s="189"/>
      <c r="O844" s="189"/>
      <c r="P844" s="189"/>
      <c r="Q844" s="189"/>
      <c r="R844" s="189"/>
      <c r="S844" s="189"/>
      <c r="T844" s="189"/>
      <c r="U844" s="189"/>
      <c r="V844" s="189"/>
      <c r="W844" s="189"/>
      <c r="X844" s="189"/>
      <c r="Y844" s="189"/>
      <c r="Z844" s="189"/>
    </row>
    <row r="845" spans="1:26" ht="11.5" x14ac:dyDescent="0.25">
      <c r="A845" s="189"/>
      <c r="B845" s="189"/>
      <c r="C845" s="189"/>
      <c r="D845" s="189"/>
      <c r="E845" s="189"/>
      <c r="H845" s="189"/>
      <c r="I845" s="189"/>
      <c r="J845" s="189"/>
      <c r="K845" s="189"/>
      <c r="L845" s="189"/>
      <c r="M845" s="189"/>
      <c r="N845" s="189"/>
      <c r="O845" s="189"/>
      <c r="P845" s="189"/>
      <c r="Q845" s="189"/>
      <c r="R845" s="189"/>
      <c r="S845" s="189"/>
      <c r="T845" s="189"/>
      <c r="U845" s="189"/>
      <c r="V845" s="189"/>
      <c r="W845" s="189"/>
      <c r="X845" s="189"/>
      <c r="Y845" s="189"/>
      <c r="Z845" s="189"/>
    </row>
    <row r="846" spans="1:26" ht="11.5" x14ac:dyDescent="0.25">
      <c r="A846" s="189"/>
      <c r="B846" s="189"/>
      <c r="C846" s="189"/>
      <c r="D846" s="189"/>
      <c r="E846" s="189"/>
      <c r="H846" s="189"/>
      <c r="I846" s="189"/>
      <c r="J846" s="189"/>
      <c r="K846" s="189"/>
      <c r="L846" s="189"/>
      <c r="M846" s="189"/>
      <c r="N846" s="189"/>
      <c r="O846" s="189"/>
      <c r="P846" s="189"/>
      <c r="Q846" s="189"/>
      <c r="R846" s="189"/>
      <c r="S846" s="189"/>
      <c r="T846" s="189"/>
      <c r="U846" s="189"/>
      <c r="V846" s="189"/>
      <c r="W846" s="189"/>
      <c r="X846" s="189"/>
      <c r="Y846" s="189"/>
      <c r="Z846" s="189"/>
    </row>
    <row r="847" spans="1:26" ht="11.5" x14ac:dyDescent="0.25">
      <c r="A847" s="189"/>
      <c r="B847" s="189"/>
      <c r="C847" s="189"/>
      <c r="D847" s="189"/>
      <c r="E847" s="189"/>
      <c r="H847" s="189"/>
      <c r="I847" s="189"/>
      <c r="J847" s="189"/>
      <c r="K847" s="189"/>
      <c r="L847" s="189"/>
      <c r="M847" s="189"/>
      <c r="N847" s="189"/>
      <c r="O847" s="189"/>
      <c r="P847" s="189"/>
      <c r="Q847" s="189"/>
      <c r="R847" s="189"/>
      <c r="S847" s="189"/>
      <c r="T847" s="189"/>
      <c r="U847" s="189"/>
      <c r="V847" s="189"/>
      <c r="W847" s="189"/>
      <c r="X847" s="189"/>
      <c r="Y847" s="189"/>
      <c r="Z847" s="189"/>
    </row>
    <row r="848" spans="1:26" ht="11.5" x14ac:dyDescent="0.25">
      <c r="A848" s="189"/>
      <c r="B848" s="189"/>
      <c r="C848" s="189"/>
      <c r="D848" s="189"/>
      <c r="E848" s="189"/>
      <c r="H848" s="189"/>
      <c r="I848" s="189"/>
      <c r="J848" s="189"/>
      <c r="K848" s="189"/>
      <c r="L848" s="189"/>
      <c r="M848" s="189"/>
      <c r="N848" s="189"/>
      <c r="O848" s="189"/>
      <c r="P848" s="189"/>
      <c r="Q848" s="189"/>
      <c r="R848" s="189"/>
      <c r="S848" s="189"/>
      <c r="T848" s="189"/>
      <c r="U848" s="189"/>
      <c r="V848" s="189"/>
      <c r="W848" s="189"/>
      <c r="X848" s="189"/>
      <c r="Y848" s="189"/>
      <c r="Z848" s="189"/>
    </row>
    <row r="849" spans="1:26" ht="11.5" x14ac:dyDescent="0.25">
      <c r="A849" s="189"/>
      <c r="B849" s="189"/>
      <c r="C849" s="189"/>
      <c r="D849" s="189"/>
      <c r="E849" s="189"/>
      <c r="H849" s="189"/>
      <c r="I849" s="189"/>
      <c r="J849" s="189"/>
      <c r="K849" s="189"/>
      <c r="L849" s="189"/>
      <c r="M849" s="189"/>
      <c r="N849" s="189"/>
      <c r="O849" s="189"/>
      <c r="P849" s="189"/>
      <c r="Q849" s="189"/>
      <c r="R849" s="189"/>
      <c r="S849" s="189"/>
      <c r="T849" s="189"/>
      <c r="U849" s="189"/>
      <c r="V849" s="189"/>
      <c r="W849" s="189"/>
      <c r="X849" s="189"/>
      <c r="Y849" s="189"/>
      <c r="Z849" s="189"/>
    </row>
    <row r="850" spans="1:26" ht="11.5" x14ac:dyDescent="0.25">
      <c r="A850" s="189"/>
      <c r="B850" s="189"/>
      <c r="C850" s="189"/>
      <c r="D850" s="189"/>
      <c r="E850" s="189"/>
      <c r="H850" s="189"/>
      <c r="I850" s="189"/>
      <c r="J850" s="189"/>
      <c r="K850" s="189"/>
      <c r="L850" s="189"/>
      <c r="M850" s="189"/>
      <c r="N850" s="189"/>
      <c r="O850" s="189"/>
      <c r="P850" s="189"/>
      <c r="Q850" s="189"/>
      <c r="R850" s="189"/>
      <c r="S850" s="189"/>
      <c r="T850" s="189"/>
      <c r="U850" s="189"/>
      <c r="V850" s="189"/>
      <c r="W850" s="189"/>
      <c r="X850" s="189"/>
      <c r="Y850" s="189"/>
      <c r="Z850" s="189"/>
    </row>
    <row r="851" spans="1:26" ht="11.5" x14ac:dyDescent="0.25">
      <c r="A851" s="189"/>
      <c r="B851" s="189"/>
      <c r="C851" s="189"/>
      <c r="D851" s="189"/>
      <c r="E851" s="189"/>
      <c r="H851" s="189"/>
      <c r="I851" s="189"/>
      <c r="J851" s="189"/>
      <c r="K851" s="189"/>
      <c r="L851" s="189"/>
      <c r="M851" s="189"/>
      <c r="N851" s="189"/>
      <c r="O851" s="189"/>
      <c r="P851" s="189"/>
      <c r="Q851" s="189"/>
      <c r="R851" s="189"/>
      <c r="S851" s="189"/>
      <c r="T851" s="189"/>
      <c r="U851" s="189"/>
      <c r="V851" s="189"/>
      <c r="W851" s="189"/>
      <c r="X851" s="189"/>
      <c r="Y851" s="189"/>
      <c r="Z851" s="189"/>
    </row>
    <row r="852" spans="1:26" ht="11.5" x14ac:dyDescent="0.25">
      <c r="A852" s="189"/>
      <c r="B852" s="189"/>
      <c r="C852" s="189"/>
      <c r="D852" s="189"/>
      <c r="E852" s="189"/>
      <c r="H852" s="189"/>
      <c r="I852" s="189"/>
      <c r="J852" s="189"/>
      <c r="K852" s="189"/>
      <c r="L852" s="189"/>
      <c r="M852" s="189"/>
      <c r="N852" s="189"/>
      <c r="O852" s="189"/>
      <c r="P852" s="189"/>
      <c r="Q852" s="189"/>
      <c r="R852" s="189"/>
      <c r="S852" s="189"/>
      <c r="T852" s="189"/>
      <c r="U852" s="189"/>
      <c r="V852" s="189"/>
      <c r="W852" s="189"/>
      <c r="X852" s="189"/>
      <c r="Y852" s="189"/>
      <c r="Z852" s="189"/>
    </row>
    <row r="853" spans="1:26" ht="11.5" x14ac:dyDescent="0.25">
      <c r="A853" s="189"/>
      <c r="B853" s="189"/>
      <c r="C853" s="189"/>
      <c r="D853" s="189"/>
      <c r="E853" s="189"/>
      <c r="H853" s="189"/>
      <c r="I853" s="189"/>
      <c r="J853" s="189"/>
      <c r="K853" s="189"/>
      <c r="L853" s="189"/>
      <c r="M853" s="189"/>
      <c r="N853" s="189"/>
      <c r="O853" s="189"/>
      <c r="P853" s="189"/>
      <c r="Q853" s="189"/>
      <c r="R853" s="189"/>
      <c r="S853" s="189"/>
      <c r="T853" s="189"/>
      <c r="U853" s="189"/>
      <c r="V853" s="189"/>
      <c r="W853" s="189"/>
      <c r="X853" s="189"/>
      <c r="Y853" s="189"/>
      <c r="Z853" s="189"/>
    </row>
    <row r="854" spans="1:26" ht="11.5" x14ac:dyDescent="0.25">
      <c r="A854" s="189"/>
      <c r="B854" s="189"/>
      <c r="C854" s="189"/>
      <c r="D854" s="189"/>
      <c r="E854" s="189"/>
      <c r="H854" s="189"/>
      <c r="I854" s="189"/>
      <c r="J854" s="189"/>
      <c r="K854" s="189"/>
      <c r="L854" s="189"/>
      <c r="M854" s="189"/>
      <c r="N854" s="189"/>
      <c r="O854" s="189"/>
      <c r="P854" s="189"/>
      <c r="Q854" s="189"/>
      <c r="R854" s="189"/>
      <c r="S854" s="189"/>
      <c r="T854" s="189"/>
      <c r="U854" s="189"/>
      <c r="V854" s="189"/>
      <c r="W854" s="189"/>
      <c r="X854" s="189"/>
      <c r="Y854" s="189"/>
      <c r="Z854" s="189"/>
    </row>
    <row r="855" spans="1:26" ht="11.5" x14ac:dyDescent="0.25">
      <c r="A855" s="189"/>
      <c r="B855" s="189"/>
      <c r="C855" s="189"/>
      <c r="D855" s="189"/>
      <c r="E855" s="189"/>
      <c r="H855" s="189"/>
      <c r="I855" s="189"/>
      <c r="J855" s="189"/>
      <c r="K855" s="189"/>
      <c r="L855" s="189"/>
      <c r="M855" s="189"/>
      <c r="N855" s="189"/>
      <c r="O855" s="189"/>
      <c r="P855" s="189"/>
      <c r="Q855" s="189"/>
      <c r="R855" s="189"/>
      <c r="S855" s="189"/>
      <c r="T855" s="189"/>
      <c r="U855" s="189"/>
      <c r="V855" s="189"/>
      <c r="W855" s="189"/>
      <c r="X855" s="189"/>
      <c r="Y855" s="189"/>
      <c r="Z855" s="189"/>
    </row>
    <row r="856" spans="1:26" ht="11.5" x14ac:dyDescent="0.25">
      <c r="A856" s="189"/>
      <c r="B856" s="189"/>
      <c r="C856" s="189"/>
      <c r="D856" s="189"/>
      <c r="E856" s="189"/>
      <c r="H856" s="189"/>
      <c r="I856" s="189"/>
      <c r="J856" s="189"/>
      <c r="K856" s="189"/>
      <c r="L856" s="189"/>
      <c r="M856" s="189"/>
      <c r="N856" s="189"/>
      <c r="O856" s="189"/>
      <c r="P856" s="189"/>
      <c r="Q856" s="189"/>
      <c r="R856" s="189"/>
      <c r="S856" s="189"/>
      <c r="T856" s="189"/>
      <c r="U856" s="189"/>
      <c r="V856" s="189"/>
      <c r="W856" s="189"/>
      <c r="X856" s="189"/>
      <c r="Y856" s="189"/>
      <c r="Z856" s="189"/>
    </row>
    <row r="857" spans="1:26" ht="11.5" x14ac:dyDescent="0.25">
      <c r="A857" s="189"/>
      <c r="B857" s="189"/>
      <c r="C857" s="189"/>
      <c r="D857" s="189"/>
      <c r="E857" s="189"/>
      <c r="H857" s="189"/>
      <c r="I857" s="189"/>
      <c r="J857" s="189"/>
      <c r="K857" s="189"/>
      <c r="L857" s="189"/>
      <c r="M857" s="189"/>
      <c r="N857" s="189"/>
      <c r="O857" s="189"/>
      <c r="P857" s="189"/>
      <c r="Q857" s="189"/>
      <c r="R857" s="189"/>
      <c r="S857" s="189"/>
      <c r="T857" s="189"/>
      <c r="U857" s="189"/>
      <c r="V857" s="189"/>
      <c r="W857" s="189"/>
      <c r="X857" s="189"/>
      <c r="Y857" s="189"/>
      <c r="Z857" s="189"/>
    </row>
    <row r="858" spans="1:26" ht="11.5" x14ac:dyDescent="0.25">
      <c r="A858" s="189"/>
      <c r="B858" s="189"/>
      <c r="C858" s="189"/>
      <c r="D858" s="189"/>
      <c r="E858" s="189"/>
      <c r="H858" s="189"/>
      <c r="I858" s="189"/>
      <c r="J858" s="189"/>
      <c r="K858" s="189"/>
      <c r="L858" s="189"/>
      <c r="M858" s="189"/>
      <c r="N858" s="189"/>
      <c r="O858" s="189"/>
      <c r="P858" s="189"/>
      <c r="Q858" s="189"/>
      <c r="R858" s="189"/>
      <c r="S858" s="189"/>
      <c r="T858" s="189"/>
      <c r="U858" s="189"/>
      <c r="V858" s="189"/>
      <c r="W858" s="189"/>
      <c r="X858" s="189"/>
      <c r="Y858" s="189"/>
      <c r="Z858" s="189"/>
    </row>
    <row r="859" spans="1:26" ht="11.5" x14ac:dyDescent="0.25">
      <c r="A859" s="189"/>
      <c r="B859" s="189"/>
      <c r="C859" s="189"/>
      <c r="D859" s="189"/>
      <c r="E859" s="189"/>
      <c r="H859" s="189"/>
      <c r="I859" s="189"/>
      <c r="J859" s="189"/>
      <c r="K859" s="189"/>
      <c r="L859" s="189"/>
      <c r="M859" s="189"/>
      <c r="N859" s="189"/>
      <c r="O859" s="189"/>
      <c r="P859" s="189"/>
      <c r="Q859" s="189"/>
      <c r="R859" s="189"/>
      <c r="S859" s="189"/>
      <c r="T859" s="189"/>
      <c r="U859" s="189"/>
      <c r="V859" s="189"/>
      <c r="W859" s="189"/>
      <c r="X859" s="189"/>
      <c r="Y859" s="189"/>
      <c r="Z859" s="189"/>
    </row>
    <row r="860" spans="1:26" ht="11.5" x14ac:dyDescent="0.25">
      <c r="A860" s="189"/>
      <c r="B860" s="189"/>
      <c r="C860" s="189"/>
      <c r="D860" s="189"/>
      <c r="E860" s="189"/>
      <c r="H860" s="189"/>
      <c r="I860" s="189"/>
      <c r="J860" s="189"/>
      <c r="K860" s="189"/>
      <c r="L860" s="189"/>
      <c r="M860" s="189"/>
      <c r="N860" s="189"/>
      <c r="O860" s="189"/>
      <c r="P860" s="189"/>
      <c r="Q860" s="189"/>
      <c r="R860" s="189"/>
      <c r="S860" s="189"/>
      <c r="T860" s="189"/>
      <c r="U860" s="189"/>
      <c r="V860" s="189"/>
      <c r="W860" s="189"/>
      <c r="X860" s="189"/>
      <c r="Y860" s="189"/>
      <c r="Z860" s="189"/>
    </row>
    <row r="861" spans="1:26" ht="11.5" x14ac:dyDescent="0.25">
      <c r="A861" s="189"/>
      <c r="B861" s="189"/>
      <c r="C861" s="189"/>
      <c r="D861" s="189"/>
      <c r="E861" s="189"/>
      <c r="H861" s="189"/>
      <c r="I861" s="189"/>
      <c r="J861" s="189"/>
      <c r="K861" s="189"/>
      <c r="L861" s="189"/>
      <c r="M861" s="189"/>
      <c r="N861" s="189"/>
      <c r="O861" s="189"/>
      <c r="P861" s="189"/>
      <c r="Q861" s="189"/>
      <c r="R861" s="189"/>
      <c r="S861" s="189"/>
      <c r="T861" s="189"/>
      <c r="U861" s="189"/>
      <c r="V861" s="189"/>
      <c r="W861" s="189"/>
      <c r="X861" s="189"/>
      <c r="Y861" s="189"/>
      <c r="Z861" s="189"/>
    </row>
    <row r="862" spans="1:26" ht="11.5" x14ac:dyDescent="0.25">
      <c r="A862" s="189"/>
      <c r="B862" s="189"/>
      <c r="C862" s="189"/>
      <c r="D862" s="189"/>
      <c r="E862" s="189"/>
      <c r="H862" s="189"/>
      <c r="I862" s="189"/>
      <c r="J862" s="189"/>
      <c r="K862" s="189"/>
      <c r="L862" s="189"/>
      <c r="M862" s="189"/>
      <c r="N862" s="189"/>
      <c r="O862" s="189"/>
      <c r="P862" s="189"/>
      <c r="Q862" s="189"/>
      <c r="R862" s="189"/>
      <c r="S862" s="189"/>
      <c r="T862" s="189"/>
      <c r="U862" s="189"/>
      <c r="V862" s="189"/>
      <c r="W862" s="189"/>
      <c r="X862" s="189"/>
      <c r="Y862" s="189"/>
      <c r="Z862" s="189"/>
    </row>
    <row r="863" spans="1:26" ht="11.5" x14ac:dyDescent="0.25">
      <c r="A863" s="189"/>
      <c r="B863" s="189"/>
      <c r="C863" s="189"/>
      <c r="D863" s="189"/>
      <c r="E863" s="189"/>
      <c r="H863" s="189"/>
      <c r="I863" s="189"/>
      <c r="J863" s="189"/>
      <c r="K863" s="189"/>
      <c r="L863" s="189"/>
      <c r="M863" s="189"/>
      <c r="N863" s="189"/>
      <c r="O863" s="189"/>
      <c r="P863" s="189"/>
      <c r="Q863" s="189"/>
      <c r="R863" s="189"/>
      <c r="S863" s="189"/>
      <c r="T863" s="189"/>
      <c r="U863" s="189"/>
      <c r="V863" s="189"/>
      <c r="W863" s="189"/>
      <c r="X863" s="189"/>
      <c r="Y863" s="189"/>
      <c r="Z863" s="189"/>
    </row>
    <row r="864" spans="1:26" ht="11.5" x14ac:dyDescent="0.25">
      <c r="A864" s="189"/>
      <c r="B864" s="189"/>
      <c r="C864" s="189"/>
      <c r="D864" s="189"/>
      <c r="E864" s="189"/>
      <c r="H864" s="189"/>
      <c r="I864" s="189"/>
      <c r="J864" s="189"/>
      <c r="K864" s="189"/>
      <c r="L864" s="189"/>
      <c r="M864" s="189"/>
      <c r="N864" s="189"/>
      <c r="O864" s="189"/>
      <c r="P864" s="189"/>
      <c r="Q864" s="189"/>
      <c r="R864" s="189"/>
      <c r="S864" s="189"/>
      <c r="T864" s="189"/>
      <c r="U864" s="189"/>
      <c r="V864" s="189"/>
      <c r="W864" s="189"/>
      <c r="X864" s="189"/>
      <c r="Y864" s="189"/>
      <c r="Z864" s="189"/>
    </row>
    <row r="865" spans="1:26" ht="11.5" x14ac:dyDescent="0.25">
      <c r="A865" s="189"/>
      <c r="B865" s="189"/>
      <c r="C865" s="189"/>
      <c r="D865" s="189"/>
      <c r="E865" s="189"/>
      <c r="H865" s="189"/>
      <c r="I865" s="189"/>
      <c r="J865" s="189"/>
      <c r="K865" s="189"/>
      <c r="L865" s="189"/>
      <c r="M865" s="189"/>
      <c r="N865" s="189"/>
      <c r="O865" s="189"/>
      <c r="P865" s="189"/>
      <c r="Q865" s="189"/>
      <c r="R865" s="189"/>
      <c r="S865" s="189"/>
      <c r="T865" s="189"/>
      <c r="U865" s="189"/>
      <c r="V865" s="189"/>
      <c r="W865" s="189"/>
      <c r="X865" s="189"/>
      <c r="Y865" s="189"/>
      <c r="Z865" s="189"/>
    </row>
    <row r="866" spans="1:26" ht="11.5" x14ac:dyDescent="0.25">
      <c r="A866" s="189"/>
      <c r="B866" s="189"/>
      <c r="C866" s="189"/>
      <c r="D866" s="189"/>
      <c r="E866" s="189"/>
      <c r="H866" s="189"/>
      <c r="I866" s="189"/>
      <c r="J866" s="189"/>
      <c r="K866" s="189"/>
      <c r="L866" s="189"/>
      <c r="M866" s="189"/>
      <c r="N866" s="189"/>
      <c r="O866" s="189"/>
      <c r="P866" s="189"/>
      <c r="Q866" s="189"/>
      <c r="R866" s="189"/>
      <c r="S866" s="189"/>
      <c r="T866" s="189"/>
      <c r="U866" s="189"/>
      <c r="V866" s="189"/>
      <c r="W866" s="189"/>
      <c r="X866" s="189"/>
      <c r="Y866" s="189"/>
      <c r="Z866" s="189"/>
    </row>
    <row r="867" spans="1:26" ht="11.5" x14ac:dyDescent="0.25">
      <c r="A867" s="189"/>
      <c r="B867" s="189"/>
      <c r="C867" s="189"/>
      <c r="D867" s="189"/>
      <c r="E867" s="189"/>
      <c r="H867" s="189"/>
      <c r="I867" s="189"/>
      <c r="J867" s="189"/>
      <c r="K867" s="189"/>
      <c r="L867" s="189"/>
      <c r="M867" s="189"/>
      <c r="N867" s="189"/>
      <c r="O867" s="189"/>
      <c r="P867" s="189"/>
      <c r="Q867" s="189"/>
      <c r="R867" s="189"/>
      <c r="S867" s="189"/>
      <c r="T867" s="189"/>
      <c r="U867" s="189"/>
      <c r="V867" s="189"/>
      <c r="W867" s="189"/>
      <c r="X867" s="189"/>
      <c r="Y867" s="189"/>
      <c r="Z867" s="189"/>
    </row>
    <row r="868" spans="1:26" ht="11.5" x14ac:dyDescent="0.25">
      <c r="A868" s="189"/>
      <c r="B868" s="189"/>
      <c r="C868" s="189"/>
      <c r="D868" s="189"/>
      <c r="E868" s="189"/>
      <c r="H868" s="189"/>
      <c r="I868" s="189"/>
      <c r="J868" s="189"/>
      <c r="K868" s="189"/>
      <c r="L868" s="189"/>
      <c r="M868" s="189"/>
      <c r="N868" s="189"/>
      <c r="O868" s="189"/>
      <c r="P868" s="189"/>
      <c r="Q868" s="189"/>
      <c r="R868" s="189"/>
      <c r="S868" s="189"/>
      <c r="T868" s="189"/>
      <c r="U868" s="189"/>
      <c r="V868" s="189"/>
      <c r="W868" s="189"/>
      <c r="X868" s="189"/>
      <c r="Y868" s="189"/>
      <c r="Z868" s="189"/>
    </row>
    <row r="869" spans="1:26" ht="11.5" x14ac:dyDescent="0.25">
      <c r="A869" s="189"/>
      <c r="B869" s="189"/>
      <c r="C869" s="189"/>
      <c r="D869" s="189"/>
      <c r="E869" s="189"/>
      <c r="H869" s="189"/>
      <c r="I869" s="189"/>
      <c r="J869" s="189"/>
      <c r="K869" s="189"/>
      <c r="L869" s="189"/>
      <c r="M869" s="189"/>
      <c r="N869" s="189"/>
      <c r="O869" s="189"/>
      <c r="P869" s="189"/>
      <c r="Q869" s="189"/>
      <c r="R869" s="189"/>
      <c r="S869" s="189"/>
      <c r="T869" s="189"/>
      <c r="U869" s="189"/>
      <c r="V869" s="189"/>
      <c r="W869" s="189"/>
      <c r="X869" s="189"/>
      <c r="Y869" s="189"/>
      <c r="Z869" s="189"/>
    </row>
    <row r="870" spans="1:26" ht="11.5" x14ac:dyDescent="0.25">
      <c r="A870" s="189"/>
      <c r="B870" s="189"/>
      <c r="C870" s="189"/>
      <c r="D870" s="189"/>
      <c r="E870" s="189"/>
      <c r="H870" s="189"/>
      <c r="I870" s="189"/>
      <c r="J870" s="189"/>
      <c r="K870" s="189"/>
      <c r="L870" s="189"/>
      <c r="M870" s="189"/>
      <c r="N870" s="189"/>
      <c r="O870" s="189"/>
      <c r="P870" s="189"/>
      <c r="Q870" s="189"/>
      <c r="R870" s="189"/>
      <c r="S870" s="189"/>
      <c r="T870" s="189"/>
      <c r="U870" s="189"/>
      <c r="V870" s="189"/>
      <c r="W870" s="189"/>
      <c r="X870" s="189"/>
      <c r="Y870" s="189"/>
      <c r="Z870" s="189"/>
    </row>
    <row r="871" spans="1:26" ht="11.5" x14ac:dyDescent="0.25">
      <c r="A871" s="189"/>
      <c r="B871" s="189"/>
      <c r="C871" s="189"/>
      <c r="D871" s="189"/>
      <c r="E871" s="189"/>
      <c r="H871" s="189"/>
      <c r="I871" s="189"/>
      <c r="J871" s="189"/>
      <c r="K871" s="189"/>
      <c r="L871" s="189"/>
      <c r="M871" s="189"/>
      <c r="N871" s="189"/>
      <c r="O871" s="189"/>
      <c r="P871" s="189"/>
      <c r="Q871" s="189"/>
      <c r="R871" s="189"/>
      <c r="S871" s="189"/>
      <c r="T871" s="189"/>
      <c r="U871" s="189"/>
      <c r="V871" s="189"/>
      <c r="W871" s="189"/>
      <c r="X871" s="189"/>
      <c r="Y871" s="189"/>
      <c r="Z871" s="189"/>
    </row>
    <row r="872" spans="1:26" ht="11.5" x14ac:dyDescent="0.25">
      <c r="A872" s="189"/>
      <c r="B872" s="189"/>
      <c r="C872" s="189"/>
      <c r="D872" s="189"/>
      <c r="E872" s="189"/>
      <c r="H872" s="189"/>
      <c r="I872" s="189"/>
      <c r="J872" s="189"/>
      <c r="K872" s="189"/>
      <c r="L872" s="189"/>
      <c r="M872" s="189"/>
      <c r="N872" s="189"/>
      <c r="O872" s="189"/>
      <c r="P872" s="189"/>
      <c r="Q872" s="189"/>
      <c r="R872" s="189"/>
      <c r="S872" s="189"/>
      <c r="T872" s="189"/>
      <c r="U872" s="189"/>
      <c r="V872" s="189"/>
      <c r="W872" s="189"/>
      <c r="X872" s="189"/>
      <c r="Y872" s="189"/>
      <c r="Z872" s="189"/>
    </row>
    <row r="873" spans="1:26" ht="11.5" x14ac:dyDescent="0.25">
      <c r="A873" s="189"/>
      <c r="B873" s="189"/>
      <c r="C873" s="189"/>
      <c r="D873" s="189"/>
      <c r="E873" s="189"/>
      <c r="H873" s="189"/>
      <c r="I873" s="189"/>
      <c r="J873" s="189"/>
      <c r="K873" s="189"/>
      <c r="L873" s="189"/>
      <c r="M873" s="189"/>
      <c r="N873" s="189"/>
      <c r="O873" s="189"/>
      <c r="P873" s="189"/>
      <c r="Q873" s="189"/>
      <c r="R873" s="189"/>
      <c r="S873" s="189"/>
      <c r="T873" s="189"/>
      <c r="U873" s="189"/>
      <c r="V873" s="189"/>
      <c r="W873" s="189"/>
      <c r="X873" s="189"/>
      <c r="Y873" s="189"/>
      <c r="Z873" s="189"/>
    </row>
    <row r="874" spans="1:26" ht="11.5" x14ac:dyDescent="0.25">
      <c r="A874" s="189"/>
      <c r="B874" s="189"/>
      <c r="C874" s="189"/>
      <c r="D874" s="189"/>
      <c r="E874" s="189"/>
      <c r="H874" s="189"/>
      <c r="I874" s="189"/>
      <c r="J874" s="189"/>
      <c r="K874" s="189"/>
      <c r="L874" s="189"/>
      <c r="M874" s="189"/>
      <c r="N874" s="189"/>
      <c r="O874" s="189"/>
      <c r="P874" s="189"/>
      <c r="Q874" s="189"/>
      <c r="R874" s="189"/>
      <c r="S874" s="189"/>
      <c r="T874" s="189"/>
      <c r="U874" s="189"/>
      <c r="V874" s="189"/>
      <c r="W874" s="189"/>
      <c r="X874" s="189"/>
      <c r="Y874" s="189"/>
      <c r="Z874" s="189"/>
    </row>
    <row r="875" spans="1:26" ht="11.5" x14ac:dyDescent="0.25">
      <c r="A875" s="189"/>
      <c r="B875" s="189"/>
      <c r="C875" s="189"/>
      <c r="D875" s="189"/>
      <c r="E875" s="189"/>
      <c r="H875" s="189"/>
      <c r="I875" s="189"/>
      <c r="J875" s="189"/>
      <c r="K875" s="189"/>
      <c r="L875" s="189"/>
      <c r="M875" s="189"/>
      <c r="N875" s="189"/>
      <c r="O875" s="189"/>
      <c r="P875" s="189"/>
      <c r="Q875" s="189"/>
      <c r="R875" s="189"/>
      <c r="S875" s="189"/>
      <c r="T875" s="189"/>
      <c r="U875" s="189"/>
      <c r="V875" s="189"/>
      <c r="W875" s="189"/>
      <c r="X875" s="189"/>
      <c r="Y875" s="189"/>
      <c r="Z875" s="189"/>
    </row>
    <row r="876" spans="1:26" ht="11.5" x14ac:dyDescent="0.25">
      <c r="A876" s="189"/>
      <c r="B876" s="189"/>
      <c r="C876" s="189"/>
      <c r="D876" s="189"/>
      <c r="E876" s="189"/>
      <c r="H876" s="189"/>
      <c r="I876" s="189"/>
      <c r="J876" s="189"/>
      <c r="K876" s="189"/>
      <c r="L876" s="189"/>
      <c r="M876" s="189"/>
      <c r="N876" s="189"/>
      <c r="O876" s="189"/>
      <c r="P876" s="189"/>
      <c r="Q876" s="189"/>
      <c r="R876" s="189"/>
      <c r="S876" s="189"/>
      <c r="T876" s="189"/>
      <c r="U876" s="189"/>
      <c r="V876" s="189"/>
      <c r="W876" s="189"/>
      <c r="X876" s="189"/>
      <c r="Y876" s="189"/>
      <c r="Z876" s="189"/>
    </row>
    <row r="877" spans="1:26" ht="11.5" x14ac:dyDescent="0.25">
      <c r="A877" s="189"/>
      <c r="B877" s="189"/>
      <c r="C877" s="189"/>
      <c r="D877" s="189"/>
      <c r="E877" s="189"/>
      <c r="H877" s="189"/>
      <c r="I877" s="189"/>
      <c r="J877" s="189"/>
      <c r="K877" s="189"/>
      <c r="L877" s="189"/>
      <c r="M877" s="189"/>
      <c r="N877" s="189"/>
      <c r="O877" s="189"/>
      <c r="P877" s="189"/>
      <c r="Q877" s="189"/>
      <c r="R877" s="189"/>
      <c r="S877" s="189"/>
      <c r="T877" s="189"/>
      <c r="U877" s="189"/>
      <c r="V877" s="189"/>
      <c r="W877" s="189"/>
      <c r="X877" s="189"/>
      <c r="Y877" s="189"/>
      <c r="Z877" s="189"/>
    </row>
    <row r="878" spans="1:26" ht="11.5" x14ac:dyDescent="0.25">
      <c r="A878" s="189"/>
      <c r="B878" s="189"/>
      <c r="C878" s="189"/>
      <c r="D878" s="189"/>
      <c r="E878" s="189"/>
      <c r="H878" s="189"/>
      <c r="I878" s="189"/>
      <c r="J878" s="189"/>
      <c r="K878" s="189"/>
      <c r="L878" s="189"/>
      <c r="M878" s="189"/>
      <c r="N878" s="189"/>
      <c r="O878" s="189"/>
      <c r="P878" s="189"/>
      <c r="Q878" s="189"/>
      <c r="R878" s="189"/>
      <c r="S878" s="189"/>
      <c r="T878" s="189"/>
      <c r="U878" s="189"/>
      <c r="V878" s="189"/>
      <c r="W878" s="189"/>
      <c r="X878" s="189"/>
      <c r="Y878" s="189"/>
      <c r="Z878" s="189"/>
    </row>
    <row r="879" spans="1:26" ht="11.5" x14ac:dyDescent="0.25">
      <c r="A879" s="189"/>
      <c r="B879" s="189"/>
      <c r="C879" s="189"/>
      <c r="D879" s="189"/>
      <c r="E879" s="189"/>
      <c r="H879" s="189"/>
      <c r="I879" s="189"/>
      <c r="J879" s="189"/>
      <c r="K879" s="189"/>
      <c r="L879" s="189"/>
      <c r="M879" s="189"/>
      <c r="N879" s="189"/>
      <c r="O879" s="189"/>
      <c r="P879" s="189"/>
      <c r="Q879" s="189"/>
      <c r="R879" s="189"/>
      <c r="S879" s="189"/>
      <c r="T879" s="189"/>
      <c r="U879" s="189"/>
      <c r="V879" s="189"/>
      <c r="W879" s="189"/>
      <c r="X879" s="189"/>
      <c r="Y879" s="189"/>
      <c r="Z879" s="189"/>
    </row>
    <row r="880" spans="1:26" ht="11.5" x14ac:dyDescent="0.25">
      <c r="A880" s="189"/>
      <c r="B880" s="189"/>
      <c r="C880" s="189"/>
      <c r="D880" s="189"/>
      <c r="E880" s="189"/>
      <c r="H880" s="189"/>
      <c r="I880" s="189"/>
      <c r="J880" s="189"/>
      <c r="K880" s="189"/>
      <c r="L880" s="189"/>
      <c r="M880" s="189"/>
      <c r="N880" s="189"/>
      <c r="O880" s="189"/>
      <c r="P880" s="189"/>
      <c r="Q880" s="189"/>
      <c r="R880" s="189"/>
      <c r="S880" s="189"/>
      <c r="T880" s="189"/>
      <c r="U880" s="189"/>
      <c r="V880" s="189"/>
      <c r="W880" s="189"/>
      <c r="X880" s="189"/>
      <c r="Y880" s="189"/>
      <c r="Z880" s="189"/>
    </row>
    <row r="881" spans="1:26" ht="11.5" x14ac:dyDescent="0.25">
      <c r="A881" s="189"/>
      <c r="B881" s="189"/>
      <c r="C881" s="189"/>
      <c r="D881" s="189"/>
      <c r="E881" s="189"/>
      <c r="H881" s="189"/>
      <c r="I881" s="189"/>
      <c r="J881" s="189"/>
      <c r="K881" s="189"/>
      <c r="L881" s="189"/>
      <c r="M881" s="189"/>
      <c r="N881" s="189"/>
      <c r="O881" s="189"/>
      <c r="P881" s="189"/>
      <c r="Q881" s="189"/>
      <c r="R881" s="189"/>
      <c r="S881" s="189"/>
      <c r="T881" s="189"/>
      <c r="U881" s="189"/>
      <c r="V881" s="189"/>
      <c r="W881" s="189"/>
      <c r="X881" s="189"/>
      <c r="Y881" s="189"/>
      <c r="Z881" s="189"/>
    </row>
    <row r="882" spans="1:26" ht="11.5" x14ac:dyDescent="0.25">
      <c r="A882" s="189"/>
      <c r="B882" s="189"/>
      <c r="C882" s="189"/>
      <c r="D882" s="189"/>
      <c r="E882" s="189"/>
      <c r="H882" s="189"/>
      <c r="I882" s="189"/>
      <c r="J882" s="189"/>
      <c r="K882" s="189"/>
      <c r="L882" s="189"/>
      <c r="M882" s="189"/>
      <c r="N882" s="189"/>
      <c r="O882" s="189"/>
      <c r="P882" s="189"/>
      <c r="Q882" s="189"/>
      <c r="R882" s="189"/>
      <c r="S882" s="189"/>
      <c r="T882" s="189"/>
      <c r="U882" s="189"/>
      <c r="V882" s="189"/>
      <c r="W882" s="189"/>
      <c r="X882" s="189"/>
      <c r="Y882" s="189"/>
      <c r="Z882" s="189"/>
    </row>
    <row r="883" spans="1:26" ht="11.5" x14ac:dyDescent="0.25">
      <c r="A883" s="189"/>
      <c r="B883" s="189"/>
      <c r="C883" s="189"/>
      <c r="D883" s="189"/>
      <c r="E883" s="189"/>
      <c r="H883" s="189"/>
      <c r="I883" s="189"/>
      <c r="J883" s="189"/>
      <c r="K883" s="189"/>
      <c r="L883" s="189"/>
      <c r="M883" s="189"/>
      <c r="N883" s="189"/>
      <c r="O883" s="189"/>
      <c r="P883" s="189"/>
      <c r="Q883" s="189"/>
      <c r="R883" s="189"/>
      <c r="S883" s="189"/>
      <c r="T883" s="189"/>
      <c r="U883" s="189"/>
      <c r="V883" s="189"/>
      <c r="W883" s="189"/>
      <c r="X883" s="189"/>
      <c r="Y883" s="189"/>
      <c r="Z883" s="189"/>
    </row>
    <row r="884" spans="1:26" ht="11.5" x14ac:dyDescent="0.25">
      <c r="A884" s="189"/>
      <c r="B884" s="189"/>
      <c r="C884" s="189"/>
      <c r="D884" s="189"/>
      <c r="E884" s="189"/>
      <c r="H884" s="189"/>
      <c r="I884" s="189"/>
      <c r="J884" s="189"/>
      <c r="K884" s="189"/>
      <c r="L884" s="189"/>
      <c r="M884" s="189"/>
      <c r="N884" s="189"/>
      <c r="O884" s="189"/>
      <c r="P884" s="189"/>
      <c r="Q884" s="189"/>
      <c r="R884" s="189"/>
      <c r="S884" s="189"/>
      <c r="T884" s="189"/>
      <c r="U884" s="189"/>
      <c r="V884" s="189"/>
      <c r="W884" s="189"/>
      <c r="X884" s="189"/>
      <c r="Y884" s="189"/>
      <c r="Z884" s="189"/>
    </row>
    <row r="885" spans="1:26" ht="11.5" x14ac:dyDescent="0.25">
      <c r="A885" s="189"/>
      <c r="B885" s="189"/>
      <c r="C885" s="189"/>
      <c r="D885" s="189"/>
      <c r="E885" s="189"/>
      <c r="H885" s="189"/>
      <c r="I885" s="189"/>
      <c r="J885" s="189"/>
      <c r="K885" s="189"/>
      <c r="L885" s="189"/>
      <c r="M885" s="189"/>
      <c r="N885" s="189"/>
      <c r="O885" s="189"/>
      <c r="P885" s="189"/>
      <c r="Q885" s="189"/>
      <c r="R885" s="189"/>
      <c r="S885" s="189"/>
      <c r="T885" s="189"/>
      <c r="U885" s="189"/>
      <c r="V885" s="189"/>
      <c r="W885" s="189"/>
      <c r="X885" s="189"/>
      <c r="Y885" s="189"/>
      <c r="Z885" s="189"/>
    </row>
    <row r="886" spans="1:26" ht="11.5" x14ac:dyDescent="0.25">
      <c r="A886" s="189"/>
      <c r="B886" s="189"/>
      <c r="C886" s="189"/>
      <c r="D886" s="189"/>
      <c r="E886" s="189"/>
      <c r="H886" s="189"/>
      <c r="I886" s="189"/>
      <c r="J886" s="189"/>
      <c r="K886" s="189"/>
      <c r="L886" s="189"/>
      <c r="M886" s="189"/>
      <c r="N886" s="189"/>
      <c r="O886" s="189"/>
      <c r="P886" s="189"/>
      <c r="Q886" s="189"/>
      <c r="R886" s="189"/>
      <c r="S886" s="189"/>
      <c r="T886" s="189"/>
      <c r="U886" s="189"/>
      <c r="V886" s="189"/>
      <c r="W886" s="189"/>
      <c r="X886" s="189"/>
      <c r="Y886" s="189"/>
      <c r="Z886" s="189"/>
    </row>
    <row r="887" spans="1:26" ht="11.5" x14ac:dyDescent="0.25">
      <c r="A887" s="189"/>
      <c r="B887" s="189"/>
      <c r="C887" s="189"/>
      <c r="D887" s="189"/>
      <c r="E887" s="189"/>
      <c r="H887" s="189"/>
      <c r="I887" s="189"/>
      <c r="J887" s="189"/>
      <c r="K887" s="189"/>
      <c r="L887" s="189"/>
      <c r="M887" s="189"/>
      <c r="N887" s="189"/>
      <c r="O887" s="189"/>
      <c r="P887" s="189"/>
      <c r="Q887" s="189"/>
      <c r="R887" s="189"/>
      <c r="S887" s="189"/>
      <c r="T887" s="189"/>
      <c r="U887" s="189"/>
      <c r="V887" s="189"/>
      <c r="W887" s="189"/>
      <c r="X887" s="189"/>
      <c r="Y887" s="189"/>
      <c r="Z887" s="189"/>
    </row>
    <row r="888" spans="1:26" ht="11.5" x14ac:dyDescent="0.25">
      <c r="A888" s="189"/>
      <c r="B888" s="189"/>
      <c r="C888" s="189"/>
      <c r="D888" s="189"/>
      <c r="E888" s="189"/>
      <c r="H888" s="189"/>
      <c r="I888" s="189"/>
      <c r="J888" s="189"/>
      <c r="K888" s="189"/>
      <c r="L888" s="189"/>
      <c r="M888" s="189"/>
      <c r="N888" s="189"/>
      <c r="O888" s="189"/>
      <c r="P888" s="189"/>
      <c r="Q888" s="189"/>
      <c r="R888" s="189"/>
      <c r="S888" s="189"/>
      <c r="T888" s="189"/>
      <c r="U888" s="189"/>
      <c r="V888" s="189"/>
      <c r="W888" s="189"/>
      <c r="X888" s="189"/>
      <c r="Y888" s="189"/>
      <c r="Z888" s="189"/>
    </row>
    <row r="889" spans="1:26" ht="11.5" x14ac:dyDescent="0.25">
      <c r="A889" s="189"/>
      <c r="B889" s="189"/>
      <c r="C889" s="189"/>
      <c r="D889" s="189"/>
      <c r="E889" s="189"/>
      <c r="H889" s="189"/>
      <c r="I889" s="189"/>
      <c r="J889" s="189"/>
      <c r="K889" s="189"/>
      <c r="L889" s="189"/>
      <c r="M889" s="189"/>
      <c r="N889" s="189"/>
      <c r="O889" s="189"/>
      <c r="P889" s="189"/>
      <c r="Q889" s="189"/>
      <c r="R889" s="189"/>
      <c r="S889" s="189"/>
      <c r="T889" s="189"/>
      <c r="U889" s="189"/>
      <c r="V889" s="189"/>
      <c r="W889" s="189"/>
      <c r="X889" s="189"/>
      <c r="Y889" s="189"/>
      <c r="Z889" s="189"/>
    </row>
    <row r="890" spans="1:26" ht="11.5" x14ac:dyDescent="0.25">
      <c r="A890" s="189"/>
      <c r="B890" s="189"/>
      <c r="C890" s="189"/>
      <c r="D890" s="189"/>
      <c r="E890" s="189"/>
      <c r="H890" s="189"/>
      <c r="I890" s="189"/>
      <c r="J890" s="189"/>
      <c r="K890" s="189"/>
      <c r="L890" s="189"/>
      <c r="M890" s="189"/>
      <c r="N890" s="189"/>
      <c r="O890" s="189"/>
      <c r="P890" s="189"/>
      <c r="Q890" s="189"/>
      <c r="R890" s="189"/>
      <c r="S890" s="189"/>
      <c r="T890" s="189"/>
      <c r="U890" s="189"/>
      <c r="V890" s="189"/>
      <c r="W890" s="189"/>
      <c r="X890" s="189"/>
      <c r="Y890" s="189"/>
      <c r="Z890" s="189"/>
    </row>
    <row r="891" spans="1:26" ht="11.5" x14ac:dyDescent="0.25">
      <c r="A891" s="189"/>
      <c r="B891" s="189"/>
      <c r="C891" s="189"/>
      <c r="D891" s="189"/>
      <c r="E891" s="189"/>
      <c r="H891" s="189"/>
      <c r="I891" s="189"/>
      <c r="J891" s="189"/>
      <c r="K891" s="189"/>
      <c r="L891" s="189"/>
      <c r="M891" s="189"/>
      <c r="N891" s="189"/>
      <c r="O891" s="189"/>
      <c r="P891" s="189"/>
      <c r="Q891" s="189"/>
      <c r="R891" s="189"/>
      <c r="S891" s="189"/>
      <c r="T891" s="189"/>
      <c r="U891" s="189"/>
      <c r="V891" s="189"/>
      <c r="W891" s="189"/>
      <c r="X891" s="189"/>
      <c r="Y891" s="189"/>
      <c r="Z891" s="189"/>
    </row>
    <row r="892" spans="1:26" ht="11.5" x14ac:dyDescent="0.25">
      <c r="A892" s="189"/>
      <c r="B892" s="189"/>
      <c r="C892" s="189"/>
      <c r="D892" s="189"/>
      <c r="E892" s="189"/>
      <c r="H892" s="189"/>
      <c r="I892" s="189"/>
      <c r="J892" s="189"/>
      <c r="K892" s="189"/>
      <c r="L892" s="189"/>
      <c r="M892" s="189"/>
      <c r="N892" s="189"/>
      <c r="O892" s="189"/>
      <c r="P892" s="189"/>
      <c r="Q892" s="189"/>
      <c r="R892" s="189"/>
      <c r="S892" s="189"/>
      <c r="T892" s="189"/>
      <c r="U892" s="189"/>
      <c r="V892" s="189"/>
      <c r="W892" s="189"/>
      <c r="X892" s="189"/>
      <c r="Y892" s="189"/>
      <c r="Z892" s="189"/>
    </row>
    <row r="893" spans="1:26" ht="11.5" x14ac:dyDescent="0.25">
      <c r="A893" s="189"/>
      <c r="B893" s="189"/>
      <c r="C893" s="189"/>
      <c r="D893" s="189"/>
      <c r="E893" s="189"/>
      <c r="H893" s="189"/>
      <c r="I893" s="189"/>
      <c r="J893" s="189"/>
      <c r="K893" s="189"/>
      <c r="L893" s="189"/>
      <c r="M893" s="189"/>
      <c r="N893" s="189"/>
      <c r="O893" s="189"/>
      <c r="P893" s="189"/>
      <c r="Q893" s="189"/>
      <c r="R893" s="189"/>
      <c r="S893" s="189"/>
      <c r="T893" s="189"/>
      <c r="U893" s="189"/>
      <c r="V893" s="189"/>
      <c r="W893" s="189"/>
      <c r="X893" s="189"/>
      <c r="Y893" s="189"/>
      <c r="Z893" s="189"/>
    </row>
    <row r="894" spans="1:26" ht="11.5" x14ac:dyDescent="0.25">
      <c r="A894" s="189"/>
      <c r="B894" s="189"/>
      <c r="C894" s="189"/>
      <c r="D894" s="189"/>
      <c r="E894" s="189"/>
      <c r="H894" s="189"/>
      <c r="I894" s="189"/>
      <c r="J894" s="189"/>
      <c r="K894" s="189"/>
      <c r="L894" s="189"/>
      <c r="M894" s="189"/>
      <c r="N894" s="189"/>
      <c r="O894" s="189"/>
      <c r="P894" s="189"/>
      <c r="Q894" s="189"/>
      <c r="R894" s="189"/>
      <c r="S894" s="189"/>
      <c r="T894" s="189"/>
      <c r="U894" s="189"/>
      <c r="V894" s="189"/>
      <c r="W894" s="189"/>
      <c r="X894" s="189"/>
      <c r="Y894" s="189"/>
      <c r="Z894" s="189"/>
    </row>
    <row r="895" spans="1:26" ht="11.5" x14ac:dyDescent="0.25">
      <c r="A895" s="189"/>
      <c r="B895" s="189"/>
      <c r="C895" s="189"/>
      <c r="D895" s="189"/>
      <c r="E895" s="189"/>
      <c r="H895" s="189"/>
      <c r="I895" s="189"/>
      <c r="J895" s="189"/>
      <c r="K895" s="189"/>
      <c r="L895" s="189"/>
      <c r="M895" s="189"/>
      <c r="N895" s="189"/>
      <c r="O895" s="189"/>
      <c r="P895" s="189"/>
      <c r="Q895" s="189"/>
      <c r="R895" s="189"/>
      <c r="S895" s="189"/>
      <c r="T895" s="189"/>
      <c r="U895" s="189"/>
      <c r="V895" s="189"/>
      <c r="W895" s="189"/>
      <c r="X895" s="189"/>
      <c r="Y895" s="189"/>
      <c r="Z895" s="189"/>
    </row>
    <row r="896" spans="1:26" ht="11.5" x14ac:dyDescent="0.25">
      <c r="A896" s="189"/>
      <c r="B896" s="189"/>
      <c r="C896" s="189"/>
      <c r="D896" s="189"/>
      <c r="E896" s="189"/>
      <c r="H896" s="189"/>
      <c r="I896" s="189"/>
      <c r="J896" s="189"/>
      <c r="K896" s="189"/>
      <c r="L896" s="189"/>
      <c r="M896" s="189"/>
      <c r="N896" s="189"/>
      <c r="O896" s="189"/>
      <c r="P896" s="189"/>
      <c r="Q896" s="189"/>
      <c r="R896" s="189"/>
      <c r="S896" s="189"/>
      <c r="T896" s="189"/>
      <c r="U896" s="189"/>
      <c r="V896" s="189"/>
      <c r="W896" s="189"/>
      <c r="X896" s="189"/>
      <c r="Y896" s="189"/>
      <c r="Z896" s="189"/>
    </row>
    <row r="897" spans="1:26" ht="11.5" x14ac:dyDescent="0.25">
      <c r="A897" s="189"/>
      <c r="B897" s="189"/>
      <c r="C897" s="189"/>
      <c r="D897" s="189"/>
      <c r="E897" s="189"/>
      <c r="H897" s="189"/>
      <c r="I897" s="189"/>
      <c r="J897" s="189"/>
      <c r="K897" s="189"/>
      <c r="L897" s="189"/>
      <c r="M897" s="189"/>
      <c r="N897" s="189"/>
      <c r="O897" s="189"/>
      <c r="P897" s="189"/>
      <c r="Q897" s="189"/>
      <c r="R897" s="189"/>
      <c r="S897" s="189"/>
      <c r="T897" s="189"/>
      <c r="U897" s="189"/>
      <c r="V897" s="189"/>
      <c r="W897" s="189"/>
      <c r="X897" s="189"/>
      <c r="Y897" s="189"/>
      <c r="Z897" s="189"/>
    </row>
    <row r="898" spans="1:26" ht="11.5" x14ac:dyDescent="0.25">
      <c r="A898" s="189"/>
      <c r="B898" s="189"/>
      <c r="C898" s="189"/>
      <c r="D898" s="189"/>
      <c r="E898" s="189"/>
      <c r="H898" s="189"/>
      <c r="I898" s="189"/>
      <c r="J898" s="189"/>
      <c r="K898" s="189"/>
      <c r="L898" s="189"/>
      <c r="M898" s="189"/>
      <c r="N898" s="189"/>
      <c r="O898" s="189"/>
      <c r="P898" s="189"/>
      <c r="Q898" s="189"/>
      <c r="R898" s="189"/>
      <c r="S898" s="189"/>
      <c r="T898" s="189"/>
      <c r="U898" s="189"/>
      <c r="V898" s="189"/>
      <c r="W898" s="189"/>
      <c r="X898" s="189"/>
      <c r="Y898" s="189"/>
      <c r="Z898" s="189"/>
    </row>
    <row r="899" spans="1:26" ht="11.5" x14ac:dyDescent="0.25">
      <c r="A899" s="189"/>
      <c r="B899" s="189"/>
      <c r="C899" s="189"/>
      <c r="D899" s="189"/>
      <c r="E899" s="189"/>
      <c r="H899" s="189"/>
      <c r="I899" s="189"/>
      <c r="J899" s="189"/>
      <c r="K899" s="189"/>
      <c r="L899" s="189"/>
      <c r="M899" s="189"/>
      <c r="N899" s="189"/>
      <c r="O899" s="189"/>
      <c r="P899" s="189"/>
      <c r="Q899" s="189"/>
      <c r="R899" s="189"/>
      <c r="S899" s="189"/>
      <c r="T899" s="189"/>
      <c r="U899" s="189"/>
      <c r="V899" s="189"/>
      <c r="W899" s="189"/>
      <c r="X899" s="189"/>
      <c r="Y899" s="189"/>
      <c r="Z899" s="189"/>
    </row>
    <row r="900" spans="1:26" ht="11.5" x14ac:dyDescent="0.25">
      <c r="A900" s="189"/>
      <c r="B900" s="189"/>
      <c r="C900" s="189"/>
      <c r="D900" s="189"/>
      <c r="E900" s="189"/>
      <c r="H900" s="189"/>
      <c r="I900" s="189"/>
      <c r="J900" s="189"/>
      <c r="K900" s="189"/>
      <c r="L900" s="189"/>
      <c r="M900" s="189"/>
      <c r="N900" s="189"/>
      <c r="O900" s="189"/>
      <c r="P900" s="189"/>
      <c r="Q900" s="189"/>
      <c r="R900" s="189"/>
      <c r="S900" s="189"/>
      <c r="T900" s="189"/>
      <c r="U900" s="189"/>
      <c r="V900" s="189"/>
      <c r="W900" s="189"/>
      <c r="X900" s="189"/>
      <c r="Y900" s="189"/>
      <c r="Z900" s="189"/>
    </row>
    <row r="901" spans="1:26" ht="11.5" x14ac:dyDescent="0.25">
      <c r="A901" s="189"/>
      <c r="B901" s="189"/>
      <c r="C901" s="189"/>
      <c r="D901" s="189"/>
      <c r="E901" s="189"/>
      <c r="H901" s="189"/>
      <c r="I901" s="189"/>
      <c r="J901" s="189"/>
      <c r="K901" s="189"/>
      <c r="L901" s="189"/>
      <c r="M901" s="189"/>
      <c r="N901" s="189"/>
      <c r="O901" s="189"/>
      <c r="P901" s="189"/>
      <c r="Q901" s="189"/>
      <c r="R901" s="189"/>
      <c r="S901" s="189"/>
      <c r="T901" s="189"/>
      <c r="U901" s="189"/>
      <c r="V901" s="189"/>
      <c r="W901" s="189"/>
      <c r="X901" s="189"/>
      <c r="Y901" s="189"/>
      <c r="Z901" s="189"/>
    </row>
    <row r="902" spans="1:26" ht="11.5" x14ac:dyDescent="0.25">
      <c r="A902" s="189"/>
      <c r="B902" s="189"/>
      <c r="C902" s="189"/>
      <c r="D902" s="189"/>
      <c r="E902" s="189"/>
      <c r="H902" s="189"/>
      <c r="I902" s="189"/>
      <c r="J902" s="189"/>
      <c r="K902" s="189"/>
      <c r="L902" s="189"/>
      <c r="M902" s="189"/>
      <c r="N902" s="189"/>
      <c r="O902" s="189"/>
      <c r="P902" s="189"/>
      <c r="Q902" s="189"/>
      <c r="R902" s="189"/>
      <c r="S902" s="189"/>
      <c r="T902" s="189"/>
      <c r="U902" s="189"/>
      <c r="V902" s="189"/>
      <c r="W902" s="189"/>
      <c r="X902" s="189"/>
      <c r="Y902" s="189"/>
      <c r="Z902" s="189"/>
    </row>
    <row r="903" spans="1:26" ht="11.5" x14ac:dyDescent="0.25">
      <c r="A903" s="189"/>
      <c r="B903" s="189"/>
      <c r="C903" s="189"/>
      <c r="D903" s="189"/>
      <c r="E903" s="189"/>
      <c r="H903" s="189"/>
      <c r="I903" s="189"/>
      <c r="J903" s="189"/>
      <c r="K903" s="189"/>
      <c r="L903" s="189"/>
      <c r="M903" s="189"/>
      <c r="N903" s="189"/>
      <c r="O903" s="189"/>
      <c r="P903" s="189"/>
      <c r="Q903" s="189"/>
      <c r="R903" s="189"/>
      <c r="S903" s="189"/>
      <c r="T903" s="189"/>
      <c r="U903" s="189"/>
      <c r="V903" s="189"/>
      <c r="W903" s="189"/>
      <c r="X903" s="189"/>
      <c r="Y903" s="189"/>
      <c r="Z903" s="189"/>
    </row>
    <row r="904" spans="1:26" ht="11.5" x14ac:dyDescent="0.25">
      <c r="A904" s="189"/>
      <c r="B904" s="189"/>
      <c r="C904" s="189"/>
      <c r="D904" s="189"/>
      <c r="E904" s="189"/>
      <c r="H904" s="189"/>
      <c r="I904" s="189"/>
      <c r="J904" s="189"/>
      <c r="K904" s="189"/>
      <c r="L904" s="189"/>
      <c r="M904" s="189"/>
      <c r="N904" s="189"/>
      <c r="O904" s="189"/>
      <c r="P904" s="189"/>
      <c r="Q904" s="189"/>
      <c r="R904" s="189"/>
      <c r="S904" s="189"/>
      <c r="T904" s="189"/>
      <c r="U904" s="189"/>
      <c r="V904" s="189"/>
      <c r="W904" s="189"/>
      <c r="X904" s="189"/>
      <c r="Y904" s="189"/>
      <c r="Z904" s="189"/>
    </row>
    <row r="905" spans="1:26" ht="11.5" x14ac:dyDescent="0.25">
      <c r="A905" s="189"/>
      <c r="B905" s="189"/>
      <c r="C905" s="189"/>
      <c r="D905" s="189"/>
      <c r="E905" s="189"/>
      <c r="H905" s="189"/>
      <c r="I905" s="189"/>
      <c r="J905" s="189"/>
      <c r="K905" s="189"/>
      <c r="L905" s="189"/>
      <c r="M905" s="189"/>
      <c r="N905" s="189"/>
      <c r="O905" s="189"/>
      <c r="P905" s="189"/>
      <c r="Q905" s="189"/>
      <c r="R905" s="189"/>
      <c r="S905" s="189"/>
      <c r="T905" s="189"/>
      <c r="U905" s="189"/>
      <c r="V905" s="189"/>
      <c r="W905" s="189"/>
      <c r="X905" s="189"/>
      <c r="Y905" s="189"/>
      <c r="Z905" s="189"/>
    </row>
    <row r="906" spans="1:26" ht="11.5" x14ac:dyDescent="0.25">
      <c r="A906" s="189"/>
      <c r="B906" s="189"/>
      <c r="C906" s="189"/>
      <c r="D906" s="189"/>
      <c r="E906" s="189"/>
      <c r="H906" s="189"/>
      <c r="I906" s="189"/>
      <c r="J906" s="189"/>
      <c r="K906" s="189"/>
      <c r="L906" s="189"/>
      <c r="M906" s="189"/>
      <c r="N906" s="189"/>
      <c r="O906" s="189"/>
      <c r="P906" s="189"/>
      <c r="Q906" s="189"/>
      <c r="R906" s="189"/>
      <c r="S906" s="189"/>
      <c r="T906" s="189"/>
      <c r="U906" s="189"/>
      <c r="V906" s="189"/>
      <c r="W906" s="189"/>
      <c r="X906" s="189"/>
      <c r="Y906" s="189"/>
      <c r="Z906" s="189"/>
    </row>
    <row r="907" spans="1:26" ht="11.5" x14ac:dyDescent="0.25">
      <c r="A907" s="189"/>
      <c r="B907" s="189"/>
      <c r="C907" s="189"/>
      <c r="D907" s="189"/>
      <c r="E907" s="189"/>
      <c r="H907" s="189"/>
      <c r="I907" s="189"/>
      <c r="J907" s="189"/>
      <c r="K907" s="189"/>
      <c r="L907" s="189"/>
      <c r="M907" s="189"/>
      <c r="N907" s="189"/>
      <c r="O907" s="189"/>
      <c r="P907" s="189"/>
      <c r="Q907" s="189"/>
      <c r="R907" s="189"/>
      <c r="S907" s="189"/>
      <c r="T907" s="189"/>
      <c r="U907" s="189"/>
      <c r="V907" s="189"/>
      <c r="W907" s="189"/>
      <c r="X907" s="189"/>
      <c r="Y907" s="189"/>
      <c r="Z907" s="189"/>
    </row>
    <row r="908" spans="1:26" ht="11.5" x14ac:dyDescent="0.25">
      <c r="A908" s="189"/>
      <c r="B908" s="189"/>
      <c r="C908" s="189"/>
      <c r="D908" s="189"/>
      <c r="E908" s="189"/>
      <c r="H908" s="189"/>
      <c r="I908" s="189"/>
      <c r="J908" s="189"/>
      <c r="K908" s="189"/>
      <c r="L908" s="189"/>
      <c r="M908" s="189"/>
      <c r="N908" s="189"/>
      <c r="O908" s="189"/>
      <c r="P908" s="189"/>
      <c r="Q908" s="189"/>
      <c r="R908" s="189"/>
      <c r="S908" s="189"/>
      <c r="T908" s="189"/>
      <c r="U908" s="189"/>
      <c r="V908" s="189"/>
      <c r="W908" s="189"/>
      <c r="X908" s="189"/>
      <c r="Y908" s="189"/>
      <c r="Z908" s="189"/>
    </row>
    <row r="909" spans="1:26" ht="11.5" x14ac:dyDescent="0.25">
      <c r="A909" s="189"/>
      <c r="B909" s="189"/>
      <c r="C909" s="189"/>
      <c r="D909" s="189"/>
      <c r="E909" s="189"/>
      <c r="H909" s="189"/>
      <c r="I909" s="189"/>
      <c r="J909" s="189"/>
      <c r="K909" s="189"/>
      <c r="L909" s="189"/>
      <c r="M909" s="189"/>
      <c r="N909" s="189"/>
      <c r="O909" s="189"/>
      <c r="P909" s="189"/>
      <c r="Q909" s="189"/>
      <c r="R909" s="189"/>
      <c r="S909" s="189"/>
      <c r="T909" s="189"/>
      <c r="U909" s="189"/>
      <c r="V909" s="189"/>
      <c r="W909" s="189"/>
      <c r="X909" s="189"/>
      <c r="Y909" s="189"/>
      <c r="Z909" s="189"/>
    </row>
    <row r="910" spans="1:26" ht="11.5" x14ac:dyDescent="0.25">
      <c r="A910" s="189"/>
      <c r="B910" s="189"/>
      <c r="C910" s="189"/>
      <c r="D910" s="189"/>
      <c r="E910" s="189"/>
      <c r="H910" s="189"/>
      <c r="I910" s="189"/>
      <c r="J910" s="189"/>
      <c r="K910" s="189"/>
      <c r="L910" s="189"/>
      <c r="M910" s="189"/>
      <c r="N910" s="189"/>
      <c r="O910" s="189"/>
      <c r="P910" s="189"/>
      <c r="Q910" s="189"/>
      <c r="R910" s="189"/>
      <c r="S910" s="189"/>
      <c r="T910" s="189"/>
      <c r="U910" s="189"/>
      <c r="V910" s="189"/>
      <c r="W910" s="189"/>
      <c r="X910" s="189"/>
      <c r="Y910" s="189"/>
      <c r="Z910" s="189"/>
    </row>
    <row r="911" spans="1:26" ht="11.5" x14ac:dyDescent="0.25">
      <c r="A911" s="189"/>
      <c r="B911" s="189"/>
      <c r="C911" s="189"/>
      <c r="D911" s="189"/>
      <c r="E911" s="189"/>
      <c r="H911" s="189"/>
      <c r="I911" s="189"/>
      <c r="J911" s="189"/>
      <c r="K911" s="189"/>
      <c r="L911" s="189"/>
      <c r="M911" s="189"/>
      <c r="N911" s="189"/>
      <c r="O911" s="189"/>
      <c r="P911" s="189"/>
      <c r="Q911" s="189"/>
      <c r="R911" s="189"/>
      <c r="S911" s="189"/>
      <c r="T911" s="189"/>
      <c r="U911" s="189"/>
      <c r="V911" s="189"/>
      <c r="W911" s="189"/>
      <c r="X911" s="189"/>
      <c r="Y911" s="189"/>
      <c r="Z911" s="189"/>
    </row>
    <row r="912" spans="1:26" ht="11.5" x14ac:dyDescent="0.25">
      <c r="A912" s="189"/>
      <c r="B912" s="189"/>
      <c r="C912" s="189"/>
      <c r="D912" s="189"/>
      <c r="E912" s="189"/>
      <c r="H912" s="189"/>
      <c r="I912" s="189"/>
      <c r="J912" s="189"/>
      <c r="K912" s="189"/>
      <c r="L912" s="189"/>
      <c r="M912" s="189"/>
      <c r="N912" s="189"/>
      <c r="O912" s="189"/>
      <c r="P912" s="189"/>
      <c r="Q912" s="189"/>
      <c r="R912" s="189"/>
      <c r="S912" s="189"/>
      <c r="T912" s="189"/>
      <c r="U912" s="189"/>
      <c r="V912" s="189"/>
      <c r="W912" s="189"/>
      <c r="X912" s="189"/>
      <c r="Y912" s="189"/>
      <c r="Z912" s="189"/>
    </row>
    <row r="913" spans="1:26" ht="11.5" x14ac:dyDescent="0.25">
      <c r="A913" s="189"/>
      <c r="B913" s="189"/>
      <c r="C913" s="189"/>
      <c r="D913" s="189"/>
      <c r="E913" s="189"/>
      <c r="H913" s="189"/>
      <c r="I913" s="189"/>
      <c r="J913" s="189"/>
      <c r="K913" s="189"/>
      <c r="L913" s="189"/>
      <c r="M913" s="189"/>
      <c r="N913" s="189"/>
      <c r="O913" s="189"/>
      <c r="P913" s="189"/>
      <c r="Q913" s="189"/>
      <c r="R913" s="189"/>
      <c r="S913" s="189"/>
      <c r="T913" s="189"/>
      <c r="U913" s="189"/>
      <c r="V913" s="189"/>
      <c r="W913" s="189"/>
      <c r="X913" s="189"/>
      <c r="Y913" s="189"/>
      <c r="Z913" s="189"/>
    </row>
    <row r="914" spans="1:26" ht="11.5" x14ac:dyDescent="0.25">
      <c r="A914" s="189"/>
      <c r="B914" s="189"/>
      <c r="C914" s="189"/>
      <c r="D914" s="189"/>
      <c r="E914" s="189"/>
      <c r="H914" s="189"/>
      <c r="I914" s="189"/>
      <c r="J914" s="189"/>
      <c r="K914" s="189"/>
      <c r="L914" s="189"/>
      <c r="M914" s="189"/>
      <c r="N914" s="189"/>
      <c r="O914" s="189"/>
      <c r="P914" s="189"/>
      <c r="Q914" s="189"/>
      <c r="R914" s="189"/>
      <c r="S914" s="189"/>
      <c r="T914" s="189"/>
      <c r="U914" s="189"/>
      <c r="V914" s="189"/>
      <c r="W914" s="189"/>
      <c r="X914" s="189"/>
      <c r="Y914" s="189"/>
      <c r="Z914" s="189"/>
    </row>
    <row r="915" spans="1:26" ht="11.5" x14ac:dyDescent="0.25">
      <c r="A915" s="189"/>
      <c r="B915" s="189"/>
      <c r="C915" s="189"/>
      <c r="D915" s="189"/>
      <c r="E915" s="189"/>
      <c r="H915" s="189"/>
      <c r="I915" s="189"/>
      <c r="J915" s="189"/>
      <c r="K915" s="189"/>
      <c r="L915" s="189"/>
      <c r="M915" s="189"/>
      <c r="N915" s="189"/>
      <c r="O915" s="189"/>
      <c r="P915" s="189"/>
      <c r="Q915" s="189"/>
      <c r="R915" s="189"/>
      <c r="S915" s="189"/>
      <c r="T915" s="189"/>
      <c r="U915" s="189"/>
      <c r="V915" s="189"/>
      <c r="W915" s="189"/>
      <c r="X915" s="189"/>
      <c r="Y915" s="189"/>
      <c r="Z915" s="189"/>
    </row>
    <row r="916" spans="1:26" ht="11.5" x14ac:dyDescent="0.25">
      <c r="A916" s="189"/>
      <c r="B916" s="189"/>
      <c r="C916" s="189"/>
      <c r="D916" s="189"/>
      <c r="E916" s="189"/>
      <c r="H916" s="189"/>
      <c r="I916" s="189"/>
      <c r="J916" s="189"/>
      <c r="K916" s="189"/>
      <c r="L916" s="189"/>
      <c r="M916" s="189"/>
      <c r="N916" s="189"/>
      <c r="O916" s="189"/>
      <c r="P916" s="189"/>
      <c r="Q916" s="189"/>
      <c r="R916" s="189"/>
      <c r="S916" s="189"/>
      <c r="T916" s="189"/>
      <c r="U916" s="189"/>
      <c r="V916" s="189"/>
      <c r="W916" s="189"/>
      <c r="X916" s="189"/>
      <c r="Y916" s="189"/>
      <c r="Z916" s="189"/>
    </row>
    <row r="917" spans="1:26" ht="11.5" x14ac:dyDescent="0.25">
      <c r="A917" s="189"/>
      <c r="B917" s="189"/>
      <c r="C917" s="189"/>
      <c r="D917" s="189"/>
      <c r="E917" s="189"/>
      <c r="H917" s="189"/>
      <c r="I917" s="189"/>
      <c r="J917" s="189"/>
      <c r="K917" s="189"/>
      <c r="L917" s="189"/>
      <c r="M917" s="189"/>
      <c r="N917" s="189"/>
      <c r="O917" s="189"/>
      <c r="P917" s="189"/>
      <c r="Q917" s="189"/>
      <c r="R917" s="189"/>
      <c r="S917" s="189"/>
      <c r="T917" s="189"/>
      <c r="U917" s="189"/>
      <c r="V917" s="189"/>
      <c r="W917" s="189"/>
      <c r="X917" s="189"/>
      <c r="Y917" s="189"/>
      <c r="Z917" s="189"/>
    </row>
    <row r="918" spans="1:26" ht="11.5" x14ac:dyDescent="0.25">
      <c r="A918" s="189"/>
      <c r="B918" s="189"/>
      <c r="C918" s="189"/>
      <c r="D918" s="189"/>
      <c r="E918" s="189"/>
      <c r="H918" s="189"/>
      <c r="I918" s="189"/>
      <c r="J918" s="189"/>
      <c r="K918" s="189"/>
      <c r="L918" s="189"/>
      <c r="M918" s="189"/>
      <c r="N918" s="189"/>
      <c r="O918" s="189"/>
      <c r="P918" s="189"/>
      <c r="Q918" s="189"/>
      <c r="R918" s="189"/>
      <c r="S918" s="189"/>
      <c r="T918" s="189"/>
      <c r="U918" s="189"/>
      <c r="V918" s="189"/>
      <c r="W918" s="189"/>
      <c r="X918" s="189"/>
      <c r="Y918" s="189"/>
      <c r="Z918" s="189"/>
    </row>
    <row r="919" spans="1:26" ht="11.5" x14ac:dyDescent="0.25">
      <c r="A919" s="189"/>
      <c r="B919" s="189"/>
      <c r="C919" s="189"/>
      <c r="D919" s="189"/>
      <c r="E919" s="189"/>
      <c r="H919" s="189"/>
      <c r="I919" s="189"/>
      <c r="J919" s="189"/>
      <c r="K919" s="189"/>
      <c r="L919" s="189"/>
      <c r="M919" s="189"/>
      <c r="N919" s="189"/>
      <c r="O919" s="189"/>
      <c r="P919" s="189"/>
      <c r="Q919" s="189"/>
      <c r="R919" s="189"/>
      <c r="S919" s="189"/>
      <c r="T919" s="189"/>
      <c r="U919" s="189"/>
      <c r="V919" s="189"/>
      <c r="W919" s="189"/>
      <c r="X919" s="189"/>
      <c r="Y919" s="189"/>
      <c r="Z919" s="189"/>
    </row>
    <row r="920" spans="1:26" ht="11.5" x14ac:dyDescent="0.25">
      <c r="A920" s="189"/>
      <c r="B920" s="189"/>
      <c r="C920" s="189"/>
      <c r="D920" s="189"/>
      <c r="E920" s="189"/>
      <c r="H920" s="189"/>
      <c r="I920" s="189"/>
      <c r="J920" s="189"/>
      <c r="K920" s="189"/>
      <c r="L920" s="189"/>
      <c r="M920" s="189"/>
      <c r="N920" s="189"/>
      <c r="O920" s="189"/>
      <c r="P920" s="189"/>
      <c r="Q920" s="189"/>
      <c r="R920" s="189"/>
      <c r="S920" s="189"/>
      <c r="T920" s="189"/>
      <c r="U920" s="189"/>
      <c r="V920" s="189"/>
      <c r="W920" s="189"/>
      <c r="X920" s="189"/>
      <c r="Y920" s="189"/>
      <c r="Z920" s="189"/>
    </row>
    <row r="921" spans="1:26" ht="11.5" x14ac:dyDescent="0.25">
      <c r="A921" s="189"/>
      <c r="B921" s="189"/>
      <c r="C921" s="189"/>
      <c r="D921" s="189"/>
      <c r="E921" s="189"/>
      <c r="H921" s="189"/>
      <c r="I921" s="189"/>
      <c r="J921" s="189"/>
      <c r="K921" s="189"/>
      <c r="L921" s="189"/>
      <c r="M921" s="189"/>
      <c r="N921" s="189"/>
      <c r="O921" s="189"/>
      <c r="P921" s="189"/>
      <c r="Q921" s="189"/>
      <c r="R921" s="189"/>
      <c r="S921" s="189"/>
      <c r="T921" s="189"/>
      <c r="U921" s="189"/>
      <c r="V921" s="189"/>
      <c r="W921" s="189"/>
      <c r="X921" s="189"/>
      <c r="Y921" s="189"/>
      <c r="Z921" s="189"/>
    </row>
    <row r="922" spans="1:26" ht="11.5" x14ac:dyDescent="0.25">
      <c r="A922" s="189"/>
      <c r="B922" s="189"/>
      <c r="C922" s="189"/>
      <c r="D922" s="189"/>
      <c r="E922" s="189"/>
      <c r="H922" s="189"/>
      <c r="I922" s="189"/>
      <c r="J922" s="189"/>
      <c r="K922" s="189"/>
      <c r="L922" s="189"/>
      <c r="M922" s="189"/>
      <c r="N922" s="189"/>
      <c r="O922" s="189"/>
      <c r="P922" s="189"/>
      <c r="Q922" s="189"/>
      <c r="R922" s="189"/>
      <c r="S922" s="189"/>
      <c r="T922" s="189"/>
      <c r="U922" s="189"/>
      <c r="V922" s="189"/>
      <c r="W922" s="189"/>
      <c r="X922" s="189"/>
      <c r="Y922" s="189"/>
      <c r="Z922" s="189"/>
    </row>
    <row r="923" spans="1:26" ht="11.5" x14ac:dyDescent="0.25">
      <c r="A923" s="189"/>
      <c r="B923" s="189"/>
      <c r="C923" s="189"/>
      <c r="D923" s="189"/>
      <c r="E923" s="189"/>
      <c r="H923" s="189"/>
      <c r="I923" s="189"/>
      <c r="J923" s="189"/>
      <c r="K923" s="189"/>
      <c r="L923" s="189"/>
      <c r="M923" s="189"/>
      <c r="N923" s="189"/>
      <c r="O923" s="189"/>
      <c r="P923" s="189"/>
      <c r="Q923" s="189"/>
      <c r="R923" s="189"/>
      <c r="S923" s="189"/>
      <c r="T923" s="189"/>
      <c r="U923" s="189"/>
      <c r="V923" s="189"/>
      <c r="W923" s="189"/>
      <c r="X923" s="189"/>
      <c r="Y923" s="189"/>
      <c r="Z923" s="189"/>
    </row>
    <row r="924" spans="1:26" ht="11.5" x14ac:dyDescent="0.25">
      <c r="A924" s="189"/>
      <c r="B924" s="189"/>
      <c r="C924" s="189"/>
      <c r="D924" s="189"/>
      <c r="E924" s="189"/>
      <c r="H924" s="189"/>
      <c r="I924" s="189"/>
      <c r="J924" s="189"/>
      <c r="K924" s="189"/>
      <c r="L924" s="189"/>
      <c r="M924" s="189"/>
      <c r="N924" s="189"/>
      <c r="O924" s="189"/>
      <c r="P924" s="189"/>
      <c r="Q924" s="189"/>
      <c r="R924" s="189"/>
      <c r="S924" s="189"/>
      <c r="T924" s="189"/>
      <c r="U924" s="189"/>
      <c r="V924" s="189"/>
      <c r="W924" s="189"/>
      <c r="X924" s="189"/>
      <c r="Y924" s="189"/>
      <c r="Z924" s="189"/>
    </row>
    <row r="925" spans="1:26" ht="11.5" x14ac:dyDescent="0.25">
      <c r="A925" s="189"/>
      <c r="B925" s="189"/>
      <c r="C925" s="189"/>
      <c r="D925" s="189"/>
      <c r="E925" s="189"/>
      <c r="H925" s="189"/>
      <c r="I925" s="189"/>
      <c r="J925" s="189"/>
      <c r="K925" s="189"/>
      <c r="L925" s="189"/>
      <c r="M925" s="189"/>
      <c r="N925" s="189"/>
      <c r="O925" s="189"/>
      <c r="P925" s="189"/>
      <c r="Q925" s="189"/>
      <c r="R925" s="189"/>
      <c r="S925" s="189"/>
      <c r="T925" s="189"/>
      <c r="U925" s="189"/>
      <c r="V925" s="189"/>
      <c r="W925" s="189"/>
      <c r="X925" s="189"/>
      <c r="Y925" s="189"/>
      <c r="Z925" s="189"/>
    </row>
    <row r="926" spans="1:26" ht="11.5" x14ac:dyDescent="0.25">
      <c r="A926" s="189"/>
      <c r="B926" s="189"/>
      <c r="C926" s="189"/>
      <c r="D926" s="189"/>
      <c r="E926" s="189"/>
      <c r="H926" s="189"/>
      <c r="I926" s="189"/>
      <c r="J926" s="189"/>
      <c r="K926" s="189"/>
      <c r="L926" s="189"/>
      <c r="M926" s="189"/>
      <c r="N926" s="189"/>
      <c r="O926" s="189"/>
      <c r="P926" s="189"/>
      <c r="Q926" s="189"/>
      <c r="R926" s="189"/>
      <c r="S926" s="189"/>
      <c r="T926" s="189"/>
      <c r="U926" s="189"/>
      <c r="V926" s="189"/>
      <c r="W926" s="189"/>
      <c r="X926" s="189"/>
      <c r="Y926" s="189"/>
      <c r="Z926" s="189"/>
    </row>
    <row r="927" spans="1:26" ht="11.5" x14ac:dyDescent="0.25">
      <c r="A927" s="189"/>
      <c r="B927" s="189"/>
      <c r="C927" s="189"/>
      <c r="D927" s="189"/>
      <c r="E927" s="189"/>
      <c r="H927" s="189"/>
      <c r="I927" s="189"/>
      <c r="J927" s="189"/>
      <c r="K927" s="189"/>
      <c r="L927" s="189"/>
      <c r="M927" s="189"/>
      <c r="N927" s="189"/>
      <c r="O927" s="189"/>
      <c r="P927" s="189"/>
      <c r="Q927" s="189"/>
      <c r="R927" s="189"/>
      <c r="S927" s="189"/>
      <c r="T927" s="189"/>
      <c r="U927" s="189"/>
      <c r="V927" s="189"/>
      <c r="W927" s="189"/>
      <c r="X927" s="189"/>
      <c r="Y927" s="189"/>
      <c r="Z927" s="189"/>
    </row>
    <row r="928" spans="1:26" ht="11.5" x14ac:dyDescent="0.25">
      <c r="A928" s="189"/>
      <c r="B928" s="189"/>
      <c r="C928" s="189"/>
      <c r="D928" s="189"/>
      <c r="E928" s="189"/>
      <c r="H928" s="189"/>
      <c r="I928" s="189"/>
      <c r="J928" s="189"/>
      <c r="K928" s="189"/>
      <c r="L928" s="189"/>
      <c r="M928" s="189"/>
      <c r="N928" s="189"/>
      <c r="O928" s="189"/>
      <c r="P928" s="189"/>
      <c r="Q928" s="189"/>
      <c r="R928" s="189"/>
      <c r="S928" s="189"/>
      <c r="T928" s="189"/>
      <c r="U928" s="189"/>
      <c r="V928" s="189"/>
      <c r="W928" s="189"/>
      <c r="X928" s="189"/>
      <c r="Y928" s="189"/>
      <c r="Z928" s="189"/>
    </row>
    <row r="929" spans="1:26" ht="11.5" x14ac:dyDescent="0.25">
      <c r="A929" s="189"/>
      <c r="B929" s="189"/>
      <c r="C929" s="189"/>
      <c r="D929" s="189"/>
      <c r="E929" s="189"/>
      <c r="H929" s="189"/>
      <c r="I929" s="189"/>
      <c r="J929" s="189"/>
      <c r="K929" s="189"/>
      <c r="L929" s="189"/>
      <c r="M929" s="189"/>
      <c r="N929" s="189"/>
      <c r="O929" s="189"/>
      <c r="P929" s="189"/>
      <c r="Q929" s="189"/>
      <c r="R929" s="189"/>
      <c r="S929" s="189"/>
      <c r="T929" s="189"/>
      <c r="U929" s="189"/>
      <c r="V929" s="189"/>
      <c r="W929" s="189"/>
      <c r="X929" s="189"/>
      <c r="Y929" s="189"/>
      <c r="Z929" s="189"/>
    </row>
    <row r="930" spans="1:26" ht="11.5" x14ac:dyDescent="0.25">
      <c r="A930" s="189"/>
      <c r="B930" s="189"/>
      <c r="C930" s="189"/>
      <c r="D930" s="189"/>
      <c r="E930" s="189"/>
      <c r="H930" s="189"/>
      <c r="I930" s="189"/>
      <c r="J930" s="189"/>
      <c r="K930" s="189"/>
      <c r="L930" s="189"/>
      <c r="M930" s="189"/>
      <c r="N930" s="189"/>
      <c r="O930" s="189"/>
      <c r="P930" s="189"/>
      <c r="Q930" s="189"/>
      <c r="R930" s="189"/>
      <c r="S930" s="189"/>
      <c r="T930" s="189"/>
      <c r="U930" s="189"/>
      <c r="V930" s="189"/>
      <c r="W930" s="189"/>
      <c r="X930" s="189"/>
      <c r="Y930" s="189"/>
      <c r="Z930" s="189"/>
    </row>
    <row r="931" spans="1:26" ht="11.5" x14ac:dyDescent="0.25">
      <c r="A931" s="189"/>
      <c r="B931" s="189"/>
      <c r="C931" s="189"/>
      <c r="D931" s="189"/>
      <c r="E931" s="189"/>
      <c r="H931" s="189"/>
      <c r="I931" s="189"/>
      <c r="J931" s="189"/>
      <c r="K931" s="189"/>
      <c r="L931" s="189"/>
      <c r="M931" s="189"/>
      <c r="N931" s="189"/>
      <c r="O931" s="189"/>
      <c r="P931" s="189"/>
      <c r="Q931" s="189"/>
      <c r="R931" s="189"/>
      <c r="S931" s="189"/>
      <c r="T931" s="189"/>
      <c r="U931" s="189"/>
      <c r="V931" s="189"/>
      <c r="W931" s="189"/>
      <c r="X931" s="189"/>
      <c r="Y931" s="189"/>
      <c r="Z931" s="189"/>
    </row>
    <row r="932" spans="1:26" ht="11.5" x14ac:dyDescent="0.25">
      <c r="A932" s="189"/>
      <c r="B932" s="189"/>
      <c r="C932" s="189"/>
      <c r="D932" s="189"/>
      <c r="E932" s="189"/>
      <c r="H932" s="189"/>
      <c r="I932" s="189"/>
      <c r="J932" s="189"/>
      <c r="K932" s="189"/>
      <c r="L932" s="189"/>
      <c r="M932" s="189"/>
      <c r="N932" s="189"/>
      <c r="O932" s="189"/>
      <c r="P932" s="189"/>
      <c r="Q932" s="189"/>
      <c r="R932" s="189"/>
      <c r="S932" s="189"/>
      <c r="T932" s="189"/>
      <c r="U932" s="189"/>
      <c r="V932" s="189"/>
      <c r="W932" s="189"/>
      <c r="X932" s="189"/>
      <c r="Y932" s="189"/>
      <c r="Z932" s="189"/>
    </row>
    <row r="933" spans="1:26" ht="11.5" x14ac:dyDescent="0.25">
      <c r="A933" s="189"/>
      <c r="B933" s="189"/>
      <c r="C933" s="189"/>
      <c r="D933" s="189"/>
      <c r="E933" s="189"/>
      <c r="H933" s="189"/>
      <c r="I933" s="189"/>
      <c r="J933" s="189"/>
      <c r="K933" s="189"/>
      <c r="L933" s="189"/>
      <c r="M933" s="189"/>
      <c r="N933" s="189"/>
      <c r="O933" s="189"/>
      <c r="P933" s="189"/>
      <c r="Q933" s="189"/>
      <c r="R933" s="189"/>
      <c r="S933" s="189"/>
      <c r="T933" s="189"/>
      <c r="U933" s="189"/>
      <c r="V933" s="189"/>
      <c r="W933" s="189"/>
      <c r="X933" s="189"/>
      <c r="Y933" s="189"/>
      <c r="Z933" s="189"/>
    </row>
    <row r="934" spans="1:26" ht="11.5" x14ac:dyDescent="0.25">
      <c r="A934" s="189"/>
      <c r="B934" s="189"/>
      <c r="C934" s="189"/>
      <c r="D934" s="189"/>
      <c r="E934" s="189"/>
      <c r="H934" s="189"/>
      <c r="I934" s="189"/>
      <c r="J934" s="189"/>
      <c r="K934" s="189"/>
      <c r="L934" s="189"/>
      <c r="M934" s="189"/>
      <c r="N934" s="189"/>
      <c r="O934" s="189"/>
      <c r="P934" s="189"/>
      <c r="Q934" s="189"/>
      <c r="R934" s="189"/>
      <c r="S934" s="189"/>
      <c r="T934" s="189"/>
      <c r="U934" s="189"/>
      <c r="V934" s="189"/>
      <c r="W934" s="189"/>
      <c r="X934" s="189"/>
      <c r="Y934" s="189"/>
      <c r="Z934" s="189"/>
    </row>
    <row r="935" spans="1:26" ht="11.5" x14ac:dyDescent="0.25">
      <c r="A935" s="189"/>
      <c r="B935" s="189"/>
      <c r="C935" s="189"/>
      <c r="D935" s="189"/>
      <c r="E935" s="189"/>
      <c r="H935" s="189"/>
      <c r="I935" s="189"/>
      <c r="J935" s="189"/>
      <c r="K935" s="189"/>
      <c r="L935" s="189"/>
      <c r="M935" s="189"/>
      <c r="N935" s="189"/>
      <c r="O935" s="189"/>
      <c r="P935" s="189"/>
      <c r="Q935" s="189"/>
      <c r="R935" s="189"/>
      <c r="S935" s="189"/>
      <c r="T935" s="189"/>
      <c r="U935" s="189"/>
      <c r="V935" s="189"/>
      <c r="W935" s="189"/>
      <c r="X935" s="189"/>
      <c r="Y935" s="189"/>
      <c r="Z935" s="189"/>
    </row>
    <row r="936" spans="1:26" ht="11.5" x14ac:dyDescent="0.25">
      <c r="A936" s="189"/>
      <c r="B936" s="189"/>
      <c r="C936" s="189"/>
      <c r="D936" s="189"/>
      <c r="E936" s="189"/>
      <c r="H936" s="189"/>
      <c r="I936" s="189"/>
      <c r="J936" s="189"/>
      <c r="K936" s="189"/>
      <c r="L936" s="189"/>
      <c r="M936" s="189"/>
      <c r="N936" s="189"/>
      <c r="O936" s="189"/>
      <c r="P936" s="189"/>
      <c r="Q936" s="189"/>
      <c r="R936" s="189"/>
      <c r="S936" s="189"/>
      <c r="T936" s="189"/>
      <c r="U936" s="189"/>
      <c r="V936" s="189"/>
      <c r="W936" s="189"/>
      <c r="X936" s="189"/>
      <c r="Y936" s="189"/>
      <c r="Z936" s="189"/>
    </row>
    <row r="937" spans="1:26" ht="11.5" x14ac:dyDescent="0.25">
      <c r="A937" s="189"/>
      <c r="B937" s="189"/>
      <c r="C937" s="189"/>
      <c r="D937" s="189"/>
      <c r="E937" s="189"/>
      <c r="H937" s="189"/>
      <c r="I937" s="189"/>
      <c r="J937" s="189"/>
      <c r="K937" s="189"/>
      <c r="L937" s="189"/>
      <c r="M937" s="189"/>
      <c r="N937" s="189"/>
      <c r="O937" s="189"/>
      <c r="P937" s="189"/>
      <c r="Q937" s="189"/>
      <c r="R937" s="189"/>
      <c r="S937" s="189"/>
      <c r="T937" s="189"/>
      <c r="U937" s="189"/>
      <c r="V937" s="189"/>
      <c r="W937" s="189"/>
      <c r="X937" s="189"/>
      <c r="Y937" s="189"/>
      <c r="Z937" s="189"/>
    </row>
    <row r="938" spans="1:26" ht="11.5" x14ac:dyDescent="0.25">
      <c r="A938" s="189"/>
      <c r="B938" s="189"/>
      <c r="C938" s="189"/>
      <c r="D938" s="189"/>
      <c r="E938" s="189"/>
      <c r="H938" s="189"/>
      <c r="I938" s="189"/>
      <c r="J938" s="189"/>
      <c r="K938" s="189"/>
      <c r="L938" s="189"/>
      <c r="M938" s="189"/>
      <c r="N938" s="189"/>
      <c r="O938" s="189"/>
      <c r="P938" s="189"/>
      <c r="Q938" s="189"/>
      <c r="R938" s="189"/>
      <c r="S938" s="189"/>
      <c r="T938" s="189"/>
      <c r="U938" s="189"/>
      <c r="V938" s="189"/>
      <c r="W938" s="189"/>
      <c r="X938" s="189"/>
      <c r="Y938" s="189"/>
      <c r="Z938" s="189"/>
    </row>
    <row r="939" spans="1:26" ht="11.5" x14ac:dyDescent="0.25">
      <c r="A939" s="189"/>
      <c r="B939" s="189"/>
      <c r="C939" s="189"/>
      <c r="D939" s="189"/>
      <c r="E939" s="189"/>
      <c r="H939" s="189"/>
      <c r="I939" s="189"/>
      <c r="J939" s="189"/>
      <c r="K939" s="189"/>
      <c r="L939" s="189"/>
      <c r="M939" s="189"/>
      <c r="N939" s="189"/>
      <c r="O939" s="189"/>
      <c r="P939" s="189"/>
      <c r="Q939" s="189"/>
      <c r="R939" s="189"/>
      <c r="S939" s="189"/>
      <c r="T939" s="189"/>
      <c r="U939" s="189"/>
      <c r="V939" s="189"/>
      <c r="W939" s="189"/>
      <c r="X939" s="189"/>
      <c r="Y939" s="189"/>
      <c r="Z939" s="189"/>
    </row>
    <row r="940" spans="1:26" ht="11.5" x14ac:dyDescent="0.25">
      <c r="A940" s="189"/>
      <c r="B940" s="189"/>
      <c r="C940" s="189"/>
      <c r="D940" s="189"/>
      <c r="E940" s="189"/>
      <c r="H940" s="189"/>
      <c r="I940" s="189"/>
      <c r="J940" s="189"/>
      <c r="K940" s="189"/>
      <c r="L940" s="189"/>
      <c r="M940" s="189"/>
      <c r="N940" s="189"/>
      <c r="O940" s="189"/>
      <c r="P940" s="189"/>
      <c r="Q940" s="189"/>
      <c r="R940" s="189"/>
      <c r="S940" s="189"/>
      <c r="T940" s="189"/>
      <c r="U940" s="189"/>
      <c r="V940" s="189"/>
      <c r="W940" s="189"/>
      <c r="X940" s="189"/>
      <c r="Y940" s="189"/>
      <c r="Z940" s="189"/>
    </row>
    <row r="941" spans="1:26" ht="11.5" x14ac:dyDescent="0.25">
      <c r="A941" s="189"/>
      <c r="B941" s="189"/>
      <c r="C941" s="189"/>
      <c r="D941" s="189"/>
      <c r="E941" s="189"/>
      <c r="H941" s="189"/>
      <c r="I941" s="189"/>
      <c r="J941" s="189"/>
      <c r="K941" s="189"/>
      <c r="L941" s="189"/>
      <c r="M941" s="189"/>
      <c r="N941" s="189"/>
      <c r="O941" s="189"/>
      <c r="P941" s="189"/>
      <c r="Q941" s="189"/>
      <c r="R941" s="189"/>
      <c r="S941" s="189"/>
      <c r="T941" s="189"/>
      <c r="U941" s="189"/>
      <c r="V941" s="189"/>
      <c r="W941" s="189"/>
      <c r="X941" s="189"/>
      <c r="Y941" s="189"/>
      <c r="Z941" s="189"/>
    </row>
    <row r="942" spans="1:26" ht="11.5" x14ac:dyDescent="0.25">
      <c r="A942" s="189"/>
      <c r="B942" s="189"/>
      <c r="C942" s="189"/>
      <c r="D942" s="189"/>
      <c r="E942" s="189"/>
      <c r="H942" s="189"/>
      <c r="I942" s="189"/>
      <c r="J942" s="189"/>
      <c r="K942" s="189"/>
      <c r="L942" s="189"/>
      <c r="M942" s="189"/>
      <c r="N942" s="189"/>
      <c r="O942" s="189"/>
      <c r="P942" s="189"/>
      <c r="Q942" s="189"/>
      <c r="R942" s="189"/>
      <c r="S942" s="189"/>
      <c r="T942" s="189"/>
      <c r="U942" s="189"/>
      <c r="V942" s="189"/>
      <c r="W942" s="189"/>
      <c r="X942" s="189"/>
      <c r="Y942" s="189"/>
      <c r="Z942" s="189"/>
    </row>
    <row r="943" spans="1:26" ht="11.5" x14ac:dyDescent="0.25">
      <c r="A943" s="189"/>
      <c r="B943" s="189"/>
      <c r="C943" s="189"/>
      <c r="D943" s="189"/>
      <c r="E943" s="189"/>
      <c r="H943" s="189"/>
      <c r="I943" s="189"/>
      <c r="J943" s="189"/>
      <c r="K943" s="189"/>
      <c r="L943" s="189"/>
      <c r="M943" s="189"/>
      <c r="N943" s="189"/>
      <c r="O943" s="189"/>
      <c r="P943" s="189"/>
      <c r="Q943" s="189"/>
      <c r="R943" s="189"/>
      <c r="S943" s="189"/>
      <c r="T943" s="189"/>
      <c r="U943" s="189"/>
      <c r="V943" s="189"/>
      <c r="W943" s="189"/>
      <c r="X943" s="189"/>
      <c r="Y943" s="189"/>
      <c r="Z943" s="189"/>
    </row>
    <row r="944" spans="1:26" ht="11.5" x14ac:dyDescent="0.25">
      <c r="A944" s="189"/>
      <c r="B944" s="189"/>
      <c r="C944" s="189"/>
      <c r="D944" s="189"/>
      <c r="E944" s="189"/>
      <c r="H944" s="189"/>
      <c r="I944" s="189"/>
      <c r="J944" s="189"/>
      <c r="K944" s="189"/>
      <c r="L944" s="189"/>
      <c r="M944" s="189"/>
      <c r="N944" s="189"/>
      <c r="O944" s="189"/>
      <c r="P944" s="189"/>
      <c r="Q944" s="189"/>
      <c r="R944" s="189"/>
      <c r="S944" s="189"/>
      <c r="T944" s="189"/>
      <c r="U944" s="189"/>
      <c r="V944" s="189"/>
      <c r="W944" s="189"/>
      <c r="X944" s="189"/>
      <c r="Y944" s="189"/>
      <c r="Z944" s="189"/>
    </row>
    <row r="945" spans="1:26" ht="11.5" x14ac:dyDescent="0.25">
      <c r="A945" s="189"/>
      <c r="B945" s="189"/>
      <c r="C945" s="189"/>
      <c r="D945" s="189"/>
      <c r="E945" s="189"/>
      <c r="H945" s="189"/>
      <c r="I945" s="189"/>
      <c r="J945" s="189"/>
      <c r="K945" s="189"/>
      <c r="L945" s="189"/>
      <c r="M945" s="189"/>
      <c r="N945" s="189"/>
      <c r="O945" s="189"/>
      <c r="P945" s="189"/>
      <c r="Q945" s="189"/>
      <c r="R945" s="189"/>
      <c r="S945" s="189"/>
      <c r="T945" s="189"/>
      <c r="U945" s="189"/>
      <c r="V945" s="189"/>
      <c r="W945" s="189"/>
      <c r="X945" s="189"/>
      <c r="Y945" s="189"/>
      <c r="Z945" s="189"/>
    </row>
    <row r="946" spans="1:26" ht="11.5" x14ac:dyDescent="0.25">
      <c r="A946" s="189"/>
      <c r="B946" s="189"/>
      <c r="C946" s="189"/>
      <c r="D946" s="189"/>
      <c r="E946" s="189"/>
      <c r="H946" s="189"/>
      <c r="I946" s="189"/>
      <c r="J946" s="189"/>
      <c r="K946" s="189"/>
      <c r="L946" s="189"/>
      <c r="M946" s="189"/>
      <c r="N946" s="189"/>
      <c r="O946" s="189"/>
      <c r="P946" s="189"/>
      <c r="Q946" s="189"/>
      <c r="R946" s="189"/>
      <c r="S946" s="189"/>
      <c r="T946" s="189"/>
      <c r="U946" s="189"/>
      <c r="V946" s="189"/>
      <c r="W946" s="189"/>
      <c r="X946" s="189"/>
      <c r="Y946" s="189"/>
      <c r="Z946" s="189"/>
    </row>
    <row r="947" spans="1:26" ht="11.5" x14ac:dyDescent="0.25">
      <c r="A947" s="189"/>
      <c r="B947" s="189"/>
      <c r="C947" s="189"/>
      <c r="D947" s="189"/>
      <c r="E947" s="189"/>
      <c r="H947" s="189"/>
      <c r="I947" s="189"/>
      <c r="J947" s="189"/>
      <c r="K947" s="189"/>
      <c r="L947" s="189"/>
      <c r="M947" s="189"/>
      <c r="N947" s="189"/>
      <c r="O947" s="189"/>
      <c r="P947" s="189"/>
      <c r="Q947" s="189"/>
      <c r="R947" s="189"/>
      <c r="S947" s="189"/>
      <c r="T947" s="189"/>
      <c r="U947" s="189"/>
      <c r="V947" s="189"/>
      <c r="W947" s="189"/>
      <c r="X947" s="189"/>
      <c r="Y947" s="189"/>
      <c r="Z947" s="189"/>
    </row>
    <row r="948" spans="1:26" ht="11.5" x14ac:dyDescent="0.25">
      <c r="A948" s="189"/>
      <c r="B948" s="189"/>
      <c r="C948" s="189"/>
      <c r="D948" s="189"/>
      <c r="E948" s="189"/>
      <c r="H948" s="189"/>
      <c r="I948" s="189"/>
      <c r="J948" s="189"/>
      <c r="K948" s="189"/>
      <c r="L948" s="189"/>
      <c r="M948" s="189"/>
      <c r="N948" s="189"/>
      <c r="O948" s="189"/>
      <c r="P948" s="189"/>
      <c r="Q948" s="189"/>
      <c r="R948" s="189"/>
      <c r="S948" s="189"/>
      <c r="T948" s="189"/>
      <c r="U948" s="189"/>
      <c r="V948" s="189"/>
      <c r="W948" s="189"/>
      <c r="X948" s="189"/>
      <c r="Y948" s="189"/>
      <c r="Z948" s="189"/>
    </row>
    <row r="949" spans="1:26" ht="11.5" x14ac:dyDescent="0.25">
      <c r="A949" s="189"/>
      <c r="B949" s="189"/>
      <c r="C949" s="189"/>
      <c r="D949" s="189"/>
      <c r="E949" s="189"/>
      <c r="H949" s="189"/>
      <c r="I949" s="189"/>
      <c r="J949" s="189"/>
      <c r="K949" s="189"/>
      <c r="L949" s="189"/>
      <c r="M949" s="189"/>
      <c r="N949" s="189"/>
      <c r="O949" s="189"/>
      <c r="P949" s="189"/>
      <c r="Q949" s="189"/>
      <c r="R949" s="189"/>
      <c r="S949" s="189"/>
      <c r="T949" s="189"/>
      <c r="U949" s="189"/>
      <c r="V949" s="189"/>
      <c r="W949" s="189"/>
      <c r="X949" s="189"/>
      <c r="Y949" s="189"/>
      <c r="Z949" s="189"/>
    </row>
    <row r="950" spans="1:26" ht="11.5" x14ac:dyDescent="0.25">
      <c r="A950" s="189"/>
      <c r="B950" s="189"/>
      <c r="C950" s="189"/>
      <c r="D950" s="189"/>
      <c r="E950" s="189"/>
      <c r="H950" s="189"/>
      <c r="I950" s="189"/>
      <c r="J950" s="189"/>
      <c r="K950" s="189"/>
      <c r="L950" s="189"/>
      <c r="M950" s="189"/>
      <c r="N950" s="189"/>
      <c r="O950" s="189"/>
      <c r="P950" s="189"/>
      <c r="Q950" s="189"/>
      <c r="R950" s="189"/>
      <c r="S950" s="189"/>
      <c r="T950" s="189"/>
      <c r="U950" s="189"/>
      <c r="V950" s="189"/>
      <c r="W950" s="189"/>
      <c r="X950" s="189"/>
      <c r="Y950" s="189"/>
      <c r="Z950" s="189"/>
    </row>
    <row r="951" spans="1:26" ht="11.5" x14ac:dyDescent="0.25">
      <c r="A951" s="189"/>
      <c r="B951" s="189"/>
      <c r="C951" s="189"/>
      <c r="D951" s="189"/>
      <c r="E951" s="189"/>
      <c r="H951" s="189"/>
      <c r="I951" s="189"/>
      <c r="J951" s="189"/>
      <c r="K951" s="189"/>
      <c r="L951" s="189"/>
      <c r="M951" s="189"/>
      <c r="N951" s="189"/>
      <c r="O951" s="189"/>
      <c r="P951" s="189"/>
      <c r="Q951" s="189"/>
      <c r="R951" s="189"/>
      <c r="S951" s="189"/>
      <c r="T951" s="189"/>
      <c r="U951" s="189"/>
      <c r="V951" s="189"/>
      <c r="W951" s="189"/>
      <c r="X951" s="189"/>
      <c r="Y951" s="189"/>
      <c r="Z951" s="189"/>
    </row>
    <row r="952" spans="1:26" ht="11.5" x14ac:dyDescent="0.25">
      <c r="A952" s="189"/>
      <c r="B952" s="189"/>
      <c r="C952" s="189"/>
      <c r="D952" s="189"/>
      <c r="E952" s="189"/>
      <c r="H952" s="189"/>
      <c r="I952" s="189"/>
      <c r="J952" s="189"/>
      <c r="K952" s="189"/>
      <c r="L952" s="189"/>
      <c r="M952" s="189"/>
      <c r="N952" s="189"/>
      <c r="O952" s="189"/>
      <c r="P952" s="189"/>
      <c r="Q952" s="189"/>
      <c r="R952" s="189"/>
      <c r="S952" s="189"/>
      <c r="T952" s="189"/>
      <c r="U952" s="189"/>
      <c r="V952" s="189"/>
      <c r="W952" s="189"/>
      <c r="X952" s="189"/>
      <c r="Y952" s="189"/>
      <c r="Z952" s="189"/>
    </row>
    <row r="953" spans="1:26" ht="11.5" x14ac:dyDescent="0.25">
      <c r="A953" s="189"/>
      <c r="B953" s="189"/>
      <c r="C953" s="189"/>
      <c r="D953" s="189"/>
      <c r="E953" s="189"/>
      <c r="H953" s="189"/>
      <c r="I953" s="189"/>
      <c r="J953" s="189"/>
      <c r="K953" s="189"/>
      <c r="L953" s="189"/>
      <c r="M953" s="189"/>
      <c r="N953" s="189"/>
      <c r="O953" s="189"/>
      <c r="P953" s="189"/>
      <c r="Q953" s="189"/>
      <c r="R953" s="189"/>
      <c r="S953" s="189"/>
      <c r="T953" s="189"/>
      <c r="U953" s="189"/>
      <c r="V953" s="189"/>
      <c r="W953" s="189"/>
      <c r="X953" s="189"/>
      <c r="Y953" s="189"/>
      <c r="Z953" s="189"/>
    </row>
    <row r="954" spans="1:26" ht="11.5" x14ac:dyDescent="0.25">
      <c r="A954" s="189"/>
      <c r="B954" s="189"/>
      <c r="C954" s="189"/>
      <c r="D954" s="189"/>
      <c r="E954" s="189"/>
      <c r="H954" s="189"/>
      <c r="I954" s="189"/>
      <c r="J954" s="189"/>
      <c r="K954" s="189"/>
      <c r="L954" s="189"/>
      <c r="M954" s="189"/>
      <c r="N954" s="189"/>
      <c r="O954" s="189"/>
      <c r="P954" s="189"/>
      <c r="Q954" s="189"/>
      <c r="R954" s="189"/>
      <c r="S954" s="189"/>
      <c r="T954" s="189"/>
      <c r="U954" s="189"/>
      <c r="V954" s="189"/>
      <c r="W954" s="189"/>
      <c r="X954" s="189"/>
      <c r="Y954" s="189"/>
      <c r="Z954" s="189"/>
    </row>
    <row r="955" spans="1:26" ht="11.5" x14ac:dyDescent="0.25">
      <c r="A955" s="189"/>
      <c r="B955" s="189"/>
      <c r="C955" s="189"/>
      <c r="D955" s="189"/>
      <c r="E955" s="189"/>
      <c r="H955" s="189"/>
      <c r="I955" s="189"/>
      <c r="J955" s="189"/>
      <c r="K955" s="189"/>
      <c r="L955" s="189"/>
      <c r="M955" s="189"/>
      <c r="N955" s="189"/>
      <c r="O955" s="189"/>
      <c r="P955" s="189"/>
      <c r="Q955" s="189"/>
      <c r="R955" s="189"/>
      <c r="S955" s="189"/>
      <c r="T955" s="189"/>
      <c r="U955" s="189"/>
      <c r="V955" s="189"/>
      <c r="W955" s="189"/>
      <c r="X955" s="189"/>
      <c r="Y955" s="189"/>
      <c r="Z955" s="189"/>
    </row>
    <row r="956" spans="1:26" ht="11.5" x14ac:dyDescent="0.25">
      <c r="A956" s="189"/>
      <c r="B956" s="189"/>
      <c r="C956" s="189"/>
      <c r="D956" s="189"/>
      <c r="E956" s="189"/>
      <c r="H956" s="189"/>
      <c r="I956" s="189"/>
      <c r="J956" s="189"/>
      <c r="K956" s="189"/>
      <c r="L956" s="189"/>
      <c r="M956" s="189"/>
      <c r="N956" s="189"/>
      <c r="O956" s="189"/>
      <c r="P956" s="189"/>
      <c r="Q956" s="189"/>
      <c r="R956" s="189"/>
      <c r="S956" s="189"/>
      <c r="T956" s="189"/>
      <c r="U956" s="189"/>
      <c r="V956" s="189"/>
      <c r="W956" s="189"/>
      <c r="X956" s="189"/>
      <c r="Y956" s="189"/>
      <c r="Z956" s="189"/>
    </row>
    <row r="957" spans="1:26" ht="11.5" x14ac:dyDescent="0.25">
      <c r="A957" s="189"/>
      <c r="B957" s="189"/>
      <c r="C957" s="189"/>
      <c r="D957" s="189"/>
      <c r="E957" s="189"/>
      <c r="H957" s="189"/>
      <c r="I957" s="189"/>
      <c r="J957" s="189"/>
      <c r="K957" s="189"/>
      <c r="L957" s="189"/>
      <c r="M957" s="189"/>
      <c r="N957" s="189"/>
      <c r="O957" s="189"/>
      <c r="P957" s="189"/>
      <c r="Q957" s="189"/>
      <c r="R957" s="189"/>
      <c r="S957" s="189"/>
      <c r="T957" s="189"/>
      <c r="U957" s="189"/>
      <c r="V957" s="189"/>
      <c r="W957" s="189"/>
      <c r="X957" s="189"/>
      <c r="Y957" s="189"/>
      <c r="Z957" s="189"/>
    </row>
    <row r="958" spans="1:26" ht="11.5" x14ac:dyDescent="0.25">
      <c r="A958" s="189"/>
      <c r="B958" s="189"/>
      <c r="C958" s="189"/>
      <c r="D958" s="189"/>
      <c r="E958" s="189"/>
      <c r="H958" s="189"/>
      <c r="I958" s="189"/>
      <c r="J958" s="189"/>
      <c r="K958" s="189"/>
      <c r="L958" s="189"/>
      <c r="M958" s="189"/>
      <c r="N958" s="189"/>
      <c r="O958" s="189"/>
      <c r="P958" s="189"/>
      <c r="Q958" s="189"/>
      <c r="R958" s="189"/>
      <c r="S958" s="189"/>
      <c r="T958" s="189"/>
      <c r="U958" s="189"/>
      <c r="V958" s="189"/>
      <c r="W958" s="189"/>
      <c r="X958" s="189"/>
      <c r="Y958" s="189"/>
      <c r="Z958" s="189"/>
    </row>
    <row r="959" spans="1:26" ht="11.5" x14ac:dyDescent="0.25">
      <c r="A959" s="189"/>
      <c r="B959" s="189"/>
      <c r="C959" s="189"/>
      <c r="D959" s="189"/>
      <c r="E959" s="189"/>
      <c r="H959" s="189"/>
      <c r="I959" s="189"/>
      <c r="J959" s="189"/>
      <c r="K959" s="189"/>
      <c r="L959" s="189"/>
      <c r="M959" s="189"/>
      <c r="N959" s="189"/>
      <c r="O959" s="189"/>
      <c r="P959" s="189"/>
      <c r="Q959" s="189"/>
      <c r="R959" s="189"/>
      <c r="S959" s="189"/>
      <c r="T959" s="189"/>
      <c r="U959" s="189"/>
      <c r="V959" s="189"/>
      <c r="W959" s="189"/>
      <c r="X959" s="189"/>
      <c r="Y959" s="189"/>
      <c r="Z959" s="189"/>
    </row>
    <row r="960" spans="1:26" ht="11.5" x14ac:dyDescent="0.25">
      <c r="A960" s="189"/>
      <c r="B960" s="189"/>
      <c r="C960" s="189"/>
      <c r="D960" s="189"/>
      <c r="E960" s="189"/>
      <c r="H960" s="189"/>
      <c r="I960" s="189"/>
      <c r="J960" s="189"/>
      <c r="K960" s="189"/>
      <c r="L960" s="189"/>
      <c r="M960" s="189"/>
      <c r="N960" s="189"/>
      <c r="O960" s="189"/>
      <c r="P960" s="189"/>
      <c r="Q960" s="189"/>
      <c r="R960" s="189"/>
      <c r="S960" s="189"/>
      <c r="T960" s="189"/>
      <c r="U960" s="189"/>
      <c r="V960" s="189"/>
      <c r="W960" s="189"/>
      <c r="X960" s="189"/>
      <c r="Y960" s="189"/>
      <c r="Z960" s="189"/>
    </row>
    <row r="961" spans="1:26" ht="11.5" x14ac:dyDescent="0.25">
      <c r="A961" s="189"/>
      <c r="B961" s="189"/>
      <c r="C961" s="189"/>
      <c r="D961" s="189"/>
      <c r="E961" s="189"/>
      <c r="H961" s="189"/>
      <c r="I961" s="189"/>
      <c r="J961" s="189"/>
      <c r="K961" s="189"/>
      <c r="L961" s="189"/>
      <c r="M961" s="189"/>
      <c r="N961" s="189"/>
      <c r="O961" s="189"/>
      <c r="P961" s="189"/>
      <c r="Q961" s="189"/>
      <c r="R961" s="189"/>
      <c r="S961" s="189"/>
      <c r="T961" s="189"/>
      <c r="U961" s="189"/>
      <c r="V961" s="189"/>
      <c r="W961" s="189"/>
      <c r="X961" s="189"/>
      <c r="Y961" s="189"/>
      <c r="Z961" s="189"/>
    </row>
    <row r="962" spans="1:26" ht="11.5" x14ac:dyDescent="0.25">
      <c r="A962" s="189"/>
      <c r="B962" s="189"/>
      <c r="C962" s="189"/>
      <c r="D962" s="189"/>
      <c r="E962" s="189"/>
      <c r="H962" s="189"/>
      <c r="I962" s="189"/>
      <c r="J962" s="189"/>
      <c r="K962" s="189"/>
      <c r="L962" s="189"/>
      <c r="M962" s="189"/>
      <c r="N962" s="189"/>
      <c r="O962" s="189"/>
      <c r="P962" s="189"/>
      <c r="Q962" s="189"/>
      <c r="R962" s="189"/>
      <c r="S962" s="189"/>
      <c r="T962" s="189"/>
      <c r="U962" s="189"/>
      <c r="V962" s="189"/>
      <c r="W962" s="189"/>
      <c r="X962" s="189"/>
      <c r="Y962" s="189"/>
      <c r="Z962" s="189"/>
    </row>
    <row r="963" spans="1:26" ht="11.5" x14ac:dyDescent="0.25">
      <c r="A963" s="189"/>
      <c r="B963" s="189"/>
      <c r="C963" s="189"/>
      <c r="D963" s="189"/>
      <c r="E963" s="189"/>
      <c r="H963" s="189"/>
      <c r="I963" s="189"/>
      <c r="J963" s="189"/>
      <c r="K963" s="189"/>
      <c r="L963" s="189"/>
      <c r="M963" s="189"/>
      <c r="N963" s="189"/>
      <c r="O963" s="189"/>
      <c r="P963" s="189"/>
      <c r="Q963" s="189"/>
      <c r="R963" s="189"/>
      <c r="S963" s="189"/>
      <c r="T963" s="189"/>
      <c r="U963" s="189"/>
      <c r="V963" s="189"/>
      <c r="W963" s="189"/>
      <c r="X963" s="189"/>
      <c r="Y963" s="189"/>
      <c r="Z963" s="189"/>
    </row>
    <row r="964" spans="1:26" ht="11.5" x14ac:dyDescent="0.25">
      <c r="A964" s="189"/>
      <c r="B964" s="189"/>
      <c r="C964" s="189"/>
      <c r="D964" s="189"/>
      <c r="E964" s="189"/>
      <c r="H964" s="189"/>
      <c r="I964" s="189"/>
      <c r="J964" s="189"/>
      <c r="K964" s="189"/>
      <c r="L964" s="189"/>
      <c r="M964" s="189"/>
      <c r="N964" s="189"/>
      <c r="O964" s="189"/>
      <c r="P964" s="189"/>
      <c r="Q964" s="189"/>
      <c r="R964" s="189"/>
      <c r="S964" s="189"/>
      <c r="T964" s="189"/>
      <c r="U964" s="189"/>
      <c r="V964" s="189"/>
      <c r="W964" s="189"/>
      <c r="X964" s="189"/>
      <c r="Y964" s="189"/>
      <c r="Z964" s="189"/>
    </row>
    <row r="965" spans="1:26" ht="11.5" x14ac:dyDescent="0.25">
      <c r="A965" s="189"/>
      <c r="B965" s="189"/>
      <c r="C965" s="189"/>
      <c r="D965" s="189"/>
      <c r="E965" s="189"/>
      <c r="H965" s="189"/>
      <c r="I965" s="189"/>
      <c r="J965" s="189"/>
      <c r="K965" s="189"/>
      <c r="L965" s="189"/>
      <c r="M965" s="189"/>
      <c r="N965" s="189"/>
      <c r="O965" s="189"/>
      <c r="P965" s="189"/>
      <c r="Q965" s="189"/>
      <c r="R965" s="189"/>
      <c r="S965" s="189"/>
      <c r="T965" s="189"/>
      <c r="U965" s="189"/>
      <c r="V965" s="189"/>
      <c r="W965" s="189"/>
      <c r="X965" s="189"/>
      <c r="Y965" s="189"/>
      <c r="Z965" s="189"/>
    </row>
    <row r="966" spans="1:26" ht="11.5" x14ac:dyDescent="0.25">
      <c r="A966" s="189"/>
      <c r="B966" s="189"/>
      <c r="C966" s="189"/>
      <c r="D966" s="189"/>
      <c r="E966" s="189"/>
      <c r="H966" s="189"/>
      <c r="I966" s="189"/>
      <c r="J966" s="189"/>
      <c r="K966" s="189"/>
      <c r="L966" s="189"/>
      <c r="M966" s="189"/>
      <c r="N966" s="189"/>
      <c r="O966" s="189"/>
      <c r="P966" s="189"/>
      <c r="Q966" s="189"/>
      <c r="R966" s="189"/>
      <c r="S966" s="189"/>
      <c r="T966" s="189"/>
      <c r="U966" s="189"/>
      <c r="V966" s="189"/>
      <c r="W966" s="189"/>
      <c r="X966" s="189"/>
      <c r="Y966" s="189"/>
      <c r="Z966" s="189"/>
    </row>
    <row r="967" spans="1:26" ht="11.5" x14ac:dyDescent="0.25">
      <c r="A967" s="189"/>
      <c r="B967" s="189"/>
      <c r="C967" s="189"/>
      <c r="D967" s="189"/>
      <c r="E967" s="189"/>
      <c r="H967" s="189"/>
      <c r="I967" s="189"/>
      <c r="J967" s="189"/>
      <c r="K967" s="189"/>
      <c r="L967" s="189"/>
      <c r="M967" s="189"/>
      <c r="N967" s="189"/>
      <c r="O967" s="189"/>
      <c r="P967" s="189"/>
      <c r="Q967" s="189"/>
      <c r="R967" s="189"/>
      <c r="S967" s="189"/>
      <c r="T967" s="189"/>
      <c r="U967" s="189"/>
      <c r="V967" s="189"/>
      <c r="W967" s="189"/>
      <c r="X967" s="189"/>
      <c r="Y967" s="189"/>
      <c r="Z967" s="189"/>
    </row>
    <row r="968" spans="1:26" ht="11.5" x14ac:dyDescent="0.25">
      <c r="A968" s="189"/>
      <c r="B968" s="189"/>
      <c r="C968" s="189"/>
      <c r="D968" s="189"/>
      <c r="E968" s="189"/>
      <c r="H968" s="189"/>
      <c r="I968" s="189"/>
      <c r="J968" s="189"/>
      <c r="K968" s="189"/>
      <c r="L968" s="189"/>
      <c r="M968" s="189"/>
      <c r="N968" s="189"/>
      <c r="O968" s="189"/>
      <c r="P968" s="189"/>
      <c r="Q968" s="189"/>
      <c r="R968" s="189"/>
      <c r="S968" s="189"/>
      <c r="T968" s="189"/>
      <c r="U968" s="189"/>
      <c r="V968" s="189"/>
      <c r="W968" s="189"/>
      <c r="X968" s="189"/>
      <c r="Y968" s="189"/>
      <c r="Z968" s="189"/>
    </row>
    <row r="969" spans="1:26" ht="11.5" x14ac:dyDescent="0.25">
      <c r="A969" s="189"/>
      <c r="B969" s="189"/>
      <c r="C969" s="189"/>
      <c r="D969" s="189"/>
      <c r="E969" s="189"/>
      <c r="H969" s="189"/>
      <c r="I969" s="189"/>
      <c r="J969" s="189"/>
      <c r="K969" s="189"/>
      <c r="L969" s="189"/>
      <c r="M969" s="189"/>
      <c r="N969" s="189"/>
      <c r="O969" s="189"/>
      <c r="P969" s="189"/>
      <c r="Q969" s="189"/>
      <c r="R969" s="189"/>
      <c r="S969" s="189"/>
      <c r="T969" s="189"/>
      <c r="U969" s="189"/>
      <c r="V969" s="189"/>
      <c r="W969" s="189"/>
      <c r="X969" s="189"/>
      <c r="Y969" s="189"/>
      <c r="Z969" s="189"/>
    </row>
    <row r="970" spans="1:26" ht="11.5" x14ac:dyDescent="0.25">
      <c r="A970" s="189"/>
      <c r="B970" s="189"/>
      <c r="C970" s="189"/>
      <c r="D970" s="189"/>
      <c r="E970" s="189"/>
      <c r="H970" s="189"/>
      <c r="I970" s="189"/>
      <c r="J970" s="189"/>
      <c r="K970" s="189"/>
      <c r="L970" s="189"/>
      <c r="M970" s="189"/>
      <c r="N970" s="189"/>
      <c r="O970" s="189"/>
      <c r="P970" s="189"/>
      <c r="Q970" s="189"/>
      <c r="R970" s="189"/>
      <c r="S970" s="189"/>
      <c r="T970" s="189"/>
      <c r="U970" s="189"/>
      <c r="V970" s="189"/>
      <c r="W970" s="189"/>
      <c r="X970" s="189"/>
      <c r="Y970" s="189"/>
      <c r="Z970" s="189"/>
    </row>
    <row r="971" spans="1:26" ht="11.5" x14ac:dyDescent="0.25">
      <c r="A971" s="189"/>
      <c r="B971" s="189"/>
      <c r="C971" s="189"/>
      <c r="D971" s="189"/>
      <c r="E971" s="189"/>
      <c r="H971" s="189"/>
      <c r="I971" s="189"/>
      <c r="J971" s="189"/>
      <c r="K971" s="189"/>
      <c r="L971" s="189"/>
      <c r="M971" s="189"/>
      <c r="N971" s="189"/>
      <c r="O971" s="189"/>
      <c r="P971" s="189"/>
      <c r="Q971" s="189"/>
      <c r="R971" s="189"/>
      <c r="S971" s="189"/>
      <c r="T971" s="189"/>
      <c r="U971" s="189"/>
      <c r="V971" s="189"/>
      <c r="W971" s="189"/>
      <c r="X971" s="189"/>
      <c r="Y971" s="189"/>
      <c r="Z971" s="189"/>
    </row>
    <row r="972" spans="1:26" ht="11.5" x14ac:dyDescent="0.25">
      <c r="A972" s="189"/>
      <c r="B972" s="189"/>
      <c r="C972" s="189"/>
      <c r="D972" s="189"/>
      <c r="E972" s="189"/>
      <c r="H972" s="189"/>
      <c r="I972" s="189"/>
      <c r="J972" s="189"/>
      <c r="K972" s="189"/>
      <c r="L972" s="189"/>
      <c r="M972" s="189"/>
      <c r="N972" s="189"/>
      <c r="O972" s="189"/>
      <c r="P972" s="189"/>
      <c r="Q972" s="189"/>
      <c r="R972" s="189"/>
      <c r="S972" s="189"/>
      <c r="T972" s="189"/>
      <c r="U972" s="189"/>
      <c r="V972" s="189"/>
      <c r="W972" s="189"/>
      <c r="X972" s="189"/>
      <c r="Y972" s="189"/>
      <c r="Z972" s="189"/>
    </row>
    <row r="973" spans="1:26" ht="11.5" x14ac:dyDescent="0.25">
      <c r="A973" s="189"/>
      <c r="B973" s="189"/>
      <c r="C973" s="189"/>
      <c r="D973" s="189"/>
      <c r="E973" s="189"/>
      <c r="H973" s="189"/>
      <c r="I973" s="189"/>
      <c r="J973" s="189"/>
      <c r="K973" s="189"/>
      <c r="L973" s="189"/>
      <c r="M973" s="189"/>
      <c r="N973" s="189"/>
      <c r="O973" s="189"/>
      <c r="P973" s="189"/>
      <c r="Q973" s="189"/>
      <c r="R973" s="189"/>
      <c r="S973" s="189"/>
      <c r="T973" s="189"/>
      <c r="U973" s="189"/>
      <c r="V973" s="189"/>
      <c r="W973" s="189"/>
      <c r="X973" s="189"/>
      <c r="Y973" s="189"/>
      <c r="Z973" s="189"/>
    </row>
    <row r="974" spans="1:26" ht="11.5" x14ac:dyDescent="0.25">
      <c r="A974" s="189"/>
      <c r="B974" s="189"/>
      <c r="C974" s="189"/>
      <c r="D974" s="189"/>
      <c r="E974" s="189"/>
      <c r="H974" s="189"/>
      <c r="I974" s="189"/>
      <c r="J974" s="189"/>
      <c r="K974" s="189"/>
      <c r="L974" s="189"/>
      <c r="M974" s="189"/>
      <c r="N974" s="189"/>
      <c r="O974" s="189"/>
      <c r="P974" s="189"/>
      <c r="Q974" s="189"/>
      <c r="R974" s="189"/>
      <c r="S974" s="189"/>
      <c r="T974" s="189"/>
      <c r="U974" s="189"/>
      <c r="V974" s="189"/>
      <c r="W974" s="189"/>
      <c r="X974" s="189"/>
      <c r="Y974" s="189"/>
      <c r="Z974" s="189"/>
    </row>
    <row r="975" spans="1:26" ht="11.5" x14ac:dyDescent="0.25">
      <c r="A975" s="189"/>
      <c r="B975" s="189"/>
      <c r="C975" s="189"/>
      <c r="D975" s="189"/>
      <c r="E975" s="189"/>
      <c r="H975" s="189"/>
      <c r="I975" s="189"/>
      <c r="J975" s="189"/>
      <c r="K975" s="189"/>
      <c r="L975" s="189"/>
      <c r="M975" s="189"/>
      <c r="N975" s="189"/>
      <c r="O975" s="189"/>
      <c r="P975" s="189"/>
      <c r="Q975" s="189"/>
      <c r="R975" s="189"/>
      <c r="S975" s="189"/>
      <c r="T975" s="189"/>
      <c r="U975" s="189"/>
      <c r="V975" s="189"/>
      <c r="W975" s="189"/>
      <c r="X975" s="189"/>
      <c r="Y975" s="189"/>
      <c r="Z975" s="189"/>
    </row>
    <row r="976" spans="1:26" ht="11.5" x14ac:dyDescent="0.25">
      <c r="A976" s="189"/>
      <c r="B976" s="189"/>
      <c r="C976" s="189"/>
      <c r="D976" s="189"/>
      <c r="E976" s="189"/>
      <c r="H976" s="189"/>
      <c r="I976" s="189"/>
      <c r="J976" s="189"/>
      <c r="K976" s="189"/>
      <c r="L976" s="189"/>
      <c r="M976" s="189"/>
      <c r="N976" s="189"/>
      <c r="O976" s="189"/>
      <c r="P976" s="189"/>
      <c r="Q976" s="189"/>
      <c r="R976" s="189"/>
      <c r="S976" s="189"/>
      <c r="T976" s="189"/>
      <c r="U976" s="189"/>
      <c r="V976" s="189"/>
      <c r="W976" s="189"/>
      <c r="X976" s="189"/>
      <c r="Y976" s="189"/>
      <c r="Z976" s="189"/>
    </row>
    <row r="977" spans="1:26" ht="11.5" x14ac:dyDescent="0.25">
      <c r="A977" s="189"/>
      <c r="B977" s="189"/>
      <c r="C977" s="189"/>
      <c r="D977" s="189"/>
      <c r="E977" s="189"/>
      <c r="H977" s="189"/>
      <c r="I977" s="189"/>
      <c r="J977" s="189"/>
      <c r="K977" s="189"/>
      <c r="L977" s="189"/>
      <c r="M977" s="189"/>
      <c r="N977" s="189"/>
      <c r="O977" s="189"/>
      <c r="P977" s="189"/>
      <c r="Q977" s="189"/>
      <c r="R977" s="189"/>
      <c r="S977" s="189"/>
      <c r="T977" s="189"/>
      <c r="U977" s="189"/>
      <c r="V977" s="189"/>
      <c r="W977" s="189"/>
      <c r="X977" s="189"/>
      <c r="Y977" s="189"/>
      <c r="Z977" s="189"/>
    </row>
    <row r="978" spans="1:26" ht="11.5" x14ac:dyDescent="0.25">
      <c r="A978" s="189"/>
      <c r="B978" s="189"/>
      <c r="C978" s="189"/>
      <c r="D978" s="189"/>
      <c r="E978" s="189"/>
      <c r="H978" s="189"/>
      <c r="I978" s="189"/>
      <c r="J978" s="189"/>
      <c r="K978" s="189"/>
      <c r="L978" s="189"/>
      <c r="M978" s="189"/>
      <c r="N978" s="189"/>
      <c r="O978" s="189"/>
      <c r="P978" s="189"/>
      <c r="Q978" s="189"/>
      <c r="R978" s="189"/>
      <c r="S978" s="189"/>
      <c r="T978" s="189"/>
      <c r="U978" s="189"/>
      <c r="V978" s="189"/>
      <c r="W978" s="189"/>
      <c r="X978" s="189"/>
      <c r="Y978" s="189"/>
      <c r="Z978" s="189"/>
    </row>
    <row r="979" spans="1:26" ht="11.5" x14ac:dyDescent="0.25">
      <c r="A979" s="189"/>
      <c r="B979" s="189"/>
      <c r="C979" s="189"/>
      <c r="D979" s="189"/>
      <c r="E979" s="189"/>
      <c r="H979" s="189"/>
      <c r="I979" s="189"/>
      <c r="J979" s="189"/>
      <c r="K979" s="189"/>
      <c r="L979" s="189"/>
      <c r="M979" s="189"/>
      <c r="N979" s="189"/>
      <c r="O979" s="189"/>
      <c r="P979" s="189"/>
      <c r="Q979" s="189"/>
      <c r="R979" s="189"/>
      <c r="S979" s="189"/>
      <c r="T979" s="189"/>
      <c r="U979" s="189"/>
      <c r="V979" s="189"/>
      <c r="W979" s="189"/>
      <c r="X979" s="189"/>
      <c r="Y979" s="189"/>
      <c r="Z979" s="189"/>
    </row>
    <row r="980" spans="1:26" ht="11.5" x14ac:dyDescent="0.25">
      <c r="A980" s="189"/>
      <c r="B980" s="189"/>
      <c r="C980" s="189"/>
      <c r="D980" s="189"/>
      <c r="E980" s="189"/>
      <c r="H980" s="189"/>
      <c r="I980" s="189"/>
      <c r="J980" s="189"/>
      <c r="K980" s="189"/>
      <c r="L980" s="189"/>
      <c r="M980" s="189"/>
      <c r="N980" s="189"/>
      <c r="O980" s="189"/>
      <c r="P980" s="189"/>
      <c r="Q980" s="189"/>
      <c r="R980" s="189"/>
      <c r="S980" s="189"/>
      <c r="T980" s="189"/>
      <c r="U980" s="189"/>
      <c r="V980" s="189"/>
      <c r="W980" s="189"/>
      <c r="X980" s="189"/>
      <c r="Y980" s="189"/>
      <c r="Z980" s="189"/>
    </row>
    <row r="981" spans="1:26" ht="11.5" x14ac:dyDescent="0.25">
      <c r="A981" s="189"/>
      <c r="B981" s="189"/>
      <c r="C981" s="189"/>
      <c r="D981" s="189"/>
      <c r="E981" s="189"/>
      <c r="H981" s="189"/>
      <c r="I981" s="189"/>
      <c r="J981" s="189"/>
      <c r="K981" s="189"/>
      <c r="L981" s="189"/>
      <c r="M981" s="189"/>
      <c r="N981" s="189"/>
      <c r="O981" s="189"/>
      <c r="P981" s="189"/>
      <c r="Q981" s="189"/>
      <c r="R981" s="189"/>
      <c r="S981" s="189"/>
      <c r="T981" s="189"/>
      <c r="U981" s="189"/>
      <c r="V981" s="189"/>
      <c r="W981" s="189"/>
      <c r="X981" s="189"/>
      <c r="Y981" s="189"/>
      <c r="Z981" s="189"/>
    </row>
    <row r="982" spans="1:26" ht="11.5" x14ac:dyDescent="0.25">
      <c r="A982" s="189"/>
      <c r="B982" s="189"/>
      <c r="C982" s="189"/>
      <c r="D982" s="189"/>
      <c r="E982" s="189"/>
      <c r="H982" s="189"/>
      <c r="I982" s="189"/>
      <c r="J982" s="189"/>
      <c r="K982" s="189"/>
      <c r="L982" s="189"/>
      <c r="M982" s="189"/>
      <c r="N982" s="189"/>
      <c r="O982" s="189"/>
      <c r="P982" s="189"/>
      <c r="Q982" s="189"/>
      <c r="R982" s="189"/>
      <c r="S982" s="189"/>
      <c r="T982" s="189"/>
      <c r="U982" s="189"/>
      <c r="V982" s="189"/>
      <c r="W982" s="189"/>
      <c r="X982" s="189"/>
      <c r="Y982" s="189"/>
      <c r="Z982" s="189"/>
    </row>
    <row r="983" spans="1:26" ht="11.5" x14ac:dyDescent="0.25">
      <c r="A983" s="189"/>
      <c r="B983" s="189"/>
      <c r="C983" s="189"/>
      <c r="D983" s="189"/>
      <c r="E983" s="189"/>
      <c r="H983" s="189"/>
      <c r="I983" s="189"/>
      <c r="J983" s="189"/>
      <c r="K983" s="189"/>
      <c r="L983" s="189"/>
      <c r="M983" s="189"/>
      <c r="N983" s="189"/>
      <c r="O983" s="189"/>
      <c r="P983" s="189"/>
      <c r="Q983" s="189"/>
      <c r="R983" s="189"/>
      <c r="S983" s="189"/>
      <c r="T983" s="189"/>
      <c r="U983" s="189"/>
      <c r="V983" s="189"/>
      <c r="W983" s="189"/>
      <c r="X983" s="189"/>
      <c r="Y983" s="189"/>
      <c r="Z983" s="189"/>
    </row>
    <row r="984" spans="1:26" ht="11.5" x14ac:dyDescent="0.25">
      <c r="A984" s="189"/>
      <c r="B984" s="189"/>
      <c r="C984" s="189"/>
      <c r="D984" s="189"/>
      <c r="E984" s="189"/>
      <c r="H984" s="189"/>
      <c r="I984" s="189"/>
      <c r="J984" s="189"/>
      <c r="K984" s="189"/>
      <c r="L984" s="189"/>
      <c r="M984" s="189"/>
      <c r="N984" s="189"/>
      <c r="O984" s="189"/>
      <c r="P984" s="189"/>
      <c r="Q984" s="189"/>
      <c r="R984" s="189"/>
      <c r="S984" s="189"/>
      <c r="T984" s="189"/>
      <c r="U984" s="189"/>
      <c r="V984" s="189"/>
      <c r="W984" s="189"/>
      <c r="X984" s="189"/>
      <c r="Y984" s="189"/>
      <c r="Z984" s="189"/>
    </row>
    <row r="985" spans="1:26" ht="11.5" x14ac:dyDescent="0.25">
      <c r="A985" s="189"/>
      <c r="B985" s="189"/>
      <c r="C985" s="189"/>
      <c r="D985" s="189"/>
      <c r="E985" s="189"/>
      <c r="H985" s="189"/>
      <c r="I985" s="189"/>
      <c r="J985" s="189"/>
      <c r="K985" s="189"/>
      <c r="L985" s="189"/>
      <c r="M985" s="189"/>
      <c r="N985" s="189"/>
      <c r="O985" s="189"/>
      <c r="P985" s="189"/>
      <c r="Q985" s="189"/>
      <c r="R985" s="189"/>
      <c r="S985" s="189"/>
      <c r="T985" s="189"/>
      <c r="U985" s="189"/>
      <c r="V985" s="189"/>
      <c r="W985" s="189"/>
      <c r="X985" s="189"/>
      <c r="Y985" s="189"/>
      <c r="Z985" s="189"/>
    </row>
    <row r="986" spans="1:26" ht="11.5" x14ac:dyDescent="0.25">
      <c r="A986" s="189"/>
      <c r="B986" s="189"/>
      <c r="C986" s="189"/>
      <c r="D986" s="189"/>
      <c r="E986" s="189"/>
      <c r="H986" s="189"/>
      <c r="I986" s="189"/>
      <c r="J986" s="189"/>
      <c r="K986" s="189"/>
      <c r="L986" s="189"/>
      <c r="M986" s="189"/>
      <c r="N986" s="189"/>
      <c r="O986" s="189"/>
      <c r="P986" s="189"/>
      <c r="Q986" s="189"/>
      <c r="R986" s="189"/>
      <c r="S986" s="189"/>
      <c r="T986" s="189"/>
      <c r="U986" s="189"/>
      <c r="V986" s="189"/>
      <c r="W986" s="189"/>
      <c r="X986" s="189"/>
      <c r="Y986" s="189"/>
      <c r="Z986" s="189"/>
    </row>
    <row r="987" spans="1:26" ht="11.5" x14ac:dyDescent="0.25">
      <c r="A987" s="189"/>
      <c r="B987" s="189"/>
      <c r="C987" s="189"/>
      <c r="D987" s="189"/>
      <c r="E987" s="189"/>
      <c r="H987" s="189"/>
      <c r="I987" s="189"/>
      <c r="J987" s="189"/>
      <c r="K987" s="189"/>
      <c r="L987" s="189"/>
      <c r="M987" s="189"/>
      <c r="N987" s="189"/>
      <c r="O987" s="189"/>
      <c r="P987" s="189"/>
      <c r="Q987" s="189"/>
      <c r="R987" s="189"/>
      <c r="S987" s="189"/>
      <c r="T987" s="189"/>
      <c r="U987" s="189"/>
      <c r="V987" s="189"/>
      <c r="W987" s="189"/>
      <c r="X987" s="189"/>
      <c r="Y987" s="189"/>
      <c r="Z987" s="189"/>
    </row>
    <row r="988" spans="1:26" ht="11.5" x14ac:dyDescent="0.25">
      <c r="A988" s="189"/>
      <c r="B988" s="189"/>
      <c r="C988" s="189"/>
      <c r="D988" s="189"/>
      <c r="E988" s="189"/>
      <c r="H988" s="189"/>
      <c r="L988" s="189"/>
      <c r="M988" s="189"/>
      <c r="N988" s="189"/>
      <c r="O988" s="189"/>
      <c r="P988" s="189"/>
      <c r="Q988" s="189"/>
      <c r="R988" s="189"/>
      <c r="S988" s="189"/>
      <c r="T988" s="189"/>
      <c r="U988" s="189"/>
      <c r="V988" s="189"/>
      <c r="W988" s="189"/>
      <c r="X988" s="189"/>
      <c r="Y988" s="189"/>
      <c r="Z988" s="189"/>
    </row>
    <row r="989" spans="1:26" ht="11.5" x14ac:dyDescent="0.25">
      <c r="A989" s="189"/>
      <c r="B989" s="189"/>
      <c r="C989" s="189"/>
      <c r="D989" s="189"/>
      <c r="E989" s="189"/>
      <c r="H989" s="189"/>
      <c r="L989" s="189"/>
      <c r="M989" s="189"/>
      <c r="N989" s="189"/>
      <c r="O989" s="189"/>
      <c r="P989" s="189"/>
      <c r="Q989" s="189"/>
      <c r="R989" s="189"/>
      <c r="S989" s="189"/>
      <c r="T989" s="189"/>
      <c r="U989" s="189"/>
      <c r="V989" s="189"/>
      <c r="W989" s="189"/>
      <c r="X989" s="189"/>
      <c r="Y989" s="189"/>
      <c r="Z989" s="189"/>
    </row>
    <row r="990" spans="1:26" ht="11.5" x14ac:dyDescent="0.25">
      <c r="A990" s="189"/>
      <c r="B990" s="189"/>
      <c r="C990" s="189"/>
      <c r="D990" s="189"/>
      <c r="E990" s="189"/>
      <c r="H990" s="189"/>
      <c r="L990" s="189"/>
      <c r="M990" s="189"/>
      <c r="N990" s="189"/>
      <c r="O990" s="189"/>
      <c r="P990" s="189"/>
      <c r="Q990" s="189"/>
      <c r="R990" s="189"/>
      <c r="S990" s="189"/>
      <c r="T990" s="189"/>
      <c r="U990" s="189"/>
      <c r="V990" s="189"/>
      <c r="W990" s="189"/>
      <c r="X990" s="189"/>
      <c r="Y990" s="189"/>
      <c r="Z990" s="189"/>
    </row>
    <row r="991" spans="1:26" ht="11.5" x14ac:dyDescent="0.25">
      <c r="A991" s="189"/>
      <c r="B991" s="189"/>
      <c r="C991" s="189"/>
      <c r="D991" s="189"/>
      <c r="E991" s="189"/>
      <c r="H991" s="189"/>
      <c r="L991" s="189"/>
      <c r="M991" s="189"/>
      <c r="N991" s="189"/>
      <c r="O991" s="189"/>
      <c r="P991" s="189"/>
      <c r="Q991" s="189"/>
      <c r="R991" s="189"/>
      <c r="S991" s="189"/>
      <c r="T991" s="189"/>
      <c r="U991" s="189"/>
      <c r="V991" s="189"/>
      <c r="W991" s="189"/>
      <c r="X991" s="189"/>
      <c r="Y991" s="189"/>
      <c r="Z991" s="189"/>
    </row>
    <row r="992" spans="1:26" ht="11.5" x14ac:dyDescent="0.25">
      <c r="A992" s="189"/>
      <c r="B992" s="189"/>
      <c r="C992" s="189"/>
      <c r="D992" s="189"/>
      <c r="E992" s="189"/>
      <c r="H992" s="189"/>
      <c r="L992" s="189"/>
      <c r="M992" s="189"/>
      <c r="N992" s="189"/>
      <c r="O992" s="189"/>
      <c r="P992" s="189"/>
      <c r="Q992" s="189"/>
      <c r="R992" s="189"/>
      <c r="S992" s="189"/>
      <c r="T992" s="189"/>
      <c r="U992" s="189"/>
      <c r="V992" s="189"/>
      <c r="W992" s="189"/>
      <c r="X992" s="189"/>
      <c r="Y992" s="189"/>
      <c r="Z992" s="189"/>
    </row>
    <row r="993" spans="1:26" ht="11.5" x14ac:dyDescent="0.25">
      <c r="A993" s="189"/>
      <c r="B993" s="189"/>
      <c r="C993" s="189"/>
      <c r="D993" s="189"/>
      <c r="E993" s="189"/>
      <c r="H993" s="189"/>
      <c r="L993" s="189"/>
      <c r="M993" s="189"/>
      <c r="N993" s="189"/>
      <c r="O993" s="189"/>
      <c r="P993" s="189"/>
      <c r="Q993" s="189"/>
      <c r="R993" s="189"/>
      <c r="S993" s="189"/>
      <c r="T993" s="189"/>
      <c r="U993" s="189"/>
      <c r="V993" s="189"/>
      <c r="W993" s="189"/>
      <c r="X993" s="189"/>
      <c r="Y993" s="189"/>
      <c r="Z993" s="189"/>
    </row>
    <row r="994" spans="1:26" ht="11.5" x14ac:dyDescent="0.25">
      <c r="A994" s="189"/>
      <c r="B994" s="189"/>
      <c r="C994" s="189"/>
      <c r="D994" s="189"/>
      <c r="E994" s="189"/>
      <c r="H994" s="189"/>
      <c r="L994" s="189"/>
      <c r="M994" s="189"/>
      <c r="N994" s="189"/>
      <c r="O994" s="189"/>
      <c r="P994" s="189"/>
      <c r="Q994" s="189"/>
      <c r="R994" s="189"/>
      <c r="S994" s="189"/>
      <c r="T994" s="189"/>
      <c r="U994" s="189"/>
      <c r="V994" s="189"/>
      <c r="W994" s="189"/>
      <c r="X994" s="189"/>
      <c r="Y994" s="189"/>
      <c r="Z994" s="189"/>
    </row>
    <row r="995" spans="1:26" ht="11.5" x14ac:dyDescent="0.25">
      <c r="A995" s="189"/>
      <c r="B995" s="189"/>
      <c r="C995" s="189"/>
      <c r="D995" s="189"/>
      <c r="E995" s="189"/>
      <c r="H995" s="189"/>
      <c r="L995" s="189"/>
      <c r="M995" s="189"/>
      <c r="N995" s="189"/>
      <c r="O995" s="189"/>
      <c r="P995" s="189"/>
      <c r="Q995" s="189"/>
      <c r="R995" s="189"/>
      <c r="S995" s="189"/>
      <c r="T995" s="189"/>
      <c r="U995" s="189"/>
      <c r="V995" s="189"/>
      <c r="W995" s="189"/>
      <c r="X995" s="189"/>
      <c r="Y995" s="189"/>
      <c r="Z995" s="189"/>
    </row>
    <row r="996" spans="1:26" ht="11.5" x14ac:dyDescent="0.25">
      <c r="A996" s="189"/>
      <c r="B996" s="189"/>
      <c r="C996" s="189"/>
      <c r="D996" s="189"/>
      <c r="E996" s="189"/>
      <c r="H996" s="189"/>
      <c r="L996" s="189"/>
      <c r="M996" s="189"/>
      <c r="N996" s="189"/>
      <c r="O996" s="189"/>
      <c r="P996" s="189"/>
      <c r="Q996" s="189"/>
      <c r="R996" s="189"/>
      <c r="S996" s="189"/>
      <c r="T996" s="189"/>
      <c r="U996" s="189"/>
      <c r="V996" s="189"/>
      <c r="W996" s="189"/>
      <c r="X996" s="189"/>
      <c r="Y996" s="189"/>
      <c r="Z996" s="189"/>
    </row>
    <row r="997" spans="1:26" ht="11.5" x14ac:dyDescent="0.25">
      <c r="C997" s="189"/>
      <c r="D997" s="189"/>
      <c r="E997" s="189"/>
      <c r="H997" s="189"/>
      <c r="L997" s="189"/>
      <c r="M997" s="189"/>
      <c r="N997" s="189"/>
      <c r="O997" s="189"/>
      <c r="P997" s="189"/>
      <c r="Q997" s="189"/>
      <c r="R997" s="189"/>
      <c r="S997" s="189"/>
      <c r="T997" s="189"/>
      <c r="U997" s="189"/>
      <c r="V997" s="189"/>
      <c r="W997" s="189"/>
      <c r="X997" s="189"/>
      <c r="Y997" s="189"/>
      <c r="Z997" s="189"/>
    </row>
    <row r="998" spans="1:26" ht="11.5" x14ac:dyDescent="0.25">
      <c r="C998" s="189"/>
      <c r="D998" s="189"/>
      <c r="E998" s="189"/>
      <c r="H998" s="189"/>
      <c r="L998" s="189"/>
      <c r="M998" s="189"/>
      <c r="N998" s="189"/>
      <c r="O998" s="189"/>
      <c r="P998" s="189"/>
      <c r="Q998" s="189"/>
      <c r="R998" s="189"/>
      <c r="S998" s="189"/>
      <c r="T998" s="189"/>
      <c r="U998" s="189"/>
      <c r="V998" s="189"/>
      <c r="W998" s="189"/>
      <c r="X998" s="189"/>
      <c r="Y998" s="189"/>
      <c r="Z998" s="189"/>
    </row>
  </sheetData>
  <sheetProtection selectLockedCells="1" selectUnlockedCells="1"/>
  <mergeCells count="3">
    <mergeCell ref="A28:B28"/>
    <mergeCell ref="A29:B29"/>
    <mergeCell ref="C29:D2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FF00FF"/>
  </sheetPr>
  <dimension ref="A1:Y1007"/>
  <sheetViews>
    <sheetView showGridLines="0" zoomScale="70" zoomScaleNormal="70" workbookViewId="0">
      <selection activeCell="C4" sqref="C4"/>
    </sheetView>
  </sheetViews>
  <sheetFormatPr defaultColWidth="11.23046875" defaultRowHeight="15" customHeight="1" x14ac:dyDescent="0.35"/>
  <cols>
    <col min="1" max="5" width="31.69140625" style="268" customWidth="1"/>
    <col min="6" max="25" width="11" style="268" customWidth="1"/>
    <col min="26" max="16384" width="11.23046875" style="268"/>
  </cols>
  <sheetData>
    <row r="1" spans="1:25" s="230" customFormat="1" ht="22.5" x14ac:dyDescent="0.45">
      <c r="A1" s="1085" t="str">
        <f>IF(C1="X","This tab MUST be completed.","")</f>
        <v>This tab MUST be completed.</v>
      </c>
      <c r="B1" s="1085"/>
      <c r="C1" s="233" t="s">
        <v>776</v>
      </c>
      <c r="D1" s="1210" t="s">
        <v>941</v>
      </c>
      <c r="E1" s="1210"/>
    </row>
    <row r="2" spans="1:25" s="230" customFormat="1" ht="23" x14ac:dyDescent="0.5">
      <c r="A2" s="1067" t="str">
        <f>IF(C2="x","This tab need not be completed.","")</f>
        <v>This tab need not be completed.</v>
      </c>
      <c r="B2" s="1067"/>
      <c r="C2" s="469" t="s">
        <v>776</v>
      </c>
      <c r="D2" s="1096" t="s">
        <v>940</v>
      </c>
      <c r="E2" s="1096"/>
    </row>
    <row r="3" spans="1:25" s="230" customFormat="1" ht="22.5" x14ac:dyDescent="0.45">
      <c r="D3" s="1210" t="s">
        <v>1196</v>
      </c>
      <c r="E3" s="1210"/>
    </row>
    <row r="4" spans="1:25" s="413" customFormat="1" ht="22.5" x14ac:dyDescent="0.45">
      <c r="D4" s="1096" t="s">
        <v>1219</v>
      </c>
      <c r="E4" s="1096"/>
    </row>
    <row r="5" spans="1:25" ht="51.75" customHeight="1" x14ac:dyDescent="0.35">
      <c r="A5" s="1228" t="s">
        <v>1216</v>
      </c>
      <c r="B5" s="1229"/>
      <c r="C5" s="1229"/>
      <c r="D5" s="1229"/>
      <c r="E5" s="1230"/>
      <c r="F5" s="294"/>
      <c r="G5" s="294"/>
      <c r="H5" s="294"/>
      <c r="I5" s="294"/>
      <c r="J5" s="294"/>
      <c r="K5" s="294"/>
      <c r="L5" s="294"/>
      <c r="M5" s="294"/>
      <c r="N5" s="294"/>
      <c r="O5" s="294"/>
      <c r="P5" s="294"/>
      <c r="Q5" s="294"/>
      <c r="R5" s="294"/>
      <c r="S5" s="294"/>
      <c r="T5" s="294"/>
      <c r="U5" s="294"/>
      <c r="V5" s="294"/>
      <c r="W5" s="294"/>
      <c r="X5" s="294"/>
      <c r="Y5" s="294"/>
    </row>
    <row r="6" spans="1:25" ht="14.25" customHeight="1" x14ac:dyDescent="0.35">
      <c r="A6" s="321"/>
      <c r="B6" s="321"/>
      <c r="C6" s="321"/>
      <c r="D6" s="321"/>
      <c r="E6" s="321"/>
      <c r="F6" s="294"/>
      <c r="G6" s="294"/>
      <c r="H6" s="294"/>
      <c r="I6" s="294"/>
      <c r="J6" s="294"/>
      <c r="K6" s="294"/>
      <c r="L6" s="294"/>
      <c r="M6" s="294"/>
      <c r="N6" s="294"/>
      <c r="O6" s="294"/>
      <c r="P6" s="294"/>
      <c r="Q6" s="294"/>
      <c r="R6" s="294"/>
      <c r="S6" s="294"/>
      <c r="T6" s="294"/>
      <c r="U6" s="294"/>
      <c r="V6" s="294"/>
      <c r="W6" s="294"/>
      <c r="X6" s="294"/>
      <c r="Y6" s="294"/>
    </row>
    <row r="7" spans="1:25" ht="143.25" customHeight="1" x14ac:dyDescent="0.4">
      <c r="A7" s="1231" t="s">
        <v>305</v>
      </c>
      <c r="B7" s="1137"/>
      <c r="C7" s="1137"/>
      <c r="D7" s="1137"/>
      <c r="E7" s="1137"/>
      <c r="F7" s="294"/>
      <c r="G7" s="294"/>
      <c r="H7" s="294"/>
      <c r="I7" s="294"/>
      <c r="J7" s="294"/>
      <c r="K7" s="294"/>
      <c r="L7" s="294"/>
      <c r="M7" s="294"/>
      <c r="N7" s="294"/>
      <c r="O7" s="294"/>
      <c r="P7" s="294"/>
      <c r="Q7" s="294"/>
      <c r="R7" s="294"/>
      <c r="S7" s="294"/>
      <c r="T7" s="294"/>
      <c r="U7" s="294"/>
      <c r="V7" s="294"/>
      <c r="W7" s="294"/>
      <c r="X7" s="294"/>
      <c r="Y7" s="294"/>
    </row>
    <row r="8" spans="1:25" ht="23" x14ac:dyDescent="0.35">
      <c r="A8" s="321"/>
      <c r="B8" s="321"/>
      <c r="C8" s="321"/>
      <c r="D8" s="321"/>
      <c r="E8" s="321"/>
      <c r="F8" s="294"/>
      <c r="G8" s="294"/>
      <c r="H8" s="294"/>
      <c r="I8" s="294"/>
      <c r="J8" s="294"/>
      <c r="K8" s="294"/>
      <c r="L8" s="294"/>
      <c r="M8" s="294"/>
      <c r="N8" s="294"/>
      <c r="O8" s="294"/>
      <c r="P8" s="294"/>
      <c r="Q8" s="294"/>
      <c r="R8" s="294"/>
      <c r="S8" s="294"/>
      <c r="T8" s="294"/>
      <c r="U8" s="294"/>
      <c r="V8" s="294"/>
      <c r="W8" s="294"/>
      <c r="X8" s="294"/>
      <c r="Y8" s="294"/>
    </row>
    <row r="9" spans="1:25" ht="20.25" customHeight="1" x14ac:dyDescent="0.35">
      <c r="A9" s="1232" t="s">
        <v>156</v>
      </c>
      <c r="B9" s="1233"/>
      <c r="C9" s="1233"/>
      <c r="D9" s="1233"/>
      <c r="E9" s="1234"/>
      <c r="F9" s="294"/>
      <c r="G9" s="294"/>
      <c r="H9" s="294"/>
      <c r="I9" s="294"/>
      <c r="J9" s="294"/>
      <c r="K9" s="294"/>
      <c r="L9" s="294"/>
      <c r="M9" s="294"/>
      <c r="N9" s="294"/>
      <c r="O9" s="294"/>
      <c r="P9" s="294"/>
      <c r="Q9" s="294"/>
      <c r="R9" s="294"/>
      <c r="S9" s="294"/>
      <c r="T9" s="294"/>
      <c r="U9" s="294"/>
      <c r="V9" s="294"/>
      <c r="W9" s="294"/>
      <c r="X9" s="294"/>
      <c r="Y9" s="294"/>
    </row>
    <row r="10" spans="1:25" ht="18" x14ac:dyDescent="0.35">
      <c r="A10" s="322"/>
      <c r="B10" s="322"/>
      <c r="C10" s="322"/>
      <c r="D10" s="322"/>
      <c r="E10" s="322"/>
      <c r="F10" s="294"/>
      <c r="G10" s="294"/>
      <c r="H10" s="294"/>
      <c r="I10" s="294"/>
      <c r="J10" s="294"/>
      <c r="K10" s="294"/>
      <c r="L10" s="294"/>
      <c r="M10" s="294"/>
      <c r="N10" s="294"/>
      <c r="O10" s="294"/>
      <c r="P10" s="294"/>
      <c r="Q10" s="294"/>
      <c r="R10" s="294"/>
      <c r="S10" s="294"/>
      <c r="T10" s="294"/>
      <c r="U10" s="294"/>
      <c r="V10" s="294"/>
      <c r="W10" s="294"/>
      <c r="X10" s="294"/>
      <c r="Y10" s="294"/>
    </row>
    <row r="11" spans="1:25" ht="16" thickBot="1" x14ac:dyDescent="0.4">
      <c r="A11" s="1235" t="s">
        <v>63</v>
      </c>
      <c r="B11" s="1236"/>
      <c r="C11" s="1236"/>
      <c r="D11" s="1236"/>
      <c r="E11" s="1236"/>
      <c r="F11" s="294"/>
      <c r="G11" s="294"/>
      <c r="H11" s="294"/>
      <c r="I11" s="294"/>
      <c r="J11" s="294"/>
      <c r="K11" s="294"/>
      <c r="L11" s="294"/>
      <c r="M11" s="294"/>
      <c r="N11" s="294"/>
      <c r="O11" s="294"/>
      <c r="P11" s="294"/>
      <c r="Q11" s="294"/>
      <c r="R11" s="294"/>
      <c r="S11" s="294"/>
      <c r="T11" s="294"/>
      <c r="U11" s="294"/>
      <c r="V11" s="294"/>
      <c r="W11" s="294"/>
      <c r="X11" s="294"/>
      <c r="Y11" s="294"/>
    </row>
    <row r="12" spans="1:25" ht="98.25" customHeight="1" thickBot="1" x14ac:dyDescent="0.4">
      <c r="A12" s="1214" t="s">
        <v>1193</v>
      </c>
      <c r="B12" s="1215"/>
      <c r="C12" s="1215"/>
      <c r="D12" s="1215"/>
      <c r="E12" s="1216"/>
      <c r="F12" s="294"/>
      <c r="G12" s="294"/>
      <c r="H12" s="294"/>
      <c r="I12" s="294"/>
      <c r="J12" s="294"/>
      <c r="K12" s="294"/>
      <c r="L12" s="294"/>
      <c r="M12" s="294"/>
      <c r="N12" s="294"/>
      <c r="O12" s="294"/>
      <c r="P12" s="294"/>
      <c r="Q12" s="294"/>
      <c r="R12" s="294"/>
      <c r="S12" s="294"/>
      <c r="T12" s="294"/>
      <c r="U12" s="294"/>
      <c r="V12" s="294"/>
      <c r="W12" s="294"/>
      <c r="X12" s="294"/>
      <c r="Y12" s="294"/>
    </row>
    <row r="13" spans="1:25" ht="18" thickBot="1" x14ac:dyDescent="0.4">
      <c r="A13" s="323"/>
      <c r="B13" s="323"/>
      <c r="C13" s="323"/>
      <c r="D13" s="323"/>
      <c r="E13" s="323"/>
      <c r="F13" s="294"/>
      <c r="G13" s="294"/>
      <c r="H13" s="294"/>
      <c r="I13" s="294"/>
      <c r="J13" s="294"/>
      <c r="K13" s="294"/>
      <c r="L13" s="294"/>
      <c r="M13" s="294"/>
      <c r="N13" s="294"/>
      <c r="O13" s="294"/>
      <c r="P13" s="294"/>
      <c r="Q13" s="294"/>
      <c r="R13" s="294"/>
      <c r="S13" s="294"/>
      <c r="T13" s="294"/>
      <c r="U13" s="294"/>
      <c r="V13" s="294"/>
      <c r="W13" s="294"/>
      <c r="X13" s="294"/>
      <c r="Y13" s="294"/>
    </row>
    <row r="14" spans="1:25" ht="18.5" thickBot="1" x14ac:dyDescent="0.4">
      <c r="A14" s="324" t="s">
        <v>158</v>
      </c>
      <c r="B14" s="324" t="s">
        <v>65</v>
      </c>
      <c r="C14" s="324" t="s">
        <v>66</v>
      </c>
      <c r="D14" s="324" t="s">
        <v>67</v>
      </c>
      <c r="E14" s="324" t="s">
        <v>68</v>
      </c>
      <c r="F14" s="294"/>
      <c r="G14" s="294"/>
      <c r="H14" s="294"/>
      <c r="I14" s="294"/>
      <c r="J14" s="294"/>
      <c r="K14" s="294"/>
      <c r="L14" s="294"/>
      <c r="M14" s="294"/>
      <c r="N14" s="294"/>
      <c r="O14" s="294"/>
      <c r="P14" s="294"/>
      <c r="Q14" s="294"/>
      <c r="R14" s="294"/>
      <c r="S14" s="294"/>
      <c r="T14" s="294"/>
      <c r="U14" s="294"/>
      <c r="V14" s="294"/>
      <c r="W14" s="294"/>
      <c r="X14" s="294"/>
      <c r="Y14" s="294"/>
    </row>
    <row r="15" spans="1:25" ht="18.5" thickBot="1" x14ac:dyDescent="0.4">
      <c r="A15" s="325"/>
      <c r="B15" s="1227" t="s">
        <v>849</v>
      </c>
      <c r="C15" s="1227"/>
      <c r="D15" s="1227"/>
      <c r="E15" s="1227"/>
      <c r="F15" s="294"/>
      <c r="G15" s="294"/>
      <c r="H15" s="294"/>
      <c r="I15" s="294"/>
      <c r="J15" s="294"/>
      <c r="K15" s="294"/>
      <c r="L15" s="294"/>
      <c r="M15" s="294"/>
      <c r="N15" s="294"/>
      <c r="O15" s="294"/>
      <c r="P15" s="294"/>
      <c r="Q15" s="294"/>
      <c r="R15" s="294"/>
      <c r="S15" s="294"/>
      <c r="T15" s="294"/>
      <c r="U15" s="294"/>
      <c r="V15" s="294"/>
      <c r="W15" s="294"/>
      <c r="X15" s="294"/>
      <c r="Y15" s="294"/>
    </row>
    <row r="16" spans="1:25" ht="18" customHeight="1" thickBot="1" x14ac:dyDescent="0.4">
      <c r="A16" s="326">
        <v>0</v>
      </c>
      <c r="B16" s="327"/>
      <c r="C16" s="327"/>
      <c r="D16" s="327"/>
      <c r="E16" s="327"/>
      <c r="F16" s="294"/>
      <c r="G16" s="294"/>
      <c r="H16" s="294"/>
      <c r="I16" s="294"/>
      <c r="J16" s="294"/>
      <c r="K16" s="294"/>
      <c r="L16" s="294"/>
      <c r="M16" s="294"/>
      <c r="N16" s="294"/>
      <c r="O16" s="294"/>
      <c r="P16" s="294"/>
      <c r="Q16" s="294"/>
      <c r="R16" s="294"/>
      <c r="S16" s="294"/>
      <c r="T16" s="294"/>
      <c r="U16" s="294"/>
      <c r="V16" s="294"/>
      <c r="W16" s="294"/>
      <c r="X16" s="294"/>
      <c r="Y16" s="294"/>
    </row>
    <row r="17" spans="1:25" ht="178.9" customHeight="1" thickBot="1" x14ac:dyDescent="0.4">
      <c r="A17" s="328" t="s">
        <v>159</v>
      </c>
      <c r="B17" s="329" t="s">
        <v>160</v>
      </c>
      <c r="C17" s="329" t="s">
        <v>161</v>
      </c>
      <c r="D17" s="329" t="s">
        <v>313</v>
      </c>
      <c r="E17" s="329" t="s">
        <v>162</v>
      </c>
      <c r="F17" s="294"/>
      <c r="G17" s="294"/>
      <c r="H17" s="294"/>
      <c r="I17" s="294"/>
      <c r="J17" s="294"/>
      <c r="K17" s="294"/>
      <c r="L17" s="294"/>
      <c r="M17" s="294"/>
      <c r="N17" s="294"/>
      <c r="O17" s="294"/>
      <c r="P17" s="294"/>
      <c r="Q17" s="294"/>
      <c r="R17" s="294"/>
      <c r="S17" s="294"/>
      <c r="T17" s="294"/>
      <c r="U17" s="294"/>
      <c r="V17" s="294"/>
      <c r="W17" s="294"/>
      <c r="X17" s="294"/>
      <c r="Y17" s="294"/>
    </row>
    <row r="18" spans="1:25" ht="16" thickBot="1" x14ac:dyDescent="0.4">
      <c r="A18" s="1225" t="s">
        <v>894</v>
      </c>
      <c r="B18" s="1218"/>
      <c r="C18" s="1218"/>
      <c r="D18" s="1218"/>
      <c r="E18" s="1219"/>
      <c r="F18" s="294"/>
      <c r="G18" s="294"/>
      <c r="H18" s="294"/>
      <c r="I18" s="294"/>
      <c r="J18" s="294"/>
      <c r="K18" s="294"/>
      <c r="L18" s="294"/>
      <c r="M18" s="294"/>
      <c r="N18" s="294"/>
      <c r="O18" s="294"/>
      <c r="P18" s="294"/>
      <c r="Q18" s="294"/>
      <c r="R18" s="294"/>
      <c r="S18" s="294"/>
      <c r="T18" s="294"/>
      <c r="U18" s="294"/>
      <c r="V18" s="294"/>
      <c r="W18" s="294"/>
      <c r="X18" s="294"/>
      <c r="Y18" s="294"/>
    </row>
    <row r="19" spans="1:25" ht="42" customHeight="1" thickBot="1" x14ac:dyDescent="0.4">
      <c r="A19" s="1220" t="s">
        <v>75</v>
      </c>
      <c r="B19" s="1218"/>
      <c r="C19" s="1218"/>
      <c r="D19" s="1218"/>
      <c r="E19" s="1219"/>
      <c r="F19" s="294"/>
      <c r="G19" s="294"/>
      <c r="H19" s="294"/>
      <c r="I19" s="294"/>
      <c r="J19" s="294"/>
      <c r="K19" s="294"/>
      <c r="L19" s="294"/>
      <c r="M19" s="294"/>
      <c r="N19" s="294"/>
      <c r="O19" s="294"/>
      <c r="P19" s="294"/>
      <c r="Q19" s="294"/>
      <c r="R19" s="294"/>
      <c r="S19" s="294"/>
      <c r="T19" s="294"/>
      <c r="U19" s="294"/>
      <c r="V19" s="294"/>
      <c r="W19" s="294"/>
      <c r="X19" s="294"/>
      <c r="Y19" s="294"/>
    </row>
    <row r="20" spans="1:25" ht="19.5" customHeight="1" thickBot="1" x14ac:dyDescent="0.4">
      <c r="A20" s="1221" t="s">
        <v>76</v>
      </c>
      <c r="B20" s="1218"/>
      <c r="C20" s="1219"/>
      <c r="D20" s="1226" t="s">
        <v>77</v>
      </c>
      <c r="E20" s="1219"/>
      <c r="F20" s="294"/>
      <c r="G20" s="294"/>
      <c r="H20" s="294"/>
      <c r="I20" s="294"/>
      <c r="J20" s="294"/>
      <c r="K20" s="294"/>
      <c r="L20" s="294"/>
      <c r="M20" s="294"/>
      <c r="N20" s="294"/>
      <c r="O20" s="294"/>
      <c r="P20" s="294"/>
      <c r="Q20" s="294"/>
      <c r="R20" s="294"/>
      <c r="S20" s="294"/>
      <c r="T20" s="294"/>
      <c r="U20" s="294"/>
      <c r="V20" s="294"/>
      <c r="W20" s="294"/>
      <c r="X20" s="294"/>
      <c r="Y20" s="294"/>
    </row>
    <row r="21" spans="1:25" ht="39" customHeight="1" thickBot="1" x14ac:dyDescent="0.4">
      <c r="A21" s="1224"/>
      <c r="B21" s="1218"/>
      <c r="C21" s="1219"/>
      <c r="D21" s="1220"/>
      <c r="E21" s="1219"/>
      <c r="F21" s="294"/>
      <c r="G21" s="294"/>
      <c r="H21" s="294"/>
      <c r="I21" s="294"/>
      <c r="J21" s="294"/>
      <c r="K21" s="294"/>
      <c r="L21" s="294"/>
      <c r="M21" s="294"/>
      <c r="N21" s="294"/>
      <c r="O21" s="294"/>
      <c r="P21" s="294"/>
      <c r="Q21" s="294"/>
      <c r="R21" s="294"/>
      <c r="S21" s="294"/>
      <c r="T21" s="294"/>
      <c r="U21" s="294"/>
      <c r="V21" s="294"/>
      <c r="W21" s="294"/>
      <c r="X21" s="294"/>
      <c r="Y21" s="294"/>
    </row>
    <row r="22" spans="1:25" ht="43.5" customHeight="1" thickBot="1" x14ac:dyDescent="0.4">
      <c r="A22" s="1224"/>
      <c r="B22" s="1218"/>
      <c r="C22" s="1219"/>
      <c r="D22" s="1220"/>
      <c r="E22" s="1219"/>
      <c r="F22" s="294"/>
      <c r="G22" s="294"/>
      <c r="H22" s="294"/>
      <c r="I22" s="294"/>
      <c r="J22" s="294"/>
      <c r="K22" s="294"/>
      <c r="L22" s="294"/>
      <c r="M22" s="294"/>
      <c r="N22" s="294"/>
      <c r="O22" s="294"/>
      <c r="P22" s="294"/>
      <c r="Q22" s="294"/>
      <c r="R22" s="294"/>
      <c r="S22" s="294"/>
      <c r="T22" s="294"/>
      <c r="U22" s="294"/>
      <c r="V22" s="294"/>
      <c r="W22" s="294"/>
      <c r="X22" s="294"/>
      <c r="Y22" s="294"/>
    </row>
    <row r="23" spans="1:25" ht="37.5" customHeight="1" thickBot="1" x14ac:dyDescent="0.4">
      <c r="A23" s="1217"/>
      <c r="B23" s="1218"/>
      <c r="C23" s="1219"/>
      <c r="D23" s="1220"/>
      <c r="E23" s="1219"/>
      <c r="F23" s="294"/>
      <c r="G23" s="294"/>
      <c r="H23" s="294"/>
      <c r="I23" s="294"/>
      <c r="J23" s="294"/>
      <c r="K23" s="294"/>
      <c r="L23" s="294"/>
      <c r="M23" s="294"/>
      <c r="N23" s="294"/>
      <c r="O23" s="294"/>
      <c r="P23" s="294"/>
      <c r="Q23" s="294"/>
      <c r="R23" s="294"/>
      <c r="S23" s="294"/>
      <c r="T23" s="294"/>
      <c r="U23" s="294"/>
      <c r="V23" s="294"/>
      <c r="W23" s="294"/>
      <c r="X23" s="294"/>
      <c r="Y23" s="294"/>
    </row>
    <row r="24" spans="1:25" ht="43.5" customHeight="1" thickBot="1" x14ac:dyDescent="0.4">
      <c r="A24" s="1217"/>
      <c r="B24" s="1218"/>
      <c r="C24" s="1219"/>
      <c r="D24" s="1220"/>
      <c r="E24" s="1219"/>
      <c r="F24" s="294"/>
      <c r="G24" s="294"/>
      <c r="H24" s="294"/>
      <c r="I24" s="294"/>
      <c r="J24" s="294"/>
      <c r="K24" s="294"/>
      <c r="L24" s="294"/>
      <c r="M24" s="294"/>
      <c r="N24" s="294"/>
      <c r="O24" s="294"/>
      <c r="P24" s="294"/>
      <c r="Q24" s="294"/>
      <c r="R24" s="294"/>
      <c r="S24" s="294"/>
      <c r="T24" s="294"/>
      <c r="U24" s="294"/>
      <c r="V24" s="294"/>
      <c r="W24" s="294"/>
      <c r="X24" s="294"/>
      <c r="Y24" s="294"/>
    </row>
    <row r="25" spans="1:25" ht="37.5" customHeight="1" thickBot="1" x14ac:dyDescent="0.4">
      <c r="A25" s="1217"/>
      <c r="B25" s="1218"/>
      <c r="C25" s="1219"/>
      <c r="D25" s="1220"/>
      <c r="E25" s="1219"/>
      <c r="F25" s="294"/>
      <c r="G25" s="294"/>
      <c r="H25" s="294"/>
      <c r="I25" s="294"/>
      <c r="J25" s="294"/>
      <c r="K25" s="294"/>
      <c r="L25" s="294"/>
      <c r="M25" s="294"/>
      <c r="N25" s="294"/>
      <c r="O25" s="294"/>
      <c r="P25" s="294"/>
      <c r="Q25" s="294"/>
      <c r="R25" s="294"/>
      <c r="S25" s="294"/>
      <c r="T25" s="294"/>
      <c r="U25" s="294"/>
      <c r="V25" s="294"/>
      <c r="W25" s="294"/>
      <c r="X25" s="294"/>
      <c r="Y25" s="294"/>
    </row>
    <row r="26" spans="1:25" ht="43.5" customHeight="1" thickBot="1" x14ac:dyDescent="0.4">
      <c r="A26" s="1217"/>
      <c r="B26" s="1218"/>
      <c r="C26" s="1219"/>
      <c r="D26" s="1220"/>
      <c r="E26" s="1219"/>
      <c r="F26" s="294"/>
      <c r="G26" s="294"/>
      <c r="H26" s="294"/>
      <c r="I26" s="294"/>
      <c r="J26" s="294"/>
      <c r="K26" s="294"/>
      <c r="L26" s="294"/>
      <c r="M26" s="294"/>
      <c r="N26" s="294"/>
      <c r="O26" s="294"/>
      <c r="P26" s="294"/>
      <c r="Q26" s="294"/>
      <c r="R26" s="294"/>
      <c r="S26" s="294"/>
      <c r="T26" s="294"/>
      <c r="U26" s="294"/>
      <c r="V26" s="294"/>
      <c r="W26" s="294"/>
      <c r="X26" s="294"/>
      <c r="Y26" s="294"/>
    </row>
    <row r="27" spans="1:25" ht="37.5" customHeight="1" thickBot="1" x14ac:dyDescent="0.4">
      <c r="A27" s="1221" t="s">
        <v>78</v>
      </c>
      <c r="B27" s="1222"/>
      <c r="C27" s="1222"/>
      <c r="D27" s="1222"/>
      <c r="E27" s="1223"/>
      <c r="F27" s="294"/>
      <c r="G27" s="294"/>
      <c r="H27" s="294"/>
      <c r="I27" s="294"/>
      <c r="J27" s="294"/>
      <c r="K27" s="294"/>
      <c r="L27" s="294"/>
      <c r="M27" s="294"/>
      <c r="N27" s="294"/>
      <c r="O27" s="294"/>
      <c r="P27" s="294"/>
      <c r="Q27" s="294"/>
      <c r="R27" s="294"/>
      <c r="S27" s="294"/>
      <c r="T27" s="294"/>
      <c r="U27" s="294"/>
      <c r="V27" s="294"/>
      <c r="W27" s="294"/>
      <c r="X27" s="294"/>
      <c r="Y27" s="294"/>
    </row>
    <row r="28" spans="1:25" ht="39" customHeight="1" thickBot="1" x14ac:dyDescent="0.4">
      <c r="A28" s="1211"/>
      <c r="B28" s="1212"/>
      <c r="C28" s="1212"/>
      <c r="D28" s="1212"/>
      <c r="E28" s="1213"/>
      <c r="F28" s="294"/>
      <c r="G28" s="294"/>
      <c r="H28" s="294"/>
      <c r="I28" s="294"/>
      <c r="J28" s="294"/>
      <c r="K28" s="294"/>
      <c r="L28" s="294"/>
      <c r="M28" s="294"/>
      <c r="N28" s="294"/>
      <c r="O28" s="294"/>
      <c r="P28" s="294"/>
      <c r="Q28" s="294"/>
      <c r="R28" s="294"/>
      <c r="S28" s="294"/>
      <c r="T28" s="294"/>
      <c r="U28" s="294"/>
      <c r="V28" s="294"/>
      <c r="W28" s="294"/>
      <c r="X28" s="294"/>
      <c r="Y28" s="294"/>
    </row>
    <row r="29" spans="1:25" ht="121.15" customHeight="1" x14ac:dyDescent="0.35">
      <c r="A29" s="294"/>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row>
    <row r="30" spans="1:25" ht="15.75" customHeight="1" x14ac:dyDescent="0.35">
      <c r="A30" s="294"/>
      <c r="B30" s="330"/>
      <c r="C30" s="294"/>
      <c r="D30" s="294"/>
      <c r="E30" s="294"/>
      <c r="F30" s="294"/>
      <c r="G30" s="294"/>
      <c r="H30" s="294"/>
      <c r="I30" s="294"/>
      <c r="J30" s="294"/>
      <c r="K30" s="294"/>
      <c r="L30" s="294"/>
      <c r="M30" s="294"/>
      <c r="N30" s="294"/>
      <c r="O30" s="294"/>
      <c r="P30" s="294"/>
      <c r="Q30" s="294"/>
      <c r="R30" s="294"/>
      <c r="S30" s="294"/>
      <c r="T30" s="294"/>
      <c r="U30" s="294"/>
      <c r="V30" s="294"/>
      <c r="W30" s="294"/>
      <c r="X30" s="294"/>
      <c r="Y30" s="294"/>
    </row>
    <row r="31" spans="1:25" ht="15.75" customHeight="1" x14ac:dyDescent="0.35">
      <c r="A31" s="294"/>
      <c r="B31" s="330"/>
      <c r="C31" s="294"/>
      <c r="D31" s="294"/>
      <c r="E31" s="294"/>
      <c r="F31" s="294"/>
      <c r="G31" s="294"/>
      <c r="H31" s="294"/>
      <c r="I31" s="294"/>
      <c r="J31" s="294"/>
      <c r="K31" s="294"/>
      <c r="L31" s="294"/>
      <c r="M31" s="294"/>
      <c r="N31" s="294"/>
      <c r="O31" s="294"/>
      <c r="P31" s="294"/>
      <c r="Q31" s="294"/>
      <c r="R31" s="294"/>
      <c r="S31" s="294"/>
      <c r="T31" s="294"/>
      <c r="U31" s="294"/>
      <c r="V31" s="294"/>
      <c r="W31" s="294"/>
      <c r="X31" s="294"/>
      <c r="Y31" s="294"/>
    </row>
    <row r="32" spans="1:25" ht="15.75" customHeight="1" x14ac:dyDescent="0.35">
      <c r="A32" s="294"/>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row>
    <row r="33" spans="1:25" ht="15.75" customHeight="1" x14ac:dyDescent="0.35">
      <c r="A33" s="294"/>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row>
    <row r="34" spans="1:25" ht="15.75" customHeight="1" x14ac:dyDescent="0.35">
      <c r="A34" s="294"/>
      <c r="B34" s="294"/>
      <c r="C34" s="294"/>
      <c r="D34" s="294"/>
      <c r="E34" s="294"/>
      <c r="F34" s="294"/>
      <c r="G34" s="294"/>
      <c r="H34" s="294"/>
      <c r="I34" s="294"/>
      <c r="J34" s="294"/>
      <c r="K34" s="294"/>
      <c r="L34" s="294"/>
      <c r="M34" s="294"/>
      <c r="N34" s="294"/>
      <c r="O34" s="294"/>
      <c r="P34" s="294"/>
      <c r="Q34" s="294"/>
      <c r="R34" s="294"/>
      <c r="S34" s="294"/>
      <c r="T34" s="294"/>
      <c r="U34" s="294"/>
      <c r="V34" s="294"/>
      <c r="W34" s="294"/>
      <c r="X34" s="294"/>
      <c r="Y34" s="294"/>
    </row>
    <row r="35" spans="1:25" ht="15.75" customHeight="1" x14ac:dyDescent="0.35">
      <c r="A35" s="294"/>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row>
    <row r="36" spans="1:25" ht="15.75" customHeight="1" x14ac:dyDescent="0.35">
      <c r="A36" s="294"/>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row>
    <row r="37" spans="1:25" ht="15.75" customHeight="1" x14ac:dyDescent="0.35">
      <c r="A37" s="294"/>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row>
    <row r="38" spans="1:25" ht="15.75" customHeight="1" x14ac:dyDescent="0.35">
      <c r="A38" s="294"/>
      <c r="B38" s="294"/>
      <c r="C38" s="294"/>
      <c r="D38" s="294"/>
      <c r="E38" s="294"/>
      <c r="F38" s="294"/>
      <c r="G38" s="294"/>
      <c r="H38" s="294"/>
      <c r="I38" s="294"/>
      <c r="J38" s="294"/>
      <c r="K38" s="294"/>
      <c r="L38" s="294"/>
      <c r="M38" s="294"/>
      <c r="N38" s="294"/>
      <c r="O38" s="294"/>
      <c r="P38" s="294"/>
      <c r="Q38" s="294"/>
      <c r="R38" s="294"/>
      <c r="S38" s="294"/>
      <c r="T38" s="294"/>
      <c r="U38" s="294"/>
      <c r="V38" s="294"/>
      <c r="W38" s="294"/>
      <c r="X38" s="294"/>
      <c r="Y38" s="294"/>
    </row>
    <row r="39" spans="1:25" ht="15.75" customHeight="1" x14ac:dyDescent="0.35">
      <c r="A39" s="294"/>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row>
    <row r="40" spans="1:25" ht="15.75" customHeight="1" x14ac:dyDescent="0.35">
      <c r="A40" s="294"/>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row>
    <row r="41" spans="1:25" ht="15.75" customHeight="1" x14ac:dyDescent="0.35">
      <c r="A41" s="294"/>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row>
    <row r="42" spans="1:25" ht="15.75" customHeight="1" x14ac:dyDescent="0.35">
      <c r="A42" s="294"/>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row>
    <row r="43" spans="1:25" ht="15.75" customHeight="1" x14ac:dyDescent="0.35">
      <c r="A43" s="294"/>
      <c r="B43" s="294"/>
      <c r="C43" s="294"/>
      <c r="D43" s="294"/>
      <c r="E43" s="294"/>
      <c r="F43" s="294"/>
      <c r="G43" s="294"/>
      <c r="H43" s="294"/>
      <c r="I43" s="294"/>
      <c r="J43" s="294"/>
      <c r="K43" s="294"/>
      <c r="L43" s="294"/>
      <c r="M43" s="294"/>
      <c r="N43" s="294"/>
      <c r="O43" s="294"/>
      <c r="P43" s="294"/>
      <c r="Q43" s="294"/>
      <c r="R43" s="294"/>
      <c r="S43" s="294"/>
      <c r="T43" s="294"/>
      <c r="U43" s="294"/>
      <c r="V43" s="294"/>
      <c r="W43" s="294"/>
      <c r="X43" s="294"/>
      <c r="Y43" s="294"/>
    </row>
    <row r="44" spans="1:25" ht="15.75" customHeight="1" x14ac:dyDescent="0.35">
      <c r="A44" s="294"/>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row>
    <row r="45" spans="1:25" ht="15.75" customHeight="1" x14ac:dyDescent="0.35">
      <c r="A45" s="294"/>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row>
    <row r="46" spans="1:25" ht="15.75" customHeight="1" x14ac:dyDescent="0.35">
      <c r="A46" s="294"/>
      <c r="B46" s="294"/>
      <c r="C46" s="294"/>
      <c r="D46" s="294"/>
      <c r="E46" s="294"/>
      <c r="F46" s="294"/>
      <c r="G46" s="294"/>
      <c r="H46" s="294"/>
      <c r="I46" s="294"/>
      <c r="J46" s="294"/>
      <c r="K46" s="294"/>
      <c r="L46" s="294"/>
      <c r="M46" s="294"/>
      <c r="N46" s="294"/>
      <c r="O46" s="294"/>
      <c r="P46" s="294"/>
      <c r="Q46" s="294"/>
      <c r="R46" s="294"/>
      <c r="S46" s="294"/>
      <c r="T46" s="294"/>
      <c r="U46" s="294"/>
      <c r="V46" s="294"/>
      <c r="W46" s="294"/>
      <c r="X46" s="294"/>
      <c r="Y46" s="294"/>
    </row>
    <row r="47" spans="1:25" ht="15.75" customHeight="1" x14ac:dyDescent="0.35">
      <c r="A47" s="294"/>
      <c r="B47" s="294"/>
      <c r="C47" s="294"/>
      <c r="D47" s="294"/>
      <c r="E47" s="294"/>
      <c r="F47" s="294"/>
      <c r="G47" s="294"/>
      <c r="H47" s="294"/>
      <c r="I47" s="294"/>
      <c r="J47" s="294"/>
      <c r="K47" s="294"/>
      <c r="L47" s="294"/>
      <c r="M47" s="294"/>
      <c r="N47" s="294"/>
      <c r="O47" s="294"/>
      <c r="P47" s="294"/>
      <c r="Q47" s="294"/>
      <c r="R47" s="294"/>
      <c r="S47" s="294"/>
      <c r="T47" s="294"/>
      <c r="U47" s="294"/>
      <c r="V47" s="294"/>
      <c r="W47" s="294"/>
      <c r="X47" s="294"/>
      <c r="Y47" s="294"/>
    </row>
    <row r="48" spans="1:25" ht="15.75" customHeight="1" x14ac:dyDescent="0.35">
      <c r="A48" s="294"/>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row>
    <row r="49" spans="1:25" ht="15.75" customHeight="1" x14ac:dyDescent="0.35">
      <c r="A49" s="294"/>
      <c r="B49" s="294"/>
      <c r="C49" s="294"/>
      <c r="D49" s="294"/>
      <c r="E49" s="294"/>
      <c r="F49" s="294"/>
      <c r="G49" s="294"/>
      <c r="H49" s="294"/>
      <c r="I49" s="294"/>
      <c r="J49" s="294"/>
      <c r="K49" s="294"/>
      <c r="L49" s="294"/>
      <c r="M49" s="294"/>
      <c r="N49" s="294"/>
      <c r="O49" s="294"/>
      <c r="P49" s="294"/>
      <c r="Q49" s="294"/>
      <c r="R49" s="294"/>
      <c r="S49" s="294"/>
      <c r="T49" s="294"/>
      <c r="U49" s="294"/>
      <c r="V49" s="294"/>
      <c r="W49" s="294"/>
      <c r="X49" s="294"/>
      <c r="Y49" s="294"/>
    </row>
    <row r="50" spans="1:25" ht="15.75" customHeight="1" x14ac:dyDescent="0.35">
      <c r="A50" s="294"/>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row>
    <row r="51" spans="1:25" ht="15.75" customHeight="1" x14ac:dyDescent="0.35">
      <c r="A51" s="294"/>
      <c r="B51" s="294"/>
      <c r="C51" s="294"/>
      <c r="D51" s="294"/>
      <c r="E51" s="294"/>
      <c r="F51" s="294"/>
      <c r="G51" s="294"/>
      <c r="H51" s="294"/>
      <c r="I51" s="294"/>
      <c r="J51" s="294"/>
      <c r="K51" s="294"/>
      <c r="L51" s="294"/>
      <c r="M51" s="294"/>
      <c r="N51" s="294"/>
      <c r="O51" s="294"/>
      <c r="P51" s="294"/>
      <c r="Q51" s="294"/>
      <c r="R51" s="294"/>
      <c r="S51" s="294"/>
      <c r="T51" s="294"/>
      <c r="U51" s="294"/>
      <c r="V51" s="294"/>
      <c r="W51" s="294"/>
      <c r="X51" s="294"/>
      <c r="Y51" s="294"/>
    </row>
    <row r="52" spans="1:25" ht="15.75" customHeight="1" x14ac:dyDescent="0.35">
      <c r="A52" s="294"/>
      <c r="B52" s="294"/>
      <c r="C52" s="294"/>
      <c r="D52" s="294"/>
      <c r="E52" s="294"/>
      <c r="F52" s="294"/>
      <c r="G52" s="294"/>
      <c r="H52" s="294"/>
      <c r="I52" s="294"/>
      <c r="J52" s="294"/>
      <c r="K52" s="294"/>
      <c r="L52" s="294"/>
      <c r="M52" s="294"/>
      <c r="N52" s="294"/>
      <c r="O52" s="294"/>
      <c r="P52" s="294"/>
      <c r="Q52" s="294"/>
      <c r="R52" s="294"/>
      <c r="S52" s="294"/>
      <c r="T52" s="294"/>
      <c r="U52" s="294"/>
      <c r="V52" s="294"/>
      <c r="W52" s="294"/>
      <c r="X52" s="294"/>
      <c r="Y52" s="294"/>
    </row>
    <row r="53" spans="1:25" ht="15.75" customHeight="1" x14ac:dyDescent="0.35">
      <c r="A53" s="294"/>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row>
    <row r="54" spans="1:25" ht="15.75" customHeight="1" x14ac:dyDescent="0.35">
      <c r="A54" s="294"/>
      <c r="B54" s="294"/>
      <c r="C54" s="294"/>
      <c r="D54" s="294"/>
      <c r="E54" s="294"/>
      <c r="F54" s="294"/>
      <c r="G54" s="294"/>
      <c r="H54" s="294"/>
      <c r="I54" s="294"/>
      <c r="J54" s="294"/>
      <c r="K54" s="294"/>
      <c r="L54" s="294"/>
      <c r="M54" s="294"/>
      <c r="N54" s="294"/>
      <c r="O54" s="294"/>
      <c r="P54" s="294"/>
      <c r="Q54" s="294"/>
      <c r="R54" s="294"/>
      <c r="S54" s="294"/>
      <c r="T54" s="294"/>
      <c r="U54" s="294"/>
      <c r="V54" s="294"/>
      <c r="W54" s="294"/>
      <c r="X54" s="294"/>
      <c r="Y54" s="294"/>
    </row>
    <row r="55" spans="1:25" ht="15.75" customHeight="1" x14ac:dyDescent="0.35">
      <c r="A55" s="294"/>
      <c r="B55" s="294"/>
      <c r="C55" s="294"/>
      <c r="D55" s="294"/>
      <c r="E55" s="294"/>
      <c r="F55" s="294"/>
      <c r="G55" s="294"/>
      <c r="H55" s="294"/>
      <c r="I55" s="294"/>
      <c r="J55" s="294"/>
      <c r="K55" s="294"/>
      <c r="L55" s="294"/>
      <c r="M55" s="294"/>
      <c r="N55" s="294"/>
      <c r="O55" s="294"/>
      <c r="P55" s="294"/>
      <c r="Q55" s="294"/>
      <c r="R55" s="294"/>
      <c r="S55" s="294"/>
      <c r="T55" s="294"/>
      <c r="U55" s="294"/>
      <c r="V55" s="294"/>
      <c r="W55" s="294"/>
      <c r="X55" s="294"/>
      <c r="Y55" s="294"/>
    </row>
    <row r="56" spans="1:25" ht="15.75" customHeight="1" x14ac:dyDescent="0.35">
      <c r="A56" s="294"/>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row>
    <row r="57" spans="1:25" ht="15.75" customHeight="1" x14ac:dyDescent="0.35">
      <c r="A57" s="294"/>
      <c r="B57" s="294"/>
      <c r="C57" s="294"/>
      <c r="D57" s="294"/>
      <c r="E57" s="294"/>
      <c r="F57" s="294"/>
      <c r="G57" s="294"/>
      <c r="H57" s="294"/>
      <c r="I57" s="294"/>
      <c r="J57" s="294"/>
      <c r="K57" s="294"/>
      <c r="L57" s="294"/>
      <c r="M57" s="294"/>
      <c r="N57" s="294"/>
      <c r="O57" s="294"/>
      <c r="P57" s="294"/>
      <c r="Q57" s="294"/>
      <c r="R57" s="294"/>
      <c r="S57" s="294"/>
      <c r="T57" s="294"/>
      <c r="U57" s="294"/>
      <c r="V57" s="294"/>
      <c r="W57" s="294"/>
      <c r="X57" s="294"/>
      <c r="Y57" s="294"/>
    </row>
    <row r="58" spans="1:25" ht="15.75" customHeight="1" x14ac:dyDescent="0.35">
      <c r="A58" s="294"/>
      <c r="B58" s="294"/>
      <c r="C58" s="294"/>
      <c r="D58" s="294"/>
      <c r="E58" s="294"/>
      <c r="F58" s="294"/>
      <c r="G58" s="294"/>
      <c r="H58" s="294"/>
      <c r="I58" s="294"/>
      <c r="J58" s="294"/>
      <c r="K58" s="294"/>
      <c r="L58" s="294"/>
      <c r="M58" s="294"/>
      <c r="N58" s="294"/>
      <c r="O58" s="294"/>
      <c r="P58" s="294"/>
      <c r="Q58" s="294"/>
      <c r="R58" s="294"/>
      <c r="S58" s="294"/>
      <c r="T58" s="294"/>
      <c r="U58" s="294"/>
      <c r="V58" s="294"/>
      <c r="W58" s="294"/>
      <c r="X58" s="294"/>
      <c r="Y58" s="294"/>
    </row>
    <row r="59" spans="1:25" ht="15.75" customHeight="1" x14ac:dyDescent="0.35">
      <c r="A59" s="294"/>
      <c r="B59" s="294"/>
      <c r="C59" s="294"/>
      <c r="D59" s="294"/>
      <c r="E59" s="294"/>
      <c r="F59" s="294"/>
      <c r="G59" s="294"/>
      <c r="H59" s="294"/>
      <c r="I59" s="294"/>
      <c r="J59" s="294"/>
      <c r="K59" s="294"/>
      <c r="L59" s="294"/>
      <c r="M59" s="294"/>
      <c r="N59" s="294"/>
      <c r="O59" s="294"/>
      <c r="P59" s="294"/>
      <c r="Q59" s="294"/>
      <c r="R59" s="294"/>
      <c r="S59" s="294"/>
      <c r="T59" s="294"/>
      <c r="U59" s="294"/>
      <c r="V59" s="294"/>
      <c r="W59" s="294"/>
      <c r="X59" s="294"/>
      <c r="Y59" s="294"/>
    </row>
    <row r="60" spans="1:25" ht="15.75" customHeight="1" x14ac:dyDescent="0.35">
      <c r="A60" s="294"/>
      <c r="B60" s="294"/>
      <c r="C60" s="294"/>
      <c r="D60" s="294"/>
      <c r="E60" s="294"/>
      <c r="F60" s="294"/>
      <c r="G60" s="294"/>
      <c r="H60" s="294"/>
      <c r="I60" s="294"/>
      <c r="J60" s="294"/>
      <c r="K60" s="294"/>
      <c r="L60" s="294"/>
      <c r="M60" s="294"/>
      <c r="N60" s="294"/>
      <c r="O60" s="294"/>
      <c r="P60" s="294"/>
      <c r="Q60" s="294"/>
      <c r="R60" s="294"/>
      <c r="S60" s="294"/>
      <c r="T60" s="294"/>
      <c r="U60" s="294"/>
      <c r="V60" s="294"/>
      <c r="W60" s="294"/>
      <c r="X60" s="294"/>
      <c r="Y60" s="294"/>
    </row>
    <row r="61" spans="1:25" ht="15.75" customHeight="1" x14ac:dyDescent="0.35">
      <c r="A61" s="294"/>
      <c r="B61" s="294"/>
      <c r="C61" s="294"/>
      <c r="D61" s="294"/>
      <c r="E61" s="294"/>
      <c r="F61" s="294"/>
      <c r="G61" s="294"/>
      <c r="H61" s="294"/>
      <c r="I61" s="294"/>
      <c r="J61" s="294"/>
      <c r="K61" s="294"/>
      <c r="L61" s="294"/>
      <c r="M61" s="294"/>
      <c r="N61" s="294"/>
      <c r="O61" s="294"/>
      <c r="P61" s="294"/>
      <c r="Q61" s="294"/>
      <c r="R61" s="294"/>
      <c r="S61" s="294"/>
      <c r="T61" s="294"/>
      <c r="U61" s="294"/>
      <c r="V61" s="294"/>
      <c r="W61" s="294"/>
      <c r="X61" s="294"/>
      <c r="Y61" s="294"/>
    </row>
    <row r="62" spans="1:25" ht="15.75" customHeight="1" x14ac:dyDescent="0.35">
      <c r="A62" s="294"/>
      <c r="B62" s="294"/>
      <c r="C62" s="294"/>
      <c r="D62" s="294"/>
      <c r="E62" s="294"/>
      <c r="F62" s="294"/>
      <c r="G62" s="294"/>
      <c r="H62" s="294"/>
      <c r="I62" s="294"/>
      <c r="J62" s="294"/>
      <c r="K62" s="294"/>
      <c r="L62" s="294"/>
      <c r="M62" s="294"/>
      <c r="N62" s="294"/>
      <c r="O62" s="294"/>
      <c r="P62" s="294"/>
      <c r="Q62" s="294"/>
      <c r="R62" s="294"/>
      <c r="S62" s="294"/>
      <c r="T62" s="294"/>
      <c r="U62" s="294"/>
      <c r="V62" s="294"/>
      <c r="W62" s="294"/>
      <c r="X62" s="294"/>
      <c r="Y62" s="294"/>
    </row>
    <row r="63" spans="1:25" ht="15.75" customHeight="1" x14ac:dyDescent="0.35">
      <c r="A63" s="294"/>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row>
    <row r="64" spans="1:25" ht="15.75" customHeight="1" x14ac:dyDescent="0.35">
      <c r="A64" s="294"/>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row>
    <row r="65" spans="1:25" ht="15.75" customHeight="1" x14ac:dyDescent="0.35">
      <c r="A65" s="294"/>
      <c r="B65" s="294"/>
      <c r="C65" s="294"/>
      <c r="D65" s="294"/>
      <c r="E65" s="294"/>
      <c r="F65" s="294"/>
      <c r="G65" s="294"/>
      <c r="H65" s="294"/>
      <c r="I65" s="294"/>
      <c r="J65" s="294"/>
      <c r="K65" s="294"/>
      <c r="L65" s="294"/>
      <c r="M65" s="294"/>
      <c r="N65" s="294"/>
      <c r="O65" s="294"/>
      <c r="P65" s="294"/>
      <c r="Q65" s="294"/>
      <c r="R65" s="294"/>
      <c r="S65" s="294"/>
      <c r="T65" s="294"/>
      <c r="U65" s="294"/>
      <c r="V65" s="294"/>
      <c r="W65" s="294"/>
      <c r="X65" s="294"/>
      <c r="Y65" s="294"/>
    </row>
    <row r="66" spans="1:25" ht="15.75" customHeight="1" x14ac:dyDescent="0.35">
      <c r="A66" s="294"/>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row>
    <row r="67" spans="1:25" ht="15.75" customHeight="1" x14ac:dyDescent="0.35">
      <c r="A67" s="294"/>
      <c r="B67" s="294"/>
      <c r="C67" s="294"/>
      <c r="D67" s="294"/>
      <c r="E67" s="294"/>
      <c r="F67" s="294"/>
      <c r="G67" s="294"/>
      <c r="H67" s="294"/>
      <c r="I67" s="294"/>
      <c r="J67" s="294"/>
      <c r="K67" s="294"/>
      <c r="L67" s="294"/>
      <c r="M67" s="294"/>
      <c r="N67" s="294"/>
      <c r="O67" s="294"/>
      <c r="P67" s="294"/>
      <c r="Q67" s="294"/>
      <c r="R67" s="294"/>
      <c r="S67" s="294"/>
      <c r="T67" s="294"/>
      <c r="U67" s="294"/>
      <c r="V67" s="294"/>
      <c r="W67" s="294"/>
      <c r="X67" s="294"/>
      <c r="Y67" s="294"/>
    </row>
    <row r="68" spans="1:25" ht="15.75" customHeight="1" x14ac:dyDescent="0.35">
      <c r="A68" s="294"/>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row>
    <row r="69" spans="1:25" ht="15.75" customHeight="1" x14ac:dyDescent="0.35">
      <c r="A69" s="294"/>
      <c r="B69" s="294"/>
      <c r="C69" s="294"/>
      <c r="D69" s="294"/>
      <c r="E69" s="294"/>
      <c r="F69" s="294"/>
      <c r="G69" s="294"/>
      <c r="H69" s="294"/>
      <c r="I69" s="294"/>
      <c r="J69" s="294"/>
      <c r="K69" s="294"/>
      <c r="L69" s="294"/>
      <c r="M69" s="294"/>
      <c r="N69" s="294"/>
      <c r="O69" s="294"/>
      <c r="P69" s="294"/>
      <c r="Q69" s="294"/>
      <c r="R69" s="294"/>
      <c r="S69" s="294"/>
      <c r="T69" s="294"/>
      <c r="U69" s="294"/>
      <c r="V69" s="294"/>
      <c r="W69" s="294"/>
      <c r="X69" s="294"/>
      <c r="Y69" s="294"/>
    </row>
    <row r="70" spans="1:25" ht="15.75" customHeight="1" x14ac:dyDescent="0.35">
      <c r="A70" s="294"/>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row>
    <row r="71" spans="1:25" ht="15.75" customHeight="1" x14ac:dyDescent="0.35">
      <c r="A71" s="294"/>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row>
    <row r="72" spans="1:25" ht="15.75" customHeight="1" x14ac:dyDescent="0.35">
      <c r="A72" s="294"/>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row>
    <row r="73" spans="1:25" ht="15.75" customHeight="1" x14ac:dyDescent="0.35">
      <c r="A73" s="294"/>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row>
    <row r="74" spans="1:25" ht="15.75" customHeight="1" x14ac:dyDescent="0.35">
      <c r="A74" s="294"/>
      <c r="B74" s="294"/>
      <c r="C74" s="294"/>
      <c r="D74" s="294"/>
      <c r="E74" s="294"/>
      <c r="F74" s="294"/>
      <c r="G74" s="294"/>
      <c r="H74" s="294"/>
      <c r="I74" s="294"/>
      <c r="J74" s="294"/>
      <c r="K74" s="294"/>
      <c r="L74" s="294"/>
      <c r="M74" s="294"/>
      <c r="N74" s="294"/>
      <c r="O74" s="294"/>
      <c r="P74" s="294"/>
      <c r="Q74" s="294"/>
      <c r="R74" s="294"/>
      <c r="S74" s="294"/>
      <c r="T74" s="294"/>
      <c r="U74" s="294"/>
      <c r="V74" s="294"/>
      <c r="W74" s="294"/>
      <c r="X74" s="294"/>
      <c r="Y74" s="294"/>
    </row>
    <row r="75" spans="1:25" ht="15.75" customHeight="1" x14ac:dyDescent="0.35">
      <c r="A75" s="294"/>
      <c r="B75" s="294"/>
      <c r="C75" s="294"/>
      <c r="D75" s="294"/>
      <c r="E75" s="294"/>
      <c r="F75" s="294"/>
      <c r="G75" s="294"/>
      <c r="H75" s="294"/>
      <c r="I75" s="294"/>
      <c r="J75" s="294"/>
      <c r="K75" s="294"/>
      <c r="L75" s="294"/>
      <c r="M75" s="294"/>
      <c r="N75" s="294"/>
      <c r="O75" s="294"/>
      <c r="P75" s="294"/>
      <c r="Q75" s="294"/>
      <c r="R75" s="294"/>
      <c r="S75" s="294"/>
      <c r="T75" s="294"/>
      <c r="U75" s="294"/>
      <c r="V75" s="294"/>
      <c r="W75" s="294"/>
      <c r="X75" s="294"/>
      <c r="Y75" s="294"/>
    </row>
    <row r="76" spans="1:25" ht="15.75" customHeight="1" x14ac:dyDescent="0.35">
      <c r="A76" s="294"/>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row>
    <row r="77" spans="1:25" ht="15.75" customHeight="1" x14ac:dyDescent="0.35">
      <c r="A77" s="294"/>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row>
    <row r="78" spans="1:25" ht="15.75" customHeight="1" x14ac:dyDescent="0.35">
      <c r="A78" s="294"/>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row>
    <row r="79" spans="1:25" ht="15.75" customHeight="1" x14ac:dyDescent="0.35">
      <c r="A79" s="294"/>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row>
    <row r="80" spans="1:25" ht="15.75" customHeight="1" x14ac:dyDescent="0.35">
      <c r="A80" s="294"/>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row>
    <row r="81" spans="1:25" ht="15.75" customHeight="1" x14ac:dyDescent="0.35">
      <c r="A81" s="294"/>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row>
    <row r="82" spans="1:25" ht="15.75" customHeight="1" x14ac:dyDescent="0.35">
      <c r="A82" s="294"/>
      <c r="B82" s="294"/>
      <c r="C82" s="294"/>
      <c r="D82" s="294"/>
      <c r="E82" s="294"/>
      <c r="F82" s="294"/>
      <c r="G82" s="294"/>
      <c r="H82" s="294"/>
      <c r="I82" s="294"/>
      <c r="J82" s="294"/>
      <c r="K82" s="294"/>
      <c r="L82" s="294"/>
      <c r="M82" s="294"/>
      <c r="N82" s="294"/>
      <c r="O82" s="294"/>
      <c r="P82" s="294"/>
      <c r="Q82" s="294"/>
      <c r="R82" s="294"/>
      <c r="S82" s="294"/>
      <c r="T82" s="294"/>
      <c r="U82" s="294"/>
      <c r="V82" s="294"/>
      <c r="W82" s="294"/>
      <c r="X82" s="294"/>
      <c r="Y82" s="294"/>
    </row>
    <row r="83" spans="1:25" ht="15.75" customHeight="1" x14ac:dyDescent="0.35">
      <c r="A83" s="294"/>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row>
    <row r="84" spans="1:25" ht="15.75" customHeight="1" x14ac:dyDescent="0.35">
      <c r="A84" s="294"/>
      <c r="B84" s="294"/>
      <c r="C84" s="294"/>
      <c r="D84" s="294"/>
      <c r="E84" s="294"/>
      <c r="F84" s="294"/>
      <c r="G84" s="294"/>
      <c r="H84" s="294"/>
      <c r="I84" s="294"/>
      <c r="J84" s="294"/>
      <c r="K84" s="294"/>
      <c r="L84" s="294"/>
      <c r="M84" s="294"/>
      <c r="N84" s="294"/>
      <c r="O84" s="294"/>
      <c r="P84" s="294"/>
      <c r="Q84" s="294"/>
      <c r="R84" s="294"/>
      <c r="S84" s="294"/>
      <c r="T84" s="294"/>
      <c r="U84" s="294"/>
      <c r="V84" s="294"/>
      <c r="W84" s="294"/>
      <c r="X84" s="294"/>
      <c r="Y84" s="294"/>
    </row>
    <row r="85" spans="1:25" ht="15.75" customHeight="1" x14ac:dyDescent="0.35">
      <c r="A85" s="294"/>
      <c r="B85" s="294"/>
      <c r="C85" s="294"/>
      <c r="D85" s="294"/>
      <c r="E85" s="294"/>
      <c r="F85" s="294"/>
      <c r="G85" s="294"/>
      <c r="H85" s="294"/>
      <c r="I85" s="294"/>
      <c r="J85" s="294"/>
      <c r="K85" s="294"/>
      <c r="L85" s="294"/>
      <c r="M85" s="294"/>
      <c r="N85" s="294"/>
      <c r="O85" s="294"/>
      <c r="P85" s="294"/>
      <c r="Q85" s="294"/>
      <c r="R85" s="294"/>
      <c r="S85" s="294"/>
      <c r="T85" s="294"/>
      <c r="U85" s="294"/>
      <c r="V85" s="294"/>
      <c r="W85" s="294"/>
      <c r="X85" s="294"/>
      <c r="Y85" s="294"/>
    </row>
    <row r="86" spans="1:25" ht="15.75" customHeight="1" x14ac:dyDescent="0.35">
      <c r="A86" s="294"/>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row>
    <row r="87" spans="1:25" ht="15.75" customHeight="1" x14ac:dyDescent="0.35">
      <c r="A87" s="294"/>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row>
    <row r="88" spans="1:25" ht="15.75" customHeight="1" x14ac:dyDescent="0.35">
      <c r="A88" s="294"/>
      <c r="B88" s="294"/>
      <c r="C88" s="294"/>
      <c r="D88" s="294"/>
      <c r="E88" s="294"/>
      <c r="F88" s="294"/>
      <c r="G88" s="294"/>
      <c r="H88" s="294"/>
      <c r="I88" s="294"/>
      <c r="J88" s="294"/>
      <c r="K88" s="294"/>
      <c r="L88" s="294"/>
      <c r="M88" s="294"/>
      <c r="N88" s="294"/>
      <c r="O88" s="294"/>
      <c r="P88" s="294"/>
      <c r="Q88" s="294"/>
      <c r="R88" s="294"/>
      <c r="S88" s="294"/>
      <c r="T88" s="294"/>
      <c r="U88" s="294"/>
      <c r="V88" s="294"/>
      <c r="W88" s="294"/>
      <c r="X88" s="294"/>
      <c r="Y88" s="294"/>
    </row>
    <row r="89" spans="1:25" ht="15.75" customHeight="1" x14ac:dyDescent="0.35">
      <c r="A89" s="294"/>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row>
    <row r="90" spans="1:25" ht="15.75" customHeight="1" x14ac:dyDescent="0.35">
      <c r="A90" s="294"/>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row>
    <row r="91" spans="1:25" ht="15.75" customHeight="1" x14ac:dyDescent="0.35">
      <c r="A91" s="294"/>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row>
    <row r="92" spans="1:25" ht="15.75" customHeight="1" x14ac:dyDescent="0.35">
      <c r="A92" s="294"/>
      <c r="B92" s="294"/>
      <c r="C92" s="294"/>
      <c r="D92" s="294"/>
      <c r="E92" s="294"/>
      <c r="F92" s="294"/>
      <c r="G92" s="294"/>
      <c r="H92" s="294"/>
      <c r="I92" s="294"/>
      <c r="J92" s="294"/>
      <c r="K92" s="294"/>
      <c r="L92" s="294"/>
      <c r="M92" s="294"/>
      <c r="N92" s="294"/>
      <c r="O92" s="294"/>
      <c r="P92" s="294"/>
      <c r="Q92" s="294"/>
      <c r="R92" s="294"/>
      <c r="S92" s="294"/>
      <c r="T92" s="294"/>
      <c r="U92" s="294"/>
      <c r="V92" s="294"/>
      <c r="W92" s="294"/>
      <c r="X92" s="294"/>
      <c r="Y92" s="294"/>
    </row>
    <row r="93" spans="1:25" ht="15.75" customHeight="1" x14ac:dyDescent="0.35">
      <c r="A93" s="294"/>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row>
    <row r="94" spans="1:25" ht="15.75" customHeight="1" x14ac:dyDescent="0.35">
      <c r="A94" s="294"/>
      <c r="B94" s="294"/>
      <c r="C94" s="294"/>
      <c r="D94" s="294"/>
      <c r="E94" s="294"/>
      <c r="F94" s="294"/>
      <c r="G94" s="294"/>
      <c r="H94" s="294"/>
      <c r="I94" s="294"/>
      <c r="J94" s="294"/>
      <c r="K94" s="294"/>
      <c r="L94" s="294"/>
      <c r="M94" s="294"/>
      <c r="N94" s="294"/>
      <c r="O94" s="294"/>
      <c r="P94" s="294"/>
      <c r="Q94" s="294"/>
      <c r="R94" s="294"/>
      <c r="S94" s="294"/>
      <c r="T94" s="294"/>
      <c r="U94" s="294"/>
      <c r="V94" s="294"/>
      <c r="W94" s="294"/>
      <c r="X94" s="294"/>
      <c r="Y94" s="294"/>
    </row>
    <row r="95" spans="1:25" ht="15.75" customHeight="1" x14ac:dyDescent="0.35">
      <c r="A95" s="294"/>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row>
    <row r="96" spans="1:25" ht="15.75" customHeight="1" x14ac:dyDescent="0.35">
      <c r="A96" s="294"/>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row>
    <row r="97" spans="1:25" ht="15.75" customHeight="1" x14ac:dyDescent="0.35">
      <c r="A97" s="294"/>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row>
    <row r="98" spans="1:25" ht="15.75" customHeight="1" x14ac:dyDescent="0.35">
      <c r="A98" s="294"/>
      <c r="B98" s="294"/>
      <c r="C98" s="294"/>
      <c r="D98" s="294"/>
      <c r="E98" s="294"/>
      <c r="F98" s="294"/>
      <c r="G98" s="294"/>
      <c r="H98" s="294"/>
      <c r="I98" s="294"/>
      <c r="J98" s="294"/>
      <c r="K98" s="294"/>
      <c r="L98" s="294"/>
      <c r="M98" s="294"/>
      <c r="N98" s="294"/>
      <c r="O98" s="294"/>
      <c r="P98" s="294"/>
      <c r="Q98" s="294"/>
      <c r="R98" s="294"/>
      <c r="S98" s="294"/>
      <c r="T98" s="294"/>
      <c r="U98" s="294"/>
      <c r="V98" s="294"/>
      <c r="W98" s="294"/>
      <c r="X98" s="294"/>
      <c r="Y98" s="294"/>
    </row>
    <row r="99" spans="1:25" ht="15.75" customHeight="1" x14ac:dyDescent="0.35">
      <c r="A99" s="294"/>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row>
    <row r="100" spans="1:25" ht="15.75" customHeight="1" x14ac:dyDescent="0.35">
      <c r="A100" s="294"/>
      <c r="B100" s="294"/>
      <c r="C100" s="294"/>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row>
    <row r="101" spans="1:25" ht="15.75" customHeight="1" x14ac:dyDescent="0.35">
      <c r="A101" s="294"/>
      <c r="B101" s="294"/>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row>
    <row r="102" spans="1:25" ht="15.75" customHeight="1" x14ac:dyDescent="0.35">
      <c r="A102" s="294"/>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row>
    <row r="103" spans="1:25" ht="15.75" customHeight="1" x14ac:dyDescent="0.35">
      <c r="A103" s="294"/>
      <c r="B103" s="294"/>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row>
    <row r="104" spans="1:25" ht="15.75" customHeight="1" x14ac:dyDescent="0.35">
      <c r="A104" s="294"/>
      <c r="B104" s="294"/>
      <c r="C104" s="294"/>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4"/>
    </row>
    <row r="105" spans="1:25" ht="15.75" customHeight="1" x14ac:dyDescent="0.35">
      <c r="A105" s="294"/>
      <c r="B105" s="294"/>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row>
    <row r="106" spans="1:25" ht="15.75" customHeight="1" x14ac:dyDescent="0.35">
      <c r="A106" s="294"/>
      <c r="B106" s="294"/>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row>
    <row r="107" spans="1:25" ht="15.75" customHeight="1" x14ac:dyDescent="0.35">
      <c r="A107" s="294"/>
      <c r="B107" s="294"/>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row>
    <row r="108" spans="1:25" ht="15.75" customHeight="1" x14ac:dyDescent="0.35">
      <c r="A108" s="294"/>
      <c r="B108" s="294"/>
      <c r="C108" s="294"/>
      <c r="D108" s="294"/>
      <c r="E108" s="294"/>
      <c r="F108" s="294"/>
      <c r="G108" s="294"/>
      <c r="H108" s="294"/>
      <c r="I108" s="294"/>
      <c r="J108" s="294"/>
      <c r="K108" s="294"/>
      <c r="L108" s="294"/>
      <c r="M108" s="294"/>
      <c r="N108" s="294"/>
      <c r="O108" s="294"/>
      <c r="P108" s="294"/>
      <c r="Q108" s="294"/>
      <c r="R108" s="294"/>
      <c r="S108" s="294"/>
      <c r="T108" s="294"/>
      <c r="U108" s="294"/>
      <c r="V108" s="294"/>
      <c r="W108" s="294"/>
      <c r="X108" s="294"/>
      <c r="Y108" s="294"/>
    </row>
    <row r="109" spans="1:25" ht="15.75" customHeight="1" x14ac:dyDescent="0.35">
      <c r="A109" s="294"/>
      <c r="B109" s="294"/>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row>
    <row r="110" spans="1:25" ht="15.75" customHeight="1" x14ac:dyDescent="0.35">
      <c r="A110" s="294"/>
      <c r="B110" s="294"/>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row>
    <row r="111" spans="1:25" ht="15.75" customHeight="1" x14ac:dyDescent="0.35">
      <c r="A111" s="294"/>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row>
    <row r="112" spans="1:25" ht="15.75" customHeight="1" x14ac:dyDescent="0.35">
      <c r="A112" s="294"/>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row>
    <row r="113" spans="1:25" ht="15.75" customHeight="1" x14ac:dyDescent="0.35">
      <c r="A113" s="294"/>
      <c r="B113" s="294"/>
      <c r="C113" s="294"/>
      <c r="D113" s="294"/>
      <c r="E113" s="294"/>
      <c r="F113" s="294"/>
      <c r="G113" s="294"/>
      <c r="H113" s="294"/>
      <c r="I113" s="294"/>
      <c r="J113" s="294"/>
      <c r="K113" s="294"/>
      <c r="L113" s="294"/>
      <c r="M113" s="294"/>
      <c r="N113" s="294"/>
      <c r="O113" s="294"/>
      <c r="P113" s="294"/>
      <c r="Q113" s="294"/>
      <c r="R113" s="294"/>
      <c r="S113" s="294"/>
      <c r="T113" s="294"/>
      <c r="U113" s="294"/>
      <c r="V113" s="294"/>
      <c r="W113" s="294"/>
      <c r="X113" s="294"/>
      <c r="Y113" s="294"/>
    </row>
    <row r="114" spans="1:25" ht="15.75" customHeight="1" x14ac:dyDescent="0.35">
      <c r="A114" s="294"/>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row>
    <row r="115" spans="1:25" ht="15.75" customHeight="1" x14ac:dyDescent="0.35">
      <c r="A115" s="294"/>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row>
    <row r="116" spans="1:25" ht="15.75" customHeight="1" x14ac:dyDescent="0.35">
      <c r="A116" s="294"/>
      <c r="B116" s="294"/>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row>
    <row r="117" spans="1:25" ht="15.75" customHeight="1" x14ac:dyDescent="0.35">
      <c r="A117" s="294"/>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row>
    <row r="118" spans="1:25" ht="15.75" customHeight="1" x14ac:dyDescent="0.35">
      <c r="A118" s="294"/>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row>
    <row r="119" spans="1:25" ht="15.75" customHeight="1" x14ac:dyDescent="0.35">
      <c r="A119" s="294"/>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row>
    <row r="120" spans="1:25" ht="15.75" customHeight="1" x14ac:dyDescent="0.35">
      <c r="A120" s="294"/>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row>
    <row r="121" spans="1:25" ht="15.75" customHeight="1" x14ac:dyDescent="0.35">
      <c r="A121" s="294"/>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row>
    <row r="122" spans="1:25" ht="15.75" customHeight="1" x14ac:dyDescent="0.35">
      <c r="A122" s="294"/>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row>
    <row r="123" spans="1:25" ht="15.75" customHeight="1" x14ac:dyDescent="0.35">
      <c r="A123" s="294"/>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row>
    <row r="124" spans="1:25" ht="15.75" customHeight="1" x14ac:dyDescent="0.35">
      <c r="A124" s="294"/>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row>
    <row r="125" spans="1:25" ht="15.75" customHeight="1" x14ac:dyDescent="0.35">
      <c r="A125" s="294"/>
      <c r="B125" s="294"/>
      <c r="C125" s="294"/>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row>
    <row r="126" spans="1:25" ht="15.75" customHeight="1" x14ac:dyDescent="0.35">
      <c r="A126" s="294"/>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row>
    <row r="127" spans="1:25" ht="15.75" customHeight="1" x14ac:dyDescent="0.35">
      <c r="A127" s="294"/>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row>
    <row r="128" spans="1:25" ht="15.75" customHeight="1" x14ac:dyDescent="0.35">
      <c r="A128" s="294"/>
      <c r="B128" s="294"/>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row>
    <row r="129" spans="1:25" ht="15.75" customHeight="1" x14ac:dyDescent="0.35">
      <c r="A129" s="294"/>
      <c r="B129" s="294"/>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row>
    <row r="130" spans="1:25" ht="15.75" customHeight="1" x14ac:dyDescent="0.35">
      <c r="A130" s="294"/>
      <c r="B130" s="294"/>
      <c r="C130" s="294"/>
      <c r="D130" s="294"/>
      <c r="E130" s="294"/>
      <c r="F130" s="294"/>
      <c r="G130" s="294"/>
      <c r="H130" s="294"/>
      <c r="I130" s="294"/>
      <c r="J130" s="294"/>
      <c r="K130" s="294"/>
      <c r="L130" s="294"/>
      <c r="M130" s="294"/>
      <c r="N130" s="294"/>
      <c r="O130" s="294"/>
      <c r="P130" s="294"/>
      <c r="Q130" s="294"/>
      <c r="R130" s="294"/>
      <c r="S130" s="294"/>
      <c r="T130" s="294"/>
      <c r="U130" s="294"/>
      <c r="V130" s="294"/>
      <c r="W130" s="294"/>
      <c r="X130" s="294"/>
      <c r="Y130" s="294"/>
    </row>
    <row r="131" spans="1:25" ht="15.75" customHeight="1" x14ac:dyDescent="0.35">
      <c r="A131" s="294"/>
      <c r="B131" s="294"/>
      <c r="C131" s="294"/>
      <c r="D131" s="294"/>
      <c r="E131" s="294"/>
      <c r="F131" s="294"/>
      <c r="G131" s="294"/>
      <c r="H131" s="294"/>
      <c r="I131" s="294"/>
      <c r="J131" s="294"/>
      <c r="K131" s="294"/>
      <c r="L131" s="294"/>
      <c r="M131" s="294"/>
      <c r="N131" s="294"/>
      <c r="O131" s="294"/>
      <c r="P131" s="294"/>
      <c r="Q131" s="294"/>
      <c r="R131" s="294"/>
      <c r="S131" s="294"/>
      <c r="T131" s="294"/>
      <c r="U131" s="294"/>
      <c r="V131" s="294"/>
      <c r="W131" s="294"/>
      <c r="X131" s="294"/>
      <c r="Y131" s="294"/>
    </row>
    <row r="132" spans="1:25" ht="15.75" customHeight="1" x14ac:dyDescent="0.35">
      <c r="A132" s="294"/>
      <c r="B132" s="294"/>
      <c r="C132" s="294"/>
      <c r="D132" s="294"/>
      <c r="E132" s="294"/>
      <c r="F132" s="294"/>
      <c r="G132" s="294"/>
      <c r="H132" s="294"/>
      <c r="I132" s="294"/>
      <c r="J132" s="294"/>
      <c r="K132" s="294"/>
      <c r="L132" s="294"/>
      <c r="M132" s="294"/>
      <c r="N132" s="294"/>
      <c r="O132" s="294"/>
      <c r="P132" s="294"/>
      <c r="Q132" s="294"/>
      <c r="R132" s="294"/>
      <c r="S132" s="294"/>
      <c r="T132" s="294"/>
      <c r="U132" s="294"/>
      <c r="V132" s="294"/>
      <c r="W132" s="294"/>
      <c r="X132" s="294"/>
      <c r="Y132" s="294"/>
    </row>
    <row r="133" spans="1:25" ht="15.75" customHeight="1" x14ac:dyDescent="0.35">
      <c r="A133" s="294"/>
      <c r="B133" s="294"/>
      <c r="C133" s="294"/>
      <c r="D133" s="294"/>
      <c r="E133" s="294"/>
      <c r="F133" s="294"/>
      <c r="G133" s="294"/>
      <c r="H133" s="294"/>
      <c r="I133" s="294"/>
      <c r="J133" s="294"/>
      <c r="K133" s="294"/>
      <c r="L133" s="294"/>
      <c r="M133" s="294"/>
      <c r="N133" s="294"/>
      <c r="O133" s="294"/>
      <c r="P133" s="294"/>
      <c r="Q133" s="294"/>
      <c r="R133" s="294"/>
      <c r="S133" s="294"/>
      <c r="T133" s="294"/>
      <c r="U133" s="294"/>
      <c r="V133" s="294"/>
      <c r="W133" s="294"/>
      <c r="X133" s="294"/>
      <c r="Y133" s="294"/>
    </row>
    <row r="134" spans="1:25" ht="15.75" customHeight="1" x14ac:dyDescent="0.35">
      <c r="A134" s="294"/>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row>
    <row r="135" spans="1:25" ht="15.75" customHeight="1" x14ac:dyDescent="0.35">
      <c r="A135" s="294"/>
      <c r="B135" s="294"/>
      <c r="C135" s="294"/>
      <c r="D135" s="294"/>
      <c r="E135" s="294"/>
      <c r="F135" s="294"/>
      <c r="G135" s="294"/>
      <c r="H135" s="294"/>
      <c r="I135" s="294"/>
      <c r="J135" s="294"/>
      <c r="K135" s="294"/>
      <c r="L135" s="294"/>
      <c r="M135" s="294"/>
      <c r="N135" s="294"/>
      <c r="O135" s="294"/>
      <c r="P135" s="294"/>
      <c r="Q135" s="294"/>
      <c r="R135" s="294"/>
      <c r="S135" s="294"/>
      <c r="T135" s="294"/>
      <c r="U135" s="294"/>
      <c r="V135" s="294"/>
      <c r="W135" s="294"/>
      <c r="X135" s="294"/>
      <c r="Y135" s="294"/>
    </row>
    <row r="136" spans="1:25" ht="15.75" customHeight="1" x14ac:dyDescent="0.35">
      <c r="A136" s="294"/>
      <c r="B136" s="294"/>
      <c r="C136" s="294"/>
      <c r="D136" s="294"/>
      <c r="E136" s="294"/>
      <c r="F136" s="294"/>
      <c r="G136" s="294"/>
      <c r="H136" s="294"/>
      <c r="I136" s="294"/>
      <c r="J136" s="294"/>
      <c r="K136" s="294"/>
      <c r="L136" s="294"/>
      <c r="M136" s="294"/>
      <c r="N136" s="294"/>
      <c r="O136" s="294"/>
      <c r="P136" s="294"/>
      <c r="Q136" s="294"/>
      <c r="R136" s="294"/>
      <c r="S136" s="294"/>
      <c r="T136" s="294"/>
      <c r="U136" s="294"/>
      <c r="V136" s="294"/>
      <c r="W136" s="294"/>
      <c r="X136" s="294"/>
      <c r="Y136" s="294"/>
    </row>
    <row r="137" spans="1:25" ht="15.75" customHeight="1" x14ac:dyDescent="0.35">
      <c r="A137" s="294"/>
      <c r="B137" s="294"/>
      <c r="C137" s="294"/>
      <c r="D137" s="294"/>
      <c r="E137" s="294"/>
      <c r="F137" s="294"/>
      <c r="G137" s="294"/>
      <c r="H137" s="294"/>
      <c r="I137" s="294"/>
      <c r="J137" s="294"/>
      <c r="K137" s="294"/>
      <c r="L137" s="294"/>
      <c r="M137" s="294"/>
      <c r="N137" s="294"/>
      <c r="O137" s="294"/>
      <c r="P137" s="294"/>
      <c r="Q137" s="294"/>
      <c r="R137" s="294"/>
      <c r="S137" s="294"/>
      <c r="T137" s="294"/>
      <c r="U137" s="294"/>
      <c r="V137" s="294"/>
      <c r="W137" s="294"/>
      <c r="X137" s="294"/>
      <c r="Y137" s="294"/>
    </row>
    <row r="138" spans="1:25" ht="15.75" customHeight="1" x14ac:dyDescent="0.35">
      <c r="A138" s="294"/>
      <c r="B138" s="294"/>
      <c r="C138" s="294"/>
      <c r="D138" s="294"/>
      <c r="E138" s="294"/>
      <c r="F138" s="294"/>
      <c r="G138" s="294"/>
      <c r="H138" s="294"/>
      <c r="I138" s="294"/>
      <c r="J138" s="294"/>
      <c r="K138" s="294"/>
      <c r="L138" s="294"/>
      <c r="M138" s="294"/>
      <c r="N138" s="294"/>
      <c r="O138" s="294"/>
      <c r="P138" s="294"/>
      <c r="Q138" s="294"/>
      <c r="R138" s="294"/>
      <c r="S138" s="294"/>
      <c r="T138" s="294"/>
      <c r="U138" s="294"/>
      <c r="V138" s="294"/>
      <c r="W138" s="294"/>
      <c r="X138" s="294"/>
      <c r="Y138" s="294"/>
    </row>
    <row r="139" spans="1:25" ht="15.75" customHeight="1" x14ac:dyDescent="0.35">
      <c r="A139" s="294"/>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row>
    <row r="140" spans="1:25" ht="15.75" customHeight="1" x14ac:dyDescent="0.35">
      <c r="A140" s="294"/>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row>
    <row r="141" spans="1:25" ht="15.75" customHeight="1" x14ac:dyDescent="0.35">
      <c r="A141" s="294"/>
      <c r="B141" s="294"/>
      <c r="C141" s="294"/>
      <c r="D141" s="294"/>
      <c r="E141" s="294"/>
      <c r="F141" s="294"/>
      <c r="G141" s="294"/>
      <c r="H141" s="294"/>
      <c r="I141" s="294"/>
      <c r="J141" s="294"/>
      <c r="K141" s="294"/>
      <c r="L141" s="294"/>
      <c r="M141" s="294"/>
      <c r="N141" s="294"/>
      <c r="O141" s="294"/>
      <c r="P141" s="294"/>
      <c r="Q141" s="294"/>
      <c r="R141" s="294"/>
      <c r="S141" s="294"/>
      <c r="T141" s="294"/>
      <c r="U141" s="294"/>
      <c r="V141" s="294"/>
      <c r="W141" s="294"/>
      <c r="X141" s="294"/>
      <c r="Y141" s="294"/>
    </row>
    <row r="142" spans="1:25" ht="15.75" customHeight="1" x14ac:dyDescent="0.35">
      <c r="A142" s="294"/>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row>
    <row r="143" spans="1:25" ht="15.75" customHeight="1" x14ac:dyDescent="0.35">
      <c r="A143" s="294"/>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row>
    <row r="144" spans="1:25" ht="15.75" customHeight="1" x14ac:dyDescent="0.35">
      <c r="A144" s="294"/>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row>
    <row r="145" spans="1:25" ht="15.75" customHeight="1" x14ac:dyDescent="0.35">
      <c r="A145" s="294"/>
      <c r="B145" s="294"/>
      <c r="C145" s="294"/>
      <c r="D145" s="294"/>
      <c r="E145" s="294"/>
      <c r="F145" s="294"/>
      <c r="G145" s="294"/>
      <c r="H145" s="294"/>
      <c r="I145" s="294"/>
      <c r="J145" s="294"/>
      <c r="K145" s="294"/>
      <c r="L145" s="294"/>
      <c r="M145" s="294"/>
      <c r="N145" s="294"/>
      <c r="O145" s="294"/>
      <c r="P145" s="294"/>
      <c r="Q145" s="294"/>
      <c r="R145" s="294"/>
      <c r="S145" s="294"/>
      <c r="T145" s="294"/>
      <c r="U145" s="294"/>
      <c r="V145" s="294"/>
      <c r="W145" s="294"/>
      <c r="X145" s="294"/>
      <c r="Y145" s="294"/>
    </row>
    <row r="146" spans="1:25" ht="15.75" customHeight="1" x14ac:dyDescent="0.35">
      <c r="A146" s="294"/>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row>
    <row r="147" spans="1:25" ht="15.75" customHeight="1" x14ac:dyDescent="0.35">
      <c r="A147" s="294"/>
      <c r="B147" s="294"/>
      <c r="C147" s="294"/>
      <c r="D147" s="294"/>
      <c r="E147" s="294"/>
      <c r="F147" s="294"/>
      <c r="G147" s="294"/>
      <c r="H147" s="294"/>
      <c r="I147" s="294"/>
      <c r="J147" s="294"/>
      <c r="K147" s="294"/>
      <c r="L147" s="294"/>
      <c r="M147" s="294"/>
      <c r="N147" s="294"/>
      <c r="O147" s="294"/>
      <c r="P147" s="294"/>
      <c r="Q147" s="294"/>
      <c r="R147" s="294"/>
      <c r="S147" s="294"/>
      <c r="T147" s="294"/>
      <c r="U147" s="294"/>
      <c r="V147" s="294"/>
      <c r="W147" s="294"/>
      <c r="X147" s="294"/>
      <c r="Y147" s="294"/>
    </row>
    <row r="148" spans="1:25" ht="15.75" customHeight="1" x14ac:dyDescent="0.35">
      <c r="A148" s="294"/>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row>
    <row r="149" spans="1:25" ht="15.75" customHeight="1" x14ac:dyDescent="0.35">
      <c r="A149" s="294"/>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row>
    <row r="150" spans="1:25" ht="15.75" customHeight="1" x14ac:dyDescent="0.35">
      <c r="A150" s="294"/>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row>
    <row r="151" spans="1:25" ht="15.75" customHeight="1" x14ac:dyDescent="0.35">
      <c r="A151" s="294"/>
      <c r="B151" s="294"/>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row>
    <row r="152" spans="1:25" ht="15.75" customHeight="1" x14ac:dyDescent="0.35">
      <c r="A152" s="294"/>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row>
    <row r="153" spans="1:25" ht="15.75" customHeight="1" x14ac:dyDescent="0.35">
      <c r="A153" s="294"/>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row>
    <row r="154" spans="1:25" ht="15.75" customHeight="1" x14ac:dyDescent="0.35">
      <c r="A154" s="294"/>
      <c r="B154" s="294"/>
      <c r="C154" s="294"/>
      <c r="D154" s="294"/>
      <c r="E154" s="294"/>
      <c r="F154" s="294"/>
      <c r="G154" s="294"/>
      <c r="H154" s="294"/>
      <c r="I154" s="294"/>
      <c r="J154" s="294"/>
      <c r="K154" s="294"/>
      <c r="L154" s="294"/>
      <c r="M154" s="294"/>
      <c r="N154" s="294"/>
      <c r="O154" s="294"/>
      <c r="P154" s="294"/>
      <c r="Q154" s="294"/>
      <c r="R154" s="294"/>
      <c r="S154" s="294"/>
      <c r="T154" s="294"/>
      <c r="U154" s="294"/>
      <c r="V154" s="294"/>
      <c r="W154" s="294"/>
      <c r="X154" s="294"/>
      <c r="Y154" s="294"/>
    </row>
    <row r="155" spans="1:25" ht="15.75" customHeight="1" x14ac:dyDescent="0.35">
      <c r="A155" s="294"/>
      <c r="B155" s="294"/>
      <c r="C155" s="294"/>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row>
    <row r="156" spans="1:25" ht="15.75" customHeight="1" x14ac:dyDescent="0.35">
      <c r="A156" s="294"/>
      <c r="B156" s="294"/>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row>
    <row r="157" spans="1:25" ht="15.75" customHeight="1" x14ac:dyDescent="0.35">
      <c r="A157" s="294"/>
      <c r="B157" s="294"/>
      <c r="C157" s="294"/>
      <c r="D157" s="294"/>
      <c r="E157" s="294"/>
      <c r="F157" s="294"/>
      <c r="G157" s="294"/>
      <c r="H157" s="294"/>
      <c r="I157" s="294"/>
      <c r="J157" s="294"/>
      <c r="K157" s="294"/>
      <c r="L157" s="294"/>
      <c r="M157" s="294"/>
      <c r="N157" s="294"/>
      <c r="O157" s="294"/>
      <c r="P157" s="294"/>
      <c r="Q157" s="294"/>
      <c r="R157" s="294"/>
      <c r="S157" s="294"/>
      <c r="T157" s="294"/>
      <c r="U157" s="294"/>
      <c r="V157" s="294"/>
      <c r="W157" s="294"/>
      <c r="X157" s="294"/>
      <c r="Y157" s="294"/>
    </row>
    <row r="158" spans="1:25" ht="15.75" customHeight="1" x14ac:dyDescent="0.35">
      <c r="A158" s="294"/>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row>
    <row r="159" spans="1:25" ht="15.75" customHeight="1" x14ac:dyDescent="0.35">
      <c r="A159" s="294"/>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row>
    <row r="160" spans="1:25" ht="15.75" customHeight="1" x14ac:dyDescent="0.35">
      <c r="A160" s="294"/>
      <c r="B160" s="294"/>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row>
    <row r="161" spans="1:25" ht="15.75" customHeight="1" x14ac:dyDescent="0.35">
      <c r="A161" s="294"/>
      <c r="B161" s="294"/>
      <c r="C161" s="294"/>
      <c r="D161" s="294"/>
      <c r="E161" s="294"/>
      <c r="F161" s="294"/>
      <c r="G161" s="294"/>
      <c r="H161" s="294"/>
      <c r="I161" s="294"/>
      <c r="J161" s="294"/>
      <c r="K161" s="294"/>
      <c r="L161" s="294"/>
      <c r="M161" s="294"/>
      <c r="N161" s="294"/>
      <c r="O161" s="294"/>
      <c r="P161" s="294"/>
      <c r="Q161" s="294"/>
      <c r="R161" s="294"/>
      <c r="S161" s="294"/>
      <c r="T161" s="294"/>
      <c r="U161" s="294"/>
      <c r="V161" s="294"/>
      <c r="W161" s="294"/>
      <c r="X161" s="294"/>
      <c r="Y161" s="294"/>
    </row>
    <row r="162" spans="1:25" ht="15.75" customHeight="1" x14ac:dyDescent="0.35">
      <c r="A162" s="294"/>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row>
    <row r="163" spans="1:25" ht="15.75" customHeight="1" x14ac:dyDescent="0.35">
      <c r="A163" s="294"/>
      <c r="B163" s="294"/>
      <c r="C163" s="294"/>
      <c r="D163" s="294"/>
      <c r="E163" s="294"/>
      <c r="F163" s="294"/>
      <c r="G163" s="294"/>
      <c r="H163" s="294"/>
      <c r="I163" s="294"/>
      <c r="J163" s="294"/>
      <c r="K163" s="294"/>
      <c r="L163" s="294"/>
      <c r="M163" s="294"/>
      <c r="N163" s="294"/>
      <c r="O163" s="294"/>
      <c r="P163" s="294"/>
      <c r="Q163" s="294"/>
      <c r="R163" s="294"/>
      <c r="S163" s="294"/>
      <c r="T163" s="294"/>
      <c r="U163" s="294"/>
      <c r="V163" s="294"/>
      <c r="W163" s="294"/>
      <c r="X163" s="294"/>
      <c r="Y163" s="294"/>
    </row>
    <row r="164" spans="1:25" ht="15.75" customHeight="1" x14ac:dyDescent="0.35">
      <c r="A164" s="294"/>
      <c r="B164" s="294"/>
      <c r="C164" s="294"/>
      <c r="D164" s="294"/>
      <c r="E164" s="294"/>
      <c r="F164" s="294"/>
      <c r="G164" s="294"/>
      <c r="H164" s="294"/>
      <c r="I164" s="294"/>
      <c r="J164" s="294"/>
      <c r="K164" s="294"/>
      <c r="L164" s="294"/>
      <c r="M164" s="294"/>
      <c r="N164" s="294"/>
      <c r="O164" s="294"/>
      <c r="P164" s="294"/>
      <c r="Q164" s="294"/>
      <c r="R164" s="294"/>
      <c r="S164" s="294"/>
      <c r="T164" s="294"/>
      <c r="U164" s="294"/>
      <c r="V164" s="294"/>
      <c r="W164" s="294"/>
      <c r="X164" s="294"/>
      <c r="Y164" s="294"/>
    </row>
    <row r="165" spans="1:25" ht="15.75" customHeight="1" x14ac:dyDescent="0.35">
      <c r="A165" s="294"/>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row>
    <row r="166" spans="1:25" ht="15.75" customHeight="1" x14ac:dyDescent="0.35">
      <c r="A166" s="294"/>
      <c r="B166" s="294"/>
      <c r="C166" s="294"/>
      <c r="D166" s="294"/>
      <c r="E166" s="294"/>
      <c r="F166" s="294"/>
      <c r="G166" s="294"/>
      <c r="H166" s="294"/>
      <c r="I166" s="294"/>
      <c r="J166" s="294"/>
      <c r="K166" s="294"/>
      <c r="L166" s="294"/>
      <c r="M166" s="294"/>
      <c r="N166" s="294"/>
      <c r="O166" s="294"/>
      <c r="P166" s="294"/>
      <c r="Q166" s="294"/>
      <c r="R166" s="294"/>
      <c r="S166" s="294"/>
      <c r="T166" s="294"/>
      <c r="U166" s="294"/>
      <c r="V166" s="294"/>
      <c r="W166" s="294"/>
      <c r="X166" s="294"/>
      <c r="Y166" s="294"/>
    </row>
    <row r="167" spans="1:25" ht="15.75" customHeight="1" x14ac:dyDescent="0.35">
      <c r="A167" s="294"/>
      <c r="B167" s="294"/>
      <c r="C167" s="294"/>
      <c r="D167" s="294"/>
      <c r="E167" s="294"/>
      <c r="F167" s="294"/>
      <c r="G167" s="294"/>
      <c r="H167" s="294"/>
      <c r="I167" s="294"/>
      <c r="J167" s="294"/>
      <c r="K167" s="294"/>
      <c r="L167" s="294"/>
      <c r="M167" s="294"/>
      <c r="N167" s="294"/>
      <c r="O167" s="294"/>
      <c r="P167" s="294"/>
      <c r="Q167" s="294"/>
      <c r="R167" s="294"/>
      <c r="S167" s="294"/>
      <c r="T167" s="294"/>
      <c r="U167" s="294"/>
      <c r="V167" s="294"/>
      <c r="W167" s="294"/>
      <c r="X167" s="294"/>
      <c r="Y167" s="294"/>
    </row>
    <row r="168" spans="1:25" ht="15.75" customHeight="1" x14ac:dyDescent="0.35">
      <c r="A168" s="294"/>
      <c r="B168" s="294"/>
      <c r="C168" s="294"/>
      <c r="D168" s="294"/>
      <c r="E168" s="294"/>
      <c r="F168" s="294"/>
      <c r="G168" s="294"/>
      <c r="H168" s="294"/>
      <c r="I168" s="294"/>
      <c r="J168" s="294"/>
      <c r="K168" s="294"/>
      <c r="L168" s="294"/>
      <c r="M168" s="294"/>
      <c r="N168" s="294"/>
      <c r="O168" s="294"/>
      <c r="P168" s="294"/>
      <c r="Q168" s="294"/>
      <c r="R168" s="294"/>
      <c r="S168" s="294"/>
      <c r="T168" s="294"/>
      <c r="U168" s="294"/>
      <c r="V168" s="294"/>
      <c r="W168" s="294"/>
      <c r="X168" s="294"/>
      <c r="Y168" s="294"/>
    </row>
    <row r="169" spans="1:25" ht="15.75" customHeight="1" x14ac:dyDescent="0.35">
      <c r="A169" s="294"/>
      <c r="B169" s="294"/>
      <c r="C169" s="294"/>
      <c r="D169" s="294"/>
      <c r="E169" s="294"/>
      <c r="F169" s="294"/>
      <c r="G169" s="294"/>
      <c r="H169" s="294"/>
      <c r="I169" s="294"/>
      <c r="J169" s="294"/>
      <c r="K169" s="294"/>
      <c r="L169" s="294"/>
      <c r="M169" s="294"/>
      <c r="N169" s="294"/>
      <c r="O169" s="294"/>
      <c r="P169" s="294"/>
      <c r="Q169" s="294"/>
      <c r="R169" s="294"/>
      <c r="S169" s="294"/>
      <c r="T169" s="294"/>
      <c r="U169" s="294"/>
      <c r="V169" s="294"/>
      <c r="W169" s="294"/>
      <c r="X169" s="294"/>
      <c r="Y169" s="294"/>
    </row>
    <row r="170" spans="1:25" ht="15.75" customHeight="1" x14ac:dyDescent="0.35">
      <c r="A170" s="294"/>
      <c r="B170" s="294"/>
      <c r="C170" s="294"/>
      <c r="D170" s="294"/>
      <c r="E170" s="294"/>
      <c r="F170" s="294"/>
      <c r="G170" s="294"/>
      <c r="H170" s="294"/>
      <c r="I170" s="294"/>
      <c r="J170" s="294"/>
      <c r="K170" s="294"/>
      <c r="L170" s="294"/>
      <c r="M170" s="294"/>
      <c r="N170" s="294"/>
      <c r="O170" s="294"/>
      <c r="P170" s="294"/>
      <c r="Q170" s="294"/>
      <c r="R170" s="294"/>
      <c r="S170" s="294"/>
      <c r="T170" s="294"/>
      <c r="U170" s="294"/>
      <c r="V170" s="294"/>
      <c r="W170" s="294"/>
      <c r="X170" s="294"/>
      <c r="Y170" s="294"/>
    </row>
    <row r="171" spans="1:25" ht="15.75" customHeight="1" x14ac:dyDescent="0.35">
      <c r="A171" s="294"/>
      <c r="B171" s="294"/>
      <c r="C171" s="294"/>
      <c r="D171" s="294"/>
      <c r="E171" s="294"/>
      <c r="F171" s="294"/>
      <c r="G171" s="294"/>
      <c r="H171" s="294"/>
      <c r="I171" s="294"/>
      <c r="J171" s="294"/>
      <c r="K171" s="294"/>
      <c r="L171" s="294"/>
      <c r="M171" s="294"/>
      <c r="N171" s="294"/>
      <c r="O171" s="294"/>
      <c r="P171" s="294"/>
      <c r="Q171" s="294"/>
      <c r="R171" s="294"/>
      <c r="S171" s="294"/>
      <c r="T171" s="294"/>
      <c r="U171" s="294"/>
      <c r="V171" s="294"/>
      <c r="W171" s="294"/>
      <c r="X171" s="294"/>
      <c r="Y171" s="294"/>
    </row>
    <row r="172" spans="1:25" ht="15.75" customHeight="1" x14ac:dyDescent="0.35">
      <c r="A172" s="294"/>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row>
    <row r="173" spans="1:25" ht="15.75" customHeight="1" x14ac:dyDescent="0.35">
      <c r="A173" s="294"/>
      <c r="B173" s="294"/>
      <c r="C173" s="294"/>
      <c r="D173" s="294"/>
      <c r="E173" s="294"/>
      <c r="F173" s="294"/>
      <c r="G173" s="294"/>
      <c r="H173" s="294"/>
      <c r="I173" s="294"/>
      <c r="J173" s="294"/>
      <c r="K173" s="294"/>
      <c r="L173" s="294"/>
      <c r="M173" s="294"/>
      <c r="N173" s="294"/>
      <c r="O173" s="294"/>
      <c r="P173" s="294"/>
      <c r="Q173" s="294"/>
      <c r="R173" s="294"/>
      <c r="S173" s="294"/>
      <c r="T173" s="294"/>
      <c r="U173" s="294"/>
      <c r="V173" s="294"/>
      <c r="W173" s="294"/>
      <c r="X173" s="294"/>
      <c r="Y173" s="294"/>
    </row>
    <row r="174" spans="1:25" ht="15.75" customHeight="1" x14ac:dyDescent="0.35">
      <c r="A174" s="294"/>
      <c r="B174" s="294"/>
      <c r="C174" s="294"/>
      <c r="D174" s="294"/>
      <c r="E174" s="294"/>
      <c r="F174" s="294"/>
      <c r="G174" s="294"/>
      <c r="H174" s="294"/>
      <c r="I174" s="294"/>
      <c r="J174" s="294"/>
      <c r="K174" s="294"/>
      <c r="L174" s="294"/>
      <c r="M174" s="294"/>
      <c r="N174" s="294"/>
      <c r="O174" s="294"/>
      <c r="P174" s="294"/>
      <c r="Q174" s="294"/>
      <c r="R174" s="294"/>
      <c r="S174" s="294"/>
      <c r="T174" s="294"/>
      <c r="U174" s="294"/>
      <c r="V174" s="294"/>
      <c r="W174" s="294"/>
      <c r="X174" s="294"/>
      <c r="Y174" s="294"/>
    </row>
    <row r="175" spans="1:25" ht="15.75" customHeight="1" x14ac:dyDescent="0.35">
      <c r="A175" s="294"/>
      <c r="B175" s="294"/>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row>
    <row r="176" spans="1:25" ht="15.75" customHeight="1" x14ac:dyDescent="0.35">
      <c r="A176" s="294"/>
      <c r="B176" s="294"/>
      <c r="C176" s="294"/>
      <c r="D176" s="294"/>
      <c r="E176" s="294"/>
      <c r="F176" s="294"/>
      <c r="G176" s="294"/>
      <c r="H176" s="294"/>
      <c r="I176" s="294"/>
      <c r="J176" s="294"/>
      <c r="K176" s="294"/>
      <c r="L176" s="294"/>
      <c r="M176" s="294"/>
      <c r="N176" s="294"/>
      <c r="O176" s="294"/>
      <c r="P176" s="294"/>
      <c r="Q176" s="294"/>
      <c r="R176" s="294"/>
      <c r="S176" s="294"/>
      <c r="T176" s="294"/>
      <c r="U176" s="294"/>
      <c r="V176" s="294"/>
      <c r="W176" s="294"/>
      <c r="X176" s="294"/>
      <c r="Y176" s="294"/>
    </row>
    <row r="177" spans="1:25" ht="15.75" customHeight="1" x14ac:dyDescent="0.35">
      <c r="A177" s="294"/>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row>
    <row r="178" spans="1:25" ht="15.75" customHeight="1" x14ac:dyDescent="0.35">
      <c r="A178" s="294"/>
      <c r="B178" s="294"/>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row>
    <row r="179" spans="1:25" ht="15.75" customHeight="1" x14ac:dyDescent="0.35">
      <c r="A179" s="294"/>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row>
    <row r="180" spans="1:25" ht="15.75" customHeight="1" x14ac:dyDescent="0.35">
      <c r="A180" s="294"/>
      <c r="B180" s="294"/>
      <c r="C180" s="294"/>
      <c r="D180" s="294"/>
      <c r="E180" s="294"/>
      <c r="F180" s="294"/>
      <c r="G180" s="294"/>
      <c r="H180" s="294"/>
      <c r="I180" s="294"/>
      <c r="J180" s="294"/>
      <c r="K180" s="294"/>
      <c r="L180" s="294"/>
      <c r="M180" s="294"/>
      <c r="N180" s="294"/>
      <c r="O180" s="294"/>
      <c r="P180" s="294"/>
      <c r="Q180" s="294"/>
      <c r="R180" s="294"/>
      <c r="S180" s="294"/>
      <c r="T180" s="294"/>
      <c r="U180" s="294"/>
      <c r="V180" s="294"/>
      <c r="W180" s="294"/>
      <c r="X180" s="294"/>
      <c r="Y180" s="294"/>
    </row>
    <row r="181" spans="1:25" ht="15.75" customHeight="1" x14ac:dyDescent="0.35">
      <c r="A181" s="294"/>
      <c r="B181" s="294"/>
      <c r="C181" s="294"/>
      <c r="D181" s="294"/>
      <c r="E181" s="294"/>
      <c r="F181" s="294"/>
      <c r="G181" s="294"/>
      <c r="H181" s="294"/>
      <c r="I181" s="294"/>
      <c r="J181" s="294"/>
      <c r="K181" s="294"/>
      <c r="L181" s="294"/>
      <c r="M181" s="294"/>
      <c r="N181" s="294"/>
      <c r="O181" s="294"/>
      <c r="P181" s="294"/>
      <c r="Q181" s="294"/>
      <c r="R181" s="294"/>
      <c r="S181" s="294"/>
      <c r="T181" s="294"/>
      <c r="U181" s="294"/>
      <c r="V181" s="294"/>
      <c r="W181" s="294"/>
      <c r="X181" s="294"/>
      <c r="Y181" s="294"/>
    </row>
    <row r="182" spans="1:25" ht="15.75" customHeight="1" x14ac:dyDescent="0.35">
      <c r="A182" s="294"/>
      <c r="B182" s="294"/>
      <c r="C182" s="294"/>
      <c r="D182" s="294"/>
      <c r="E182" s="294"/>
      <c r="F182" s="294"/>
      <c r="G182" s="294"/>
      <c r="H182" s="294"/>
      <c r="I182" s="294"/>
      <c r="J182" s="294"/>
      <c r="K182" s="294"/>
      <c r="L182" s="294"/>
      <c r="M182" s="294"/>
      <c r="N182" s="294"/>
      <c r="O182" s="294"/>
      <c r="P182" s="294"/>
      <c r="Q182" s="294"/>
      <c r="R182" s="294"/>
      <c r="S182" s="294"/>
      <c r="T182" s="294"/>
      <c r="U182" s="294"/>
      <c r="V182" s="294"/>
      <c r="W182" s="294"/>
      <c r="X182" s="294"/>
      <c r="Y182" s="294"/>
    </row>
    <row r="183" spans="1:25" ht="15.75" customHeight="1" x14ac:dyDescent="0.35">
      <c r="A183" s="294"/>
      <c r="B183" s="294"/>
      <c r="C183" s="294"/>
      <c r="D183" s="294"/>
      <c r="E183" s="294"/>
      <c r="F183" s="294"/>
      <c r="G183" s="294"/>
      <c r="H183" s="294"/>
      <c r="I183" s="294"/>
      <c r="J183" s="294"/>
      <c r="K183" s="294"/>
      <c r="L183" s="294"/>
      <c r="M183" s="294"/>
      <c r="N183" s="294"/>
      <c r="O183" s="294"/>
      <c r="P183" s="294"/>
      <c r="Q183" s="294"/>
      <c r="R183" s="294"/>
      <c r="S183" s="294"/>
      <c r="T183" s="294"/>
      <c r="U183" s="294"/>
      <c r="V183" s="294"/>
      <c r="W183" s="294"/>
      <c r="X183" s="294"/>
      <c r="Y183" s="294"/>
    </row>
    <row r="184" spans="1:25" ht="15.75" customHeight="1" x14ac:dyDescent="0.35">
      <c r="A184" s="294"/>
      <c r="B184" s="294"/>
      <c r="C184" s="294"/>
      <c r="D184" s="294"/>
      <c r="E184" s="294"/>
      <c r="F184" s="294"/>
      <c r="G184" s="294"/>
      <c r="H184" s="294"/>
      <c r="I184" s="294"/>
      <c r="J184" s="294"/>
      <c r="K184" s="294"/>
      <c r="L184" s="294"/>
      <c r="M184" s="294"/>
      <c r="N184" s="294"/>
      <c r="O184" s="294"/>
      <c r="P184" s="294"/>
      <c r="Q184" s="294"/>
      <c r="R184" s="294"/>
      <c r="S184" s="294"/>
      <c r="T184" s="294"/>
      <c r="U184" s="294"/>
      <c r="V184" s="294"/>
      <c r="W184" s="294"/>
      <c r="X184" s="294"/>
      <c r="Y184" s="294"/>
    </row>
    <row r="185" spans="1:25" ht="15.75" customHeight="1" x14ac:dyDescent="0.35">
      <c r="A185" s="294"/>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row>
    <row r="186" spans="1:25" ht="15.75" customHeight="1" x14ac:dyDescent="0.35">
      <c r="A186" s="294"/>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row>
    <row r="187" spans="1:25" ht="15.75" customHeight="1" x14ac:dyDescent="0.35">
      <c r="A187" s="294"/>
      <c r="B187" s="294"/>
      <c r="C187" s="294"/>
      <c r="D187" s="294"/>
      <c r="E187" s="294"/>
      <c r="F187" s="294"/>
      <c r="G187" s="294"/>
      <c r="H187" s="294"/>
      <c r="I187" s="294"/>
      <c r="J187" s="294"/>
      <c r="K187" s="294"/>
      <c r="L187" s="294"/>
      <c r="M187" s="294"/>
      <c r="N187" s="294"/>
      <c r="O187" s="294"/>
      <c r="P187" s="294"/>
      <c r="Q187" s="294"/>
      <c r="R187" s="294"/>
      <c r="S187" s="294"/>
      <c r="T187" s="294"/>
      <c r="U187" s="294"/>
      <c r="V187" s="294"/>
      <c r="W187" s="294"/>
      <c r="X187" s="294"/>
      <c r="Y187" s="294"/>
    </row>
    <row r="188" spans="1:25" ht="15.75" customHeight="1" x14ac:dyDescent="0.35">
      <c r="A188" s="294"/>
      <c r="B188" s="294"/>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c r="Y188" s="294"/>
    </row>
    <row r="189" spans="1:25" ht="15.75" customHeight="1" x14ac:dyDescent="0.35">
      <c r="A189" s="294"/>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row>
    <row r="190" spans="1:25" ht="15.75" customHeight="1" x14ac:dyDescent="0.35">
      <c r="A190" s="294"/>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row>
    <row r="191" spans="1:25" ht="15.75" customHeight="1" x14ac:dyDescent="0.35">
      <c r="A191" s="294"/>
      <c r="B191" s="294"/>
      <c r="C191" s="294"/>
      <c r="D191" s="294"/>
      <c r="E191" s="294"/>
      <c r="F191" s="294"/>
      <c r="G191" s="294"/>
      <c r="H191" s="294"/>
      <c r="I191" s="294"/>
      <c r="J191" s="294"/>
      <c r="K191" s="294"/>
      <c r="L191" s="294"/>
      <c r="M191" s="294"/>
      <c r="N191" s="294"/>
      <c r="O191" s="294"/>
      <c r="P191" s="294"/>
      <c r="Q191" s="294"/>
      <c r="R191" s="294"/>
      <c r="S191" s="294"/>
      <c r="T191" s="294"/>
      <c r="U191" s="294"/>
      <c r="V191" s="294"/>
      <c r="W191" s="294"/>
      <c r="X191" s="294"/>
      <c r="Y191" s="294"/>
    </row>
    <row r="192" spans="1:25" ht="15.75" customHeight="1" x14ac:dyDescent="0.35">
      <c r="A192" s="294"/>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row>
    <row r="193" spans="1:25" ht="15.75" customHeight="1" x14ac:dyDescent="0.35">
      <c r="A193" s="294"/>
      <c r="B193" s="294"/>
      <c r="C193" s="294"/>
      <c r="D193" s="294"/>
      <c r="E193" s="294"/>
      <c r="F193" s="294"/>
      <c r="G193" s="294"/>
      <c r="H193" s="294"/>
      <c r="I193" s="294"/>
      <c r="J193" s="294"/>
      <c r="K193" s="294"/>
      <c r="L193" s="294"/>
      <c r="M193" s="294"/>
      <c r="N193" s="294"/>
      <c r="O193" s="294"/>
      <c r="P193" s="294"/>
      <c r="Q193" s="294"/>
      <c r="R193" s="294"/>
      <c r="S193" s="294"/>
      <c r="T193" s="294"/>
      <c r="U193" s="294"/>
      <c r="V193" s="294"/>
      <c r="W193" s="294"/>
      <c r="X193" s="294"/>
      <c r="Y193" s="294"/>
    </row>
    <row r="194" spans="1:25" ht="15.75" customHeight="1" x14ac:dyDescent="0.35">
      <c r="A194" s="294"/>
      <c r="B194" s="294"/>
      <c r="C194" s="294"/>
      <c r="D194" s="294"/>
      <c r="E194" s="294"/>
      <c r="F194" s="294"/>
      <c r="G194" s="294"/>
      <c r="H194" s="294"/>
      <c r="I194" s="294"/>
      <c r="J194" s="294"/>
      <c r="K194" s="294"/>
      <c r="L194" s="294"/>
      <c r="M194" s="294"/>
      <c r="N194" s="294"/>
      <c r="O194" s="294"/>
      <c r="P194" s="294"/>
      <c r="Q194" s="294"/>
      <c r="R194" s="294"/>
      <c r="S194" s="294"/>
      <c r="T194" s="294"/>
      <c r="U194" s="294"/>
      <c r="V194" s="294"/>
      <c r="W194" s="294"/>
      <c r="X194" s="294"/>
      <c r="Y194" s="294"/>
    </row>
    <row r="195" spans="1:25" ht="15.75" customHeight="1" x14ac:dyDescent="0.35">
      <c r="A195" s="294"/>
      <c r="B195" s="294"/>
      <c r="C195" s="294"/>
      <c r="D195" s="294"/>
      <c r="E195" s="294"/>
      <c r="F195" s="294"/>
      <c r="G195" s="294"/>
      <c r="H195" s="294"/>
      <c r="I195" s="294"/>
      <c r="J195" s="294"/>
      <c r="K195" s="294"/>
      <c r="L195" s="294"/>
      <c r="M195" s="294"/>
      <c r="N195" s="294"/>
      <c r="O195" s="294"/>
      <c r="P195" s="294"/>
      <c r="Q195" s="294"/>
      <c r="R195" s="294"/>
      <c r="S195" s="294"/>
      <c r="T195" s="294"/>
      <c r="U195" s="294"/>
      <c r="V195" s="294"/>
      <c r="W195" s="294"/>
      <c r="X195" s="294"/>
      <c r="Y195" s="294"/>
    </row>
    <row r="196" spans="1:25" ht="15.75" customHeight="1" x14ac:dyDescent="0.35">
      <c r="A196" s="294"/>
      <c r="B196" s="294"/>
      <c r="C196" s="294"/>
      <c r="D196" s="294"/>
      <c r="E196" s="294"/>
      <c r="F196" s="294"/>
      <c r="G196" s="294"/>
      <c r="H196" s="294"/>
      <c r="I196" s="294"/>
      <c r="J196" s="294"/>
      <c r="K196" s="294"/>
      <c r="L196" s="294"/>
      <c r="M196" s="294"/>
      <c r="N196" s="294"/>
      <c r="O196" s="294"/>
      <c r="P196" s="294"/>
      <c r="Q196" s="294"/>
      <c r="R196" s="294"/>
      <c r="S196" s="294"/>
      <c r="T196" s="294"/>
      <c r="U196" s="294"/>
      <c r="V196" s="294"/>
      <c r="W196" s="294"/>
      <c r="X196" s="294"/>
      <c r="Y196" s="294"/>
    </row>
    <row r="197" spans="1:25" ht="15.75" customHeight="1" x14ac:dyDescent="0.35">
      <c r="A197" s="294"/>
      <c r="B197" s="294"/>
      <c r="C197" s="294"/>
      <c r="D197" s="294"/>
      <c r="E197" s="294"/>
      <c r="F197" s="294"/>
      <c r="G197" s="294"/>
      <c r="H197" s="294"/>
      <c r="I197" s="294"/>
      <c r="J197" s="294"/>
      <c r="K197" s="294"/>
      <c r="L197" s="294"/>
      <c r="M197" s="294"/>
      <c r="N197" s="294"/>
      <c r="O197" s="294"/>
      <c r="P197" s="294"/>
      <c r="Q197" s="294"/>
      <c r="R197" s="294"/>
      <c r="S197" s="294"/>
      <c r="T197" s="294"/>
      <c r="U197" s="294"/>
      <c r="V197" s="294"/>
      <c r="W197" s="294"/>
      <c r="X197" s="294"/>
      <c r="Y197" s="294"/>
    </row>
    <row r="198" spans="1:25" ht="15.75" customHeight="1" x14ac:dyDescent="0.35">
      <c r="A198" s="294"/>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row>
    <row r="199" spans="1:25" ht="15.75" customHeight="1" x14ac:dyDescent="0.35">
      <c r="A199" s="294"/>
      <c r="B199" s="294"/>
      <c r="C199" s="294"/>
      <c r="D199" s="294"/>
      <c r="E199" s="294"/>
      <c r="F199" s="294"/>
      <c r="G199" s="294"/>
      <c r="H199" s="294"/>
      <c r="I199" s="294"/>
      <c r="J199" s="294"/>
      <c r="K199" s="294"/>
      <c r="L199" s="294"/>
      <c r="M199" s="294"/>
      <c r="N199" s="294"/>
      <c r="O199" s="294"/>
      <c r="P199" s="294"/>
      <c r="Q199" s="294"/>
      <c r="R199" s="294"/>
      <c r="S199" s="294"/>
      <c r="T199" s="294"/>
      <c r="U199" s="294"/>
      <c r="V199" s="294"/>
      <c r="W199" s="294"/>
      <c r="X199" s="294"/>
      <c r="Y199" s="294"/>
    </row>
    <row r="200" spans="1:25" ht="15.75" customHeight="1" x14ac:dyDescent="0.35">
      <c r="A200" s="294"/>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row>
    <row r="201" spans="1:25" ht="15.75" customHeight="1" x14ac:dyDescent="0.35">
      <c r="A201" s="294"/>
      <c r="B201" s="294"/>
      <c r="C201" s="294"/>
      <c r="D201" s="294"/>
      <c r="E201" s="294"/>
      <c r="F201" s="294"/>
      <c r="G201" s="294"/>
      <c r="H201" s="294"/>
      <c r="I201" s="294"/>
      <c r="J201" s="294"/>
      <c r="K201" s="294"/>
      <c r="L201" s="294"/>
      <c r="M201" s="294"/>
      <c r="N201" s="294"/>
      <c r="O201" s="294"/>
      <c r="P201" s="294"/>
      <c r="Q201" s="294"/>
      <c r="R201" s="294"/>
      <c r="S201" s="294"/>
      <c r="T201" s="294"/>
      <c r="U201" s="294"/>
      <c r="V201" s="294"/>
      <c r="W201" s="294"/>
      <c r="X201" s="294"/>
      <c r="Y201" s="294"/>
    </row>
    <row r="202" spans="1:25" ht="15.75" customHeight="1" x14ac:dyDescent="0.35">
      <c r="A202" s="294"/>
      <c r="B202" s="294"/>
      <c r="C202" s="294"/>
      <c r="D202" s="294"/>
      <c r="E202" s="294"/>
      <c r="F202" s="294"/>
      <c r="G202" s="294"/>
      <c r="H202" s="294"/>
      <c r="I202" s="294"/>
      <c r="J202" s="294"/>
      <c r="K202" s="294"/>
      <c r="L202" s="294"/>
      <c r="M202" s="294"/>
      <c r="N202" s="294"/>
      <c r="O202" s="294"/>
      <c r="P202" s="294"/>
      <c r="Q202" s="294"/>
      <c r="R202" s="294"/>
      <c r="S202" s="294"/>
      <c r="T202" s="294"/>
      <c r="U202" s="294"/>
      <c r="V202" s="294"/>
      <c r="W202" s="294"/>
      <c r="X202" s="294"/>
      <c r="Y202" s="294"/>
    </row>
    <row r="203" spans="1:25" ht="15.75" customHeight="1" x14ac:dyDescent="0.35">
      <c r="A203" s="294"/>
      <c r="B203" s="294"/>
      <c r="C203" s="294"/>
      <c r="D203" s="294"/>
      <c r="E203" s="294"/>
      <c r="F203" s="294"/>
      <c r="G203" s="294"/>
      <c r="H203" s="294"/>
      <c r="I203" s="294"/>
      <c r="J203" s="294"/>
      <c r="K203" s="294"/>
      <c r="L203" s="294"/>
      <c r="M203" s="294"/>
      <c r="N203" s="294"/>
      <c r="O203" s="294"/>
      <c r="P203" s="294"/>
      <c r="Q203" s="294"/>
      <c r="R203" s="294"/>
      <c r="S203" s="294"/>
      <c r="T203" s="294"/>
      <c r="U203" s="294"/>
      <c r="V203" s="294"/>
      <c r="W203" s="294"/>
      <c r="X203" s="294"/>
      <c r="Y203" s="294"/>
    </row>
    <row r="204" spans="1:25" ht="15.75" customHeight="1" x14ac:dyDescent="0.35">
      <c r="A204" s="294"/>
      <c r="B204" s="294"/>
      <c r="C204" s="294"/>
      <c r="D204" s="294"/>
      <c r="E204" s="294"/>
      <c r="F204" s="294"/>
      <c r="G204" s="294"/>
      <c r="H204" s="294"/>
      <c r="I204" s="294"/>
      <c r="J204" s="294"/>
      <c r="K204" s="294"/>
      <c r="L204" s="294"/>
      <c r="M204" s="294"/>
      <c r="N204" s="294"/>
      <c r="O204" s="294"/>
      <c r="P204" s="294"/>
      <c r="Q204" s="294"/>
      <c r="R204" s="294"/>
      <c r="S204" s="294"/>
      <c r="T204" s="294"/>
      <c r="U204" s="294"/>
      <c r="V204" s="294"/>
      <c r="W204" s="294"/>
      <c r="X204" s="294"/>
      <c r="Y204" s="294"/>
    </row>
    <row r="205" spans="1:25" ht="15.75" customHeight="1" x14ac:dyDescent="0.35">
      <c r="A205" s="294"/>
      <c r="B205" s="294"/>
      <c r="C205" s="294"/>
      <c r="D205" s="294"/>
      <c r="E205" s="294"/>
      <c r="F205" s="294"/>
      <c r="G205" s="294"/>
      <c r="H205" s="294"/>
      <c r="I205" s="294"/>
      <c r="J205" s="294"/>
      <c r="K205" s="294"/>
      <c r="L205" s="294"/>
      <c r="M205" s="294"/>
      <c r="N205" s="294"/>
      <c r="O205" s="294"/>
      <c r="P205" s="294"/>
      <c r="Q205" s="294"/>
      <c r="R205" s="294"/>
      <c r="S205" s="294"/>
      <c r="T205" s="294"/>
      <c r="U205" s="294"/>
      <c r="V205" s="294"/>
      <c r="W205" s="294"/>
      <c r="X205" s="294"/>
      <c r="Y205" s="294"/>
    </row>
    <row r="206" spans="1:25" ht="15.75" customHeight="1" x14ac:dyDescent="0.35">
      <c r="A206" s="294"/>
      <c r="B206" s="294"/>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row>
    <row r="207" spans="1:25" ht="15.75" customHeight="1" x14ac:dyDescent="0.35">
      <c r="A207" s="294"/>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row>
    <row r="208" spans="1:25" ht="15.75" customHeight="1" x14ac:dyDescent="0.35">
      <c r="A208" s="294"/>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row>
    <row r="209" spans="1:25" ht="15.75" customHeight="1" x14ac:dyDescent="0.35">
      <c r="A209" s="294"/>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row>
    <row r="210" spans="1:25" ht="15.75" customHeight="1" x14ac:dyDescent="0.35">
      <c r="A210" s="294"/>
      <c r="B210" s="294"/>
      <c r="C210" s="294"/>
      <c r="D210" s="294"/>
      <c r="E210" s="294"/>
      <c r="F210" s="294"/>
      <c r="G210" s="294"/>
      <c r="H210" s="294"/>
      <c r="I210" s="294"/>
      <c r="J210" s="294"/>
      <c r="K210" s="294"/>
      <c r="L210" s="294"/>
      <c r="M210" s="294"/>
      <c r="N210" s="294"/>
      <c r="O210" s="294"/>
      <c r="P210" s="294"/>
      <c r="Q210" s="294"/>
      <c r="R210" s="294"/>
      <c r="S210" s="294"/>
      <c r="T210" s="294"/>
      <c r="U210" s="294"/>
      <c r="V210" s="294"/>
      <c r="W210" s="294"/>
      <c r="X210" s="294"/>
      <c r="Y210" s="294"/>
    </row>
    <row r="211" spans="1:25" ht="15.75" customHeight="1" x14ac:dyDescent="0.35">
      <c r="A211" s="294"/>
      <c r="B211" s="294"/>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row>
    <row r="212" spans="1:25" ht="15.75" customHeight="1" x14ac:dyDescent="0.35">
      <c r="A212" s="294"/>
      <c r="B212" s="294"/>
      <c r="C212" s="294"/>
      <c r="D212" s="294"/>
      <c r="E212" s="294"/>
      <c r="F212" s="294"/>
      <c r="G212" s="294"/>
      <c r="H212" s="294"/>
      <c r="I212" s="294"/>
      <c r="J212" s="294"/>
      <c r="K212" s="294"/>
      <c r="L212" s="294"/>
      <c r="M212" s="294"/>
      <c r="N212" s="294"/>
      <c r="O212" s="294"/>
      <c r="P212" s="294"/>
      <c r="Q212" s="294"/>
      <c r="R212" s="294"/>
      <c r="S212" s="294"/>
      <c r="T212" s="294"/>
      <c r="U212" s="294"/>
      <c r="V212" s="294"/>
      <c r="W212" s="294"/>
      <c r="X212" s="294"/>
      <c r="Y212" s="294"/>
    </row>
    <row r="213" spans="1:25" ht="15.75" customHeight="1" x14ac:dyDescent="0.35">
      <c r="A213" s="294"/>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row>
    <row r="214" spans="1:25" ht="15.75" customHeight="1" x14ac:dyDescent="0.35">
      <c r="A214" s="294"/>
      <c r="B214" s="294"/>
      <c r="C214" s="294"/>
      <c r="D214" s="294"/>
      <c r="E214" s="294"/>
      <c r="F214" s="294"/>
      <c r="G214" s="294"/>
      <c r="H214" s="294"/>
      <c r="I214" s="294"/>
      <c r="J214" s="294"/>
      <c r="K214" s="294"/>
      <c r="L214" s="294"/>
      <c r="M214" s="294"/>
      <c r="N214" s="294"/>
      <c r="O214" s="294"/>
      <c r="P214" s="294"/>
      <c r="Q214" s="294"/>
      <c r="R214" s="294"/>
      <c r="S214" s="294"/>
      <c r="T214" s="294"/>
      <c r="U214" s="294"/>
      <c r="V214" s="294"/>
      <c r="W214" s="294"/>
      <c r="X214" s="294"/>
      <c r="Y214" s="294"/>
    </row>
    <row r="215" spans="1:25" ht="15.75" customHeight="1" x14ac:dyDescent="0.35">
      <c r="A215" s="294"/>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row>
    <row r="216" spans="1:25" ht="15.75" customHeight="1" x14ac:dyDescent="0.35">
      <c r="A216" s="294"/>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row>
    <row r="217" spans="1:25" ht="15.75" customHeight="1" x14ac:dyDescent="0.35">
      <c r="A217" s="294"/>
      <c r="B217" s="294"/>
      <c r="C217" s="294"/>
      <c r="D217" s="294"/>
      <c r="E217" s="294"/>
      <c r="F217" s="294"/>
      <c r="G217" s="294"/>
      <c r="H217" s="294"/>
      <c r="I217" s="294"/>
      <c r="J217" s="294"/>
      <c r="K217" s="294"/>
      <c r="L217" s="294"/>
      <c r="M217" s="294"/>
      <c r="N217" s="294"/>
      <c r="O217" s="294"/>
      <c r="P217" s="294"/>
      <c r="Q217" s="294"/>
      <c r="R217" s="294"/>
      <c r="S217" s="294"/>
      <c r="T217" s="294"/>
      <c r="U217" s="294"/>
      <c r="V217" s="294"/>
      <c r="W217" s="294"/>
      <c r="X217" s="294"/>
      <c r="Y217" s="294"/>
    </row>
    <row r="218" spans="1:25" ht="15.75" customHeight="1" x14ac:dyDescent="0.35">
      <c r="A218" s="294"/>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row>
    <row r="219" spans="1:25" ht="15.75" customHeight="1" x14ac:dyDescent="0.35">
      <c r="A219" s="294"/>
      <c r="B219" s="294"/>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row>
    <row r="220" spans="1:25" ht="15.75" customHeight="1" x14ac:dyDescent="0.35">
      <c r="A220" s="294"/>
      <c r="B220" s="294"/>
      <c r="C220" s="294"/>
      <c r="D220" s="294"/>
      <c r="E220" s="294"/>
      <c r="F220" s="294"/>
      <c r="G220" s="294"/>
      <c r="H220" s="294"/>
      <c r="I220" s="294"/>
      <c r="J220" s="294"/>
      <c r="K220" s="294"/>
      <c r="L220" s="294"/>
      <c r="M220" s="294"/>
      <c r="N220" s="294"/>
      <c r="O220" s="294"/>
      <c r="P220" s="294"/>
      <c r="Q220" s="294"/>
      <c r="R220" s="294"/>
      <c r="S220" s="294"/>
      <c r="T220" s="294"/>
      <c r="U220" s="294"/>
      <c r="V220" s="294"/>
      <c r="W220" s="294"/>
      <c r="X220" s="294"/>
      <c r="Y220" s="294"/>
    </row>
    <row r="221" spans="1:25" ht="15.75" customHeight="1" x14ac:dyDescent="0.35">
      <c r="A221" s="294"/>
      <c r="B221" s="294"/>
      <c r="C221" s="294"/>
      <c r="D221" s="294"/>
      <c r="E221" s="294"/>
      <c r="F221" s="294"/>
      <c r="G221" s="294"/>
      <c r="H221" s="294"/>
      <c r="I221" s="294"/>
      <c r="J221" s="294"/>
      <c r="K221" s="294"/>
      <c r="L221" s="294"/>
      <c r="M221" s="294"/>
      <c r="N221" s="294"/>
      <c r="O221" s="294"/>
      <c r="P221" s="294"/>
      <c r="Q221" s="294"/>
      <c r="R221" s="294"/>
      <c r="S221" s="294"/>
      <c r="T221" s="294"/>
      <c r="U221" s="294"/>
      <c r="V221" s="294"/>
      <c r="W221" s="294"/>
      <c r="X221" s="294"/>
      <c r="Y221" s="294"/>
    </row>
    <row r="222" spans="1:25" ht="15.75" customHeight="1" x14ac:dyDescent="0.35">
      <c r="A222" s="294"/>
      <c r="B222" s="294"/>
      <c r="C222" s="294"/>
      <c r="D222" s="294"/>
      <c r="E222" s="294"/>
      <c r="F222" s="294"/>
      <c r="G222" s="294"/>
      <c r="H222" s="294"/>
      <c r="I222" s="294"/>
      <c r="J222" s="294"/>
      <c r="K222" s="294"/>
      <c r="L222" s="294"/>
      <c r="M222" s="294"/>
      <c r="N222" s="294"/>
      <c r="O222" s="294"/>
      <c r="P222" s="294"/>
      <c r="Q222" s="294"/>
      <c r="R222" s="294"/>
      <c r="S222" s="294"/>
      <c r="T222" s="294"/>
      <c r="U222" s="294"/>
      <c r="V222" s="294"/>
      <c r="W222" s="294"/>
      <c r="X222" s="294"/>
      <c r="Y222" s="294"/>
    </row>
    <row r="223" spans="1:25" ht="15.75" customHeight="1" x14ac:dyDescent="0.35">
      <c r="A223" s="294"/>
      <c r="B223" s="294"/>
      <c r="C223" s="294"/>
      <c r="D223" s="294"/>
      <c r="E223" s="294"/>
      <c r="F223" s="294"/>
      <c r="G223" s="294"/>
      <c r="H223" s="294"/>
      <c r="I223" s="294"/>
      <c r="J223" s="294"/>
      <c r="K223" s="294"/>
      <c r="L223" s="294"/>
      <c r="M223" s="294"/>
      <c r="N223" s="294"/>
      <c r="O223" s="294"/>
      <c r="P223" s="294"/>
      <c r="Q223" s="294"/>
      <c r="R223" s="294"/>
      <c r="S223" s="294"/>
      <c r="T223" s="294"/>
      <c r="U223" s="294"/>
      <c r="V223" s="294"/>
      <c r="W223" s="294"/>
      <c r="X223" s="294"/>
      <c r="Y223" s="294"/>
    </row>
    <row r="224" spans="1:25" ht="15.75" customHeight="1" x14ac:dyDescent="0.35">
      <c r="A224" s="294"/>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row>
    <row r="225" spans="1:25" ht="15.75" customHeight="1" x14ac:dyDescent="0.35">
      <c r="A225" s="294"/>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row>
    <row r="226" spans="1:25" ht="15.75" customHeight="1" x14ac:dyDescent="0.35">
      <c r="A226" s="294"/>
      <c r="B226" s="294"/>
      <c r="C226" s="294"/>
      <c r="D226" s="294"/>
      <c r="E226" s="294"/>
      <c r="F226" s="294"/>
      <c r="G226" s="294"/>
      <c r="H226" s="294"/>
      <c r="I226" s="294"/>
      <c r="J226" s="294"/>
      <c r="K226" s="294"/>
      <c r="L226" s="294"/>
      <c r="M226" s="294"/>
      <c r="N226" s="294"/>
      <c r="O226" s="294"/>
      <c r="P226" s="294"/>
      <c r="Q226" s="294"/>
      <c r="R226" s="294"/>
      <c r="S226" s="294"/>
      <c r="T226" s="294"/>
      <c r="U226" s="294"/>
      <c r="V226" s="294"/>
      <c r="W226" s="294"/>
      <c r="X226" s="294"/>
      <c r="Y226" s="294"/>
    </row>
    <row r="227" spans="1:25" ht="15.75" customHeight="1" x14ac:dyDescent="0.35">
      <c r="F227" s="294"/>
      <c r="G227" s="294"/>
      <c r="H227" s="294"/>
      <c r="I227" s="294"/>
      <c r="J227" s="294"/>
      <c r="K227" s="294"/>
      <c r="L227" s="294"/>
      <c r="M227" s="294"/>
      <c r="N227" s="294"/>
      <c r="O227" s="294"/>
      <c r="P227" s="294"/>
      <c r="Q227" s="294"/>
      <c r="R227" s="294"/>
      <c r="S227" s="294"/>
      <c r="T227" s="294"/>
      <c r="U227" s="294"/>
      <c r="V227" s="294"/>
      <c r="W227" s="294"/>
      <c r="X227" s="294"/>
      <c r="Y227" s="294"/>
    </row>
    <row r="228" spans="1:25" ht="15.75" customHeight="1" x14ac:dyDescent="0.35"/>
    <row r="229" spans="1:25" ht="15.75" customHeight="1" x14ac:dyDescent="0.35"/>
    <row r="230" spans="1:25" ht="15.75" customHeight="1" x14ac:dyDescent="0.35"/>
    <row r="231" spans="1:25" ht="15.75" customHeight="1" x14ac:dyDescent="0.35"/>
    <row r="232" spans="1:25" ht="15.75" customHeight="1" x14ac:dyDescent="0.35"/>
    <row r="233" spans="1:25" ht="15.75" customHeight="1" x14ac:dyDescent="0.35"/>
    <row r="234" spans="1:25" ht="15.75" customHeight="1" x14ac:dyDescent="0.35"/>
    <row r="235" spans="1:25" ht="15.75" customHeight="1" x14ac:dyDescent="0.35"/>
    <row r="236" spans="1:25" ht="15.75" customHeight="1" x14ac:dyDescent="0.35"/>
    <row r="237" spans="1:25" ht="15.75" customHeight="1" x14ac:dyDescent="0.35"/>
    <row r="238" spans="1:25" ht="15.75" customHeight="1" x14ac:dyDescent="0.35"/>
    <row r="239" spans="1:25" ht="15.75" customHeight="1" x14ac:dyDescent="0.35"/>
    <row r="240" spans="1:25"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row r="1001" ht="15.75" customHeight="1" x14ac:dyDescent="0.35"/>
    <row r="1002" ht="15.75" customHeight="1" x14ac:dyDescent="0.35"/>
    <row r="1003" ht="15.75" customHeight="1" x14ac:dyDescent="0.35"/>
    <row r="1004" ht="15.75" customHeight="1" x14ac:dyDescent="0.35"/>
    <row r="1005" ht="15.75" customHeight="1" x14ac:dyDescent="0.35"/>
    <row r="1006" ht="15.75" customHeight="1" x14ac:dyDescent="0.35"/>
    <row r="1007" ht="15.75" customHeight="1" x14ac:dyDescent="0.35"/>
  </sheetData>
  <sheetProtection formatCells="0" formatColumns="0" formatRows="0" insertHyperlinks="0"/>
  <mergeCells count="30">
    <mergeCell ref="D3:E3"/>
    <mergeCell ref="B15:E15"/>
    <mergeCell ref="A5:E5"/>
    <mergeCell ref="A7:E7"/>
    <mergeCell ref="A9:E9"/>
    <mergeCell ref="A11:E11"/>
    <mergeCell ref="D4:E4"/>
    <mergeCell ref="A26:C26"/>
    <mergeCell ref="A18:E18"/>
    <mergeCell ref="A19:E19"/>
    <mergeCell ref="A20:C20"/>
    <mergeCell ref="D20:E20"/>
    <mergeCell ref="A21:C21"/>
    <mergeCell ref="D21:E21"/>
    <mergeCell ref="A1:B1"/>
    <mergeCell ref="A2:B2"/>
    <mergeCell ref="D1:E1"/>
    <mergeCell ref="D2:E2"/>
    <mergeCell ref="A28:E28"/>
    <mergeCell ref="A12:E12"/>
    <mergeCell ref="A23:C23"/>
    <mergeCell ref="D23:E23"/>
    <mergeCell ref="A24:C24"/>
    <mergeCell ref="D24:E24"/>
    <mergeCell ref="A25:C25"/>
    <mergeCell ref="D25:E25"/>
    <mergeCell ref="D26:E26"/>
    <mergeCell ref="A27:E27"/>
    <mergeCell ref="A22:C22"/>
    <mergeCell ref="D22:E22"/>
  </mergeCells>
  <conditionalFormatting sqref="B17:E17">
    <cfRule type="expression" dxfId="930" priority="8">
      <formula>COLUMN(B17)-1=$A$16</formula>
    </cfRule>
  </conditionalFormatting>
  <conditionalFormatting sqref="A3:A4">
    <cfRule type="expression" dxfId="929" priority="6">
      <formula>E3="X"</formula>
    </cfRule>
  </conditionalFormatting>
  <conditionalFormatting sqref="A1:A2">
    <cfRule type="expression" dxfId="928" priority="5">
      <formula>C1="X"</formula>
    </cfRule>
  </conditionalFormatting>
  <conditionalFormatting sqref="A3:C4">
    <cfRule type="expression" dxfId="927" priority="3">
      <formula>F3="X"</formula>
    </cfRule>
  </conditionalFormatting>
  <hyperlinks>
    <hyperlink ref="D2:E2" r:id="rId1" display="Click here for Guiding Video" xr:uid="{00000000-0004-0000-0C00-000000000000}"/>
    <hyperlink ref="D3:E3" r:id="rId2" display="Click here for Overview video of the 5 Student Success Tabs" xr:uid="{00000000-0004-0000-0C00-000001000000}"/>
    <hyperlink ref="D4:E4" r:id="rId3" display="Click here for More Indepth Guiding Video" xr:uid="{00000000-0004-0000-0C00-000002000000}"/>
    <hyperlink ref="D1:E1" r:id="rId4" location="bookmark=id.czsog4hrgdpb" display="Click here for Guiding Document, or" xr:uid="{00000000-0004-0000-0C00-000003000000}"/>
  </hyperlinks>
  <pageMargins left="0.75" right="0.75" top="1" bottom="1" header="0" footer="0"/>
  <pageSetup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13315" r:id="rId8" name="Option Button 3">
              <controlPr defaultSize="0" autoFill="0" autoLine="0" autoPict="0">
                <anchor moveWithCells="1">
                  <from>
                    <xdr:col>1</xdr:col>
                    <xdr:colOff>1257300</xdr:colOff>
                    <xdr:row>14</xdr:row>
                    <xdr:rowOff>228600</xdr:rowOff>
                  </from>
                  <to>
                    <xdr:col>1</xdr:col>
                    <xdr:colOff>1543050</xdr:colOff>
                    <xdr:row>15</xdr:row>
                    <xdr:rowOff>209550</xdr:rowOff>
                  </to>
                </anchor>
              </controlPr>
            </control>
          </mc:Choice>
        </mc:AlternateContent>
        <mc:AlternateContent xmlns:mc="http://schemas.openxmlformats.org/markup-compatibility/2006">
          <mc:Choice Requires="x14">
            <control shapeId="13316" r:id="rId9" name="Option Button 4">
              <controlPr defaultSize="0" autoFill="0" autoLine="0" autoPict="0">
                <anchor moveWithCells="1">
                  <from>
                    <xdr:col>2</xdr:col>
                    <xdr:colOff>1257300</xdr:colOff>
                    <xdr:row>14</xdr:row>
                    <xdr:rowOff>209550</xdr:rowOff>
                  </from>
                  <to>
                    <xdr:col>2</xdr:col>
                    <xdr:colOff>1619250</xdr:colOff>
                    <xdr:row>16</xdr:row>
                    <xdr:rowOff>19050</xdr:rowOff>
                  </to>
                </anchor>
              </controlPr>
            </control>
          </mc:Choice>
        </mc:AlternateContent>
        <mc:AlternateContent xmlns:mc="http://schemas.openxmlformats.org/markup-compatibility/2006">
          <mc:Choice Requires="x14">
            <control shapeId="13318" r:id="rId10" name="Option Button 6">
              <controlPr defaultSize="0" autoFill="0" autoLine="0" autoPict="0">
                <anchor moveWithCells="1">
                  <from>
                    <xdr:col>3</xdr:col>
                    <xdr:colOff>1257300</xdr:colOff>
                    <xdr:row>14</xdr:row>
                    <xdr:rowOff>209550</xdr:rowOff>
                  </from>
                  <to>
                    <xdr:col>3</xdr:col>
                    <xdr:colOff>1619250</xdr:colOff>
                    <xdr:row>16</xdr:row>
                    <xdr:rowOff>19050</xdr:rowOff>
                  </to>
                </anchor>
              </controlPr>
            </control>
          </mc:Choice>
        </mc:AlternateContent>
        <mc:AlternateContent xmlns:mc="http://schemas.openxmlformats.org/markup-compatibility/2006">
          <mc:Choice Requires="x14">
            <control shapeId="13319" r:id="rId11" name="Option Button 7">
              <controlPr defaultSize="0" autoFill="0" autoLine="0" autoPict="0">
                <anchor moveWithCells="1">
                  <from>
                    <xdr:col>4</xdr:col>
                    <xdr:colOff>1238250</xdr:colOff>
                    <xdr:row>14</xdr:row>
                    <xdr:rowOff>209550</xdr:rowOff>
                  </from>
                  <to>
                    <xdr:col>4</xdr:col>
                    <xdr:colOff>1600200</xdr:colOff>
                    <xdr:row>16</xdr:row>
                    <xdr:rowOff>19050</xdr:rowOff>
                  </to>
                </anchor>
              </controlPr>
            </control>
          </mc:Choice>
        </mc:AlternateContent>
        <mc:AlternateContent xmlns:mc="http://schemas.openxmlformats.org/markup-compatibility/2006">
          <mc:Choice Requires="x14">
            <control shapeId="13321" r:id="rId12" name="Group Box 9">
              <controlPr defaultSize="0" autoFill="0" autoPict="0" altText="">
                <anchor moveWithCells="1">
                  <from>
                    <xdr:col>1</xdr:col>
                    <xdr:colOff>0</xdr:colOff>
                    <xdr:row>15</xdr:row>
                    <xdr:rowOff>12700</xdr:rowOff>
                  </from>
                  <to>
                    <xdr:col>5</xdr:col>
                    <xdr:colOff>0</xdr:colOff>
                    <xdr:row>16</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rgb="FF4A86E8"/>
  </sheetPr>
  <dimension ref="A1:Z1012"/>
  <sheetViews>
    <sheetView showGridLines="0" zoomScale="80" zoomScaleNormal="80" workbookViewId="0">
      <selection activeCell="C3" sqref="C3"/>
    </sheetView>
  </sheetViews>
  <sheetFormatPr defaultColWidth="11.23046875" defaultRowHeight="15" customHeight="1" x14ac:dyDescent="0.35"/>
  <cols>
    <col min="1" max="4" width="31.69140625" style="268" customWidth="1"/>
    <col min="5" max="5" width="33.4609375" style="268" customWidth="1"/>
    <col min="6" max="25" width="11" style="268" customWidth="1"/>
    <col min="26" max="16384" width="11.23046875" style="268"/>
  </cols>
  <sheetData>
    <row r="1" spans="1:25" s="407" customFormat="1" ht="22.5" x14ac:dyDescent="0.45">
      <c r="A1" s="1085" t="str">
        <f>IF(C1="X","This tab MUST be completed.","")</f>
        <v>This tab MUST be completed.</v>
      </c>
      <c r="B1" s="1085"/>
      <c r="C1" s="409" t="s">
        <v>776</v>
      </c>
      <c r="D1" s="1210" t="s">
        <v>941</v>
      </c>
      <c r="E1" s="1210"/>
    </row>
    <row r="2" spans="1:25" s="407" customFormat="1" ht="23" x14ac:dyDescent="0.5">
      <c r="A2" s="1067" t="str">
        <f>IF(C2="x","This tab need not be completed.","")</f>
        <v>This tab need not be completed.</v>
      </c>
      <c r="B2" s="1067"/>
      <c r="C2" s="469" t="s">
        <v>776</v>
      </c>
      <c r="D2" s="1096" t="s">
        <v>940</v>
      </c>
      <c r="E2" s="1096"/>
    </row>
    <row r="3" spans="1:25" s="230" customFormat="1" ht="22.5" x14ac:dyDescent="0.45">
      <c r="D3" s="1210" t="s">
        <v>1196</v>
      </c>
      <c r="E3" s="1210"/>
    </row>
    <row r="4" spans="1:25" s="413" customFormat="1" ht="22.5" x14ac:dyDescent="0.45">
      <c r="D4" s="1096" t="s">
        <v>1218</v>
      </c>
      <c r="E4" s="1096"/>
    </row>
    <row r="5" spans="1:25" ht="51.75" customHeight="1" x14ac:dyDescent="0.35">
      <c r="A5" s="1237" t="s">
        <v>306</v>
      </c>
      <c r="B5" s="1238"/>
      <c r="C5" s="1238"/>
      <c r="D5" s="1238"/>
      <c r="E5" s="1239"/>
      <c r="F5" s="294"/>
      <c r="G5" s="294"/>
      <c r="H5" s="294"/>
      <c r="I5" s="294"/>
      <c r="J5" s="294"/>
      <c r="K5" s="294"/>
      <c r="L5" s="294"/>
      <c r="M5" s="294"/>
      <c r="N5" s="294"/>
      <c r="O5" s="294"/>
      <c r="P5" s="294"/>
      <c r="Q5" s="294"/>
      <c r="R5" s="294"/>
      <c r="S5" s="294"/>
      <c r="T5" s="294"/>
      <c r="U5" s="294"/>
      <c r="V5" s="294"/>
      <c r="W5" s="294"/>
      <c r="X5" s="294"/>
      <c r="Y5" s="294"/>
    </row>
    <row r="6" spans="1:25" ht="18" x14ac:dyDescent="0.35">
      <c r="A6" s="322"/>
      <c r="B6" s="322"/>
      <c r="C6" s="322"/>
      <c r="D6" s="322"/>
      <c r="E6" s="322"/>
      <c r="F6" s="294"/>
      <c r="G6" s="294"/>
      <c r="H6" s="294"/>
      <c r="I6" s="294"/>
      <c r="J6" s="294"/>
      <c r="K6" s="294"/>
      <c r="L6" s="294"/>
      <c r="M6" s="294"/>
      <c r="N6" s="294"/>
      <c r="O6" s="294"/>
      <c r="P6" s="294"/>
      <c r="Q6" s="294"/>
      <c r="R6" s="294"/>
      <c r="S6" s="294"/>
      <c r="T6" s="294"/>
      <c r="U6" s="294"/>
      <c r="V6" s="294"/>
      <c r="W6" s="294"/>
      <c r="X6" s="294"/>
      <c r="Y6" s="294"/>
    </row>
    <row r="7" spans="1:25" ht="147" customHeight="1" x14ac:dyDescent="0.35">
      <c r="A7" s="1240" t="s">
        <v>305</v>
      </c>
      <c r="B7" s="1241"/>
      <c r="C7" s="1241"/>
      <c r="D7" s="1241"/>
      <c r="E7" s="1241"/>
      <c r="F7" s="294"/>
      <c r="G7" s="294"/>
      <c r="H7" s="294"/>
      <c r="I7" s="294"/>
      <c r="J7" s="294"/>
      <c r="K7" s="294"/>
      <c r="L7" s="294"/>
      <c r="M7" s="294"/>
      <c r="N7" s="294"/>
      <c r="O7" s="294"/>
      <c r="P7" s="294"/>
      <c r="Q7" s="294"/>
      <c r="R7" s="294"/>
      <c r="S7" s="294"/>
      <c r="T7" s="294"/>
      <c r="U7" s="294"/>
      <c r="V7" s="294"/>
      <c r="W7" s="294"/>
      <c r="X7" s="294"/>
      <c r="Y7" s="294"/>
    </row>
    <row r="8" spans="1:25" ht="23" x14ac:dyDescent="0.35">
      <c r="A8" s="321"/>
      <c r="B8" s="321"/>
      <c r="C8" s="321"/>
      <c r="D8" s="321"/>
      <c r="E8" s="321"/>
      <c r="F8" s="294"/>
      <c r="G8" s="294"/>
      <c r="H8" s="294"/>
      <c r="I8" s="294"/>
      <c r="J8" s="294"/>
      <c r="K8" s="294"/>
      <c r="L8" s="294"/>
      <c r="M8" s="294"/>
      <c r="N8" s="294"/>
      <c r="O8" s="294"/>
      <c r="P8" s="294"/>
      <c r="Q8" s="294"/>
      <c r="R8" s="294"/>
      <c r="S8" s="294"/>
      <c r="T8" s="294"/>
      <c r="U8" s="294"/>
      <c r="V8" s="294"/>
      <c r="W8" s="294"/>
      <c r="X8" s="294"/>
      <c r="Y8" s="294"/>
    </row>
    <row r="9" spans="1:25" ht="45.75" customHeight="1" x14ac:dyDescent="0.35">
      <c r="A9" s="1232" t="s">
        <v>233</v>
      </c>
      <c r="B9" s="1233"/>
      <c r="C9" s="1233"/>
      <c r="D9" s="1233"/>
      <c r="E9" s="1234"/>
      <c r="F9" s="294"/>
      <c r="G9" s="294"/>
      <c r="H9" s="294"/>
      <c r="I9" s="294"/>
      <c r="J9" s="294"/>
      <c r="K9" s="294"/>
      <c r="L9" s="294"/>
      <c r="M9" s="294"/>
      <c r="N9" s="294"/>
      <c r="O9" s="294"/>
      <c r="P9" s="294"/>
      <c r="Q9" s="294"/>
      <c r="R9" s="294"/>
      <c r="S9" s="294"/>
      <c r="T9" s="294"/>
      <c r="U9" s="294"/>
      <c r="V9" s="294"/>
      <c r="W9" s="294"/>
      <c r="X9" s="294"/>
      <c r="Y9" s="294"/>
    </row>
    <row r="10" spans="1:25" ht="18" x14ac:dyDescent="0.35">
      <c r="A10" s="322"/>
      <c r="B10" s="322"/>
      <c r="C10" s="322"/>
      <c r="D10" s="322"/>
      <c r="E10" s="322"/>
      <c r="F10" s="294"/>
      <c r="G10" s="294"/>
      <c r="H10" s="294"/>
      <c r="I10" s="294"/>
      <c r="J10" s="294"/>
      <c r="K10" s="294"/>
      <c r="L10" s="294"/>
      <c r="M10" s="294"/>
      <c r="N10" s="294"/>
      <c r="O10" s="294"/>
      <c r="P10" s="294"/>
      <c r="Q10" s="294"/>
      <c r="R10" s="294"/>
      <c r="S10" s="294"/>
      <c r="T10" s="294"/>
      <c r="U10" s="294"/>
      <c r="V10" s="294"/>
      <c r="W10" s="294"/>
      <c r="X10" s="294"/>
      <c r="Y10" s="294"/>
    </row>
    <row r="11" spans="1:25" ht="15.65" customHeight="1" x14ac:dyDescent="0.35">
      <c r="A11" s="1235" t="s">
        <v>63</v>
      </c>
      <c r="B11" s="1236"/>
      <c r="C11" s="1236"/>
      <c r="D11" s="1236"/>
      <c r="E11" s="1236"/>
      <c r="F11" s="294"/>
      <c r="G11" s="294"/>
      <c r="H11" s="294"/>
      <c r="I11" s="294"/>
      <c r="J11" s="294"/>
      <c r="K11" s="294"/>
      <c r="L11" s="294"/>
      <c r="M11" s="294"/>
      <c r="N11" s="294"/>
      <c r="O11" s="294"/>
      <c r="P11" s="294"/>
      <c r="Q11" s="294"/>
      <c r="R11" s="294"/>
      <c r="S11" s="294"/>
      <c r="T11" s="294"/>
      <c r="U11" s="294"/>
      <c r="V11" s="294"/>
      <c r="W11" s="294"/>
      <c r="X11" s="294"/>
      <c r="Y11" s="294"/>
    </row>
    <row r="12" spans="1:25" ht="163.5" customHeight="1" x14ac:dyDescent="0.35">
      <c r="A12" s="1242" t="s">
        <v>64</v>
      </c>
      <c r="B12" s="1236"/>
      <c r="C12" s="1236"/>
      <c r="D12" s="1236"/>
      <c r="E12" s="1236"/>
      <c r="F12" s="294"/>
      <c r="G12" s="294"/>
      <c r="H12" s="294"/>
      <c r="I12" s="294"/>
      <c r="J12" s="294"/>
      <c r="K12" s="294"/>
      <c r="L12" s="294"/>
      <c r="M12" s="294"/>
      <c r="N12" s="294"/>
      <c r="O12" s="294"/>
      <c r="P12" s="294"/>
      <c r="Q12" s="294"/>
      <c r="R12" s="294"/>
      <c r="S12" s="294"/>
      <c r="T12" s="294"/>
      <c r="U12" s="294"/>
      <c r="V12" s="294"/>
      <c r="W12" s="294"/>
      <c r="X12" s="294"/>
      <c r="Y12" s="294"/>
    </row>
    <row r="13" spans="1:25" ht="18" thickBot="1" x14ac:dyDescent="0.4">
      <c r="A13" s="323"/>
      <c r="B13" s="323"/>
      <c r="C13" s="323"/>
      <c r="D13" s="323"/>
      <c r="E13" s="323"/>
      <c r="F13" s="294"/>
      <c r="G13" s="294"/>
      <c r="H13" s="294"/>
      <c r="I13" s="294"/>
      <c r="J13" s="294"/>
      <c r="K13" s="294"/>
      <c r="L13" s="294"/>
      <c r="M13" s="294"/>
      <c r="N13" s="294"/>
      <c r="O13" s="294"/>
      <c r="P13" s="294"/>
      <c r="Q13" s="294"/>
      <c r="R13" s="294"/>
      <c r="S13" s="294"/>
      <c r="T13" s="294"/>
      <c r="U13" s="294"/>
      <c r="V13" s="294"/>
      <c r="W13" s="294"/>
      <c r="X13" s="294"/>
      <c r="Y13" s="294"/>
    </row>
    <row r="14" spans="1:25" ht="18.5" thickBot="1" x14ac:dyDescent="0.4">
      <c r="A14" s="324" t="s">
        <v>90</v>
      </c>
      <c r="B14" s="324" t="s">
        <v>65</v>
      </c>
      <c r="C14" s="324" t="s">
        <v>66</v>
      </c>
      <c r="D14" s="324" t="s">
        <v>67</v>
      </c>
      <c r="E14" s="324" t="s">
        <v>68</v>
      </c>
      <c r="F14" s="294"/>
      <c r="G14" s="294"/>
      <c r="H14" s="294"/>
      <c r="I14" s="294"/>
      <c r="J14" s="294"/>
      <c r="K14" s="294"/>
      <c r="L14" s="294"/>
      <c r="M14" s="294"/>
      <c r="N14" s="294"/>
      <c r="O14" s="294"/>
      <c r="P14" s="294"/>
      <c r="Q14" s="294"/>
      <c r="R14" s="294"/>
      <c r="S14" s="294"/>
      <c r="T14" s="294"/>
      <c r="U14" s="294"/>
      <c r="V14" s="294"/>
      <c r="W14" s="294"/>
      <c r="X14" s="294"/>
      <c r="Y14" s="294"/>
    </row>
    <row r="15" spans="1:25" ht="19.5" customHeight="1" thickBot="1" x14ac:dyDescent="0.4">
      <c r="A15" s="325"/>
      <c r="B15" s="1227" t="s">
        <v>849</v>
      </c>
      <c r="C15" s="1227"/>
      <c r="D15" s="1227"/>
      <c r="E15" s="1227"/>
      <c r="F15" s="294"/>
      <c r="G15" s="294"/>
      <c r="H15" s="294"/>
      <c r="I15" s="294"/>
      <c r="J15" s="294"/>
      <c r="K15" s="294"/>
      <c r="L15" s="294"/>
      <c r="M15" s="294"/>
      <c r="N15" s="294"/>
      <c r="O15" s="294"/>
      <c r="P15" s="294"/>
      <c r="Q15" s="294"/>
      <c r="R15" s="294"/>
      <c r="S15" s="294"/>
      <c r="T15" s="294"/>
      <c r="U15" s="294"/>
      <c r="V15" s="294"/>
      <c r="W15" s="294"/>
      <c r="X15" s="294"/>
      <c r="Y15" s="294"/>
    </row>
    <row r="16" spans="1:25" ht="18" thickBot="1" x14ac:dyDescent="0.4">
      <c r="A16" s="326">
        <v>0</v>
      </c>
      <c r="B16" s="327"/>
      <c r="C16" s="327"/>
      <c r="D16" s="327"/>
      <c r="E16" s="327"/>
      <c r="F16" s="294"/>
      <c r="G16" s="294"/>
      <c r="H16" s="294"/>
      <c r="I16" s="294"/>
      <c r="J16" s="294"/>
      <c r="K16" s="294"/>
      <c r="L16" s="294"/>
      <c r="M16" s="294"/>
      <c r="N16" s="294"/>
      <c r="O16" s="294"/>
      <c r="P16" s="294"/>
      <c r="Q16" s="294"/>
      <c r="R16" s="294"/>
      <c r="S16" s="294"/>
      <c r="T16" s="294"/>
      <c r="U16" s="294"/>
      <c r="V16" s="294"/>
      <c r="W16" s="294"/>
      <c r="X16" s="294"/>
      <c r="Y16" s="294"/>
    </row>
    <row r="17" spans="1:26" ht="245.5" thickBot="1" x14ac:dyDescent="0.4">
      <c r="A17" s="328" t="s">
        <v>69</v>
      </c>
      <c r="B17" s="329" t="s">
        <v>70</v>
      </c>
      <c r="C17" s="329" t="s">
        <v>71</v>
      </c>
      <c r="D17" s="329" t="s">
        <v>72</v>
      </c>
      <c r="E17" s="329" t="s">
        <v>73</v>
      </c>
      <c r="F17" s="294"/>
      <c r="G17" s="294"/>
      <c r="H17" s="294"/>
      <c r="I17" s="294"/>
      <c r="J17" s="294"/>
      <c r="K17" s="294"/>
      <c r="L17" s="294"/>
      <c r="M17" s="294"/>
      <c r="N17" s="294"/>
      <c r="O17" s="294"/>
      <c r="P17" s="294"/>
      <c r="Q17" s="294"/>
      <c r="R17" s="294"/>
      <c r="S17" s="294"/>
      <c r="T17" s="294"/>
      <c r="U17" s="294"/>
      <c r="V17" s="294"/>
      <c r="W17" s="294"/>
      <c r="X17" s="294"/>
      <c r="Y17" s="294"/>
    </row>
    <row r="18" spans="1:26" ht="36" customHeight="1" thickBot="1" x14ac:dyDescent="0.4">
      <c r="A18" s="1225" t="s">
        <v>74</v>
      </c>
      <c r="B18" s="1218"/>
      <c r="C18" s="1218"/>
      <c r="D18" s="1218"/>
      <c r="E18" s="1219"/>
      <c r="F18" s="294"/>
      <c r="G18" s="294"/>
      <c r="H18" s="294"/>
      <c r="I18" s="294"/>
      <c r="J18" s="294"/>
      <c r="K18" s="294"/>
      <c r="L18" s="294"/>
      <c r="M18" s="294"/>
      <c r="N18" s="294"/>
      <c r="O18" s="294"/>
      <c r="P18" s="294"/>
      <c r="Q18" s="294"/>
      <c r="R18" s="294"/>
      <c r="S18" s="294"/>
      <c r="T18" s="294"/>
      <c r="U18" s="294"/>
      <c r="V18" s="294"/>
      <c r="W18" s="294"/>
      <c r="X18" s="294"/>
      <c r="Y18" s="294"/>
    </row>
    <row r="19" spans="1:26" ht="21" customHeight="1" x14ac:dyDescent="0.35">
      <c r="A19" s="1220" t="s">
        <v>75</v>
      </c>
      <c r="B19" s="1218"/>
      <c r="C19" s="1218"/>
      <c r="D19" s="1218"/>
      <c r="E19" s="1219"/>
      <c r="F19" s="294"/>
      <c r="G19" s="294"/>
      <c r="H19" s="294"/>
      <c r="I19" s="294"/>
      <c r="J19" s="294"/>
      <c r="K19" s="294"/>
      <c r="L19" s="294"/>
      <c r="M19" s="294"/>
      <c r="N19" s="294"/>
      <c r="O19" s="294"/>
      <c r="P19" s="294"/>
      <c r="Q19" s="294"/>
      <c r="R19" s="294"/>
      <c r="S19" s="294"/>
      <c r="T19" s="294"/>
      <c r="U19" s="294"/>
      <c r="V19" s="294"/>
      <c r="W19" s="294"/>
      <c r="X19" s="294"/>
      <c r="Y19" s="294"/>
      <c r="Z19" s="294"/>
    </row>
    <row r="20" spans="1:26" ht="39" customHeight="1" x14ac:dyDescent="0.35">
      <c r="A20" s="1221" t="s">
        <v>76</v>
      </c>
      <c r="B20" s="1218"/>
      <c r="C20" s="1219"/>
      <c r="D20" s="1226" t="s">
        <v>77</v>
      </c>
      <c r="E20" s="1219"/>
      <c r="F20" s="294"/>
      <c r="G20" s="294"/>
      <c r="H20" s="294"/>
      <c r="I20" s="294"/>
      <c r="J20" s="294"/>
      <c r="K20" s="294"/>
      <c r="L20" s="294"/>
      <c r="M20" s="294"/>
      <c r="N20" s="294"/>
      <c r="O20" s="294"/>
      <c r="P20" s="294"/>
      <c r="Q20" s="294"/>
      <c r="R20" s="294"/>
      <c r="S20" s="294"/>
      <c r="T20" s="294"/>
      <c r="U20" s="294"/>
      <c r="V20" s="294"/>
      <c r="W20" s="294"/>
      <c r="X20" s="294"/>
      <c r="Y20" s="294"/>
      <c r="Z20" s="294"/>
    </row>
    <row r="21" spans="1:26" ht="43.5" customHeight="1" x14ac:dyDescent="0.35">
      <c r="A21" s="1224"/>
      <c r="B21" s="1218"/>
      <c r="C21" s="1219"/>
      <c r="D21" s="1220"/>
      <c r="E21" s="1219"/>
      <c r="F21" s="294"/>
      <c r="G21" s="294"/>
      <c r="H21" s="294"/>
      <c r="I21" s="294"/>
      <c r="J21" s="294"/>
      <c r="K21" s="294"/>
      <c r="L21" s="294"/>
      <c r="M21" s="294"/>
      <c r="N21" s="294"/>
      <c r="O21" s="294"/>
      <c r="P21" s="294"/>
      <c r="Q21" s="294"/>
      <c r="R21" s="294"/>
      <c r="S21" s="294"/>
      <c r="T21" s="294"/>
      <c r="U21" s="294"/>
      <c r="V21" s="294"/>
      <c r="W21" s="294"/>
      <c r="X21" s="294"/>
      <c r="Y21" s="294"/>
      <c r="Z21" s="294"/>
    </row>
    <row r="22" spans="1:26" ht="37.5" customHeight="1" x14ac:dyDescent="0.35">
      <c r="A22" s="1217"/>
      <c r="B22" s="1218"/>
      <c r="C22" s="1219"/>
      <c r="D22" s="1220"/>
      <c r="E22" s="1219"/>
      <c r="F22" s="294"/>
      <c r="G22" s="294"/>
      <c r="H22" s="294"/>
      <c r="I22" s="294"/>
      <c r="J22" s="294"/>
      <c r="K22" s="294"/>
      <c r="L22" s="294"/>
      <c r="M22" s="294"/>
      <c r="N22" s="294"/>
      <c r="O22" s="294"/>
      <c r="P22" s="294"/>
      <c r="Q22" s="294"/>
      <c r="R22" s="294"/>
      <c r="S22" s="294"/>
      <c r="T22" s="294"/>
      <c r="U22" s="294"/>
      <c r="V22" s="294"/>
      <c r="W22" s="294"/>
      <c r="X22" s="294"/>
      <c r="Y22" s="294"/>
      <c r="Z22" s="294"/>
    </row>
    <row r="23" spans="1:26" ht="43.5" customHeight="1" x14ac:dyDescent="0.35">
      <c r="A23" s="1217"/>
      <c r="B23" s="1218"/>
      <c r="C23" s="1219"/>
      <c r="D23" s="1220"/>
      <c r="E23" s="1219"/>
      <c r="F23" s="294"/>
      <c r="G23" s="294"/>
      <c r="H23" s="294"/>
      <c r="I23" s="294"/>
      <c r="J23" s="294"/>
      <c r="K23" s="294"/>
      <c r="L23" s="294"/>
      <c r="M23" s="294"/>
      <c r="N23" s="294"/>
      <c r="O23" s="294"/>
      <c r="P23" s="294"/>
      <c r="Q23" s="294"/>
      <c r="R23" s="294"/>
      <c r="S23" s="294"/>
      <c r="T23" s="294"/>
      <c r="U23" s="294"/>
      <c r="V23" s="294"/>
      <c r="W23" s="294"/>
      <c r="X23" s="294"/>
      <c r="Y23" s="294"/>
      <c r="Z23" s="294"/>
    </row>
    <row r="24" spans="1:26" ht="37.5" customHeight="1" x14ac:dyDescent="0.35">
      <c r="A24" s="1217"/>
      <c r="B24" s="1218"/>
      <c r="C24" s="1219"/>
      <c r="D24" s="1220"/>
      <c r="E24" s="1219"/>
      <c r="F24" s="294"/>
      <c r="G24" s="294"/>
      <c r="H24" s="294"/>
      <c r="I24" s="294"/>
      <c r="J24" s="294"/>
      <c r="K24" s="294"/>
      <c r="L24" s="294"/>
      <c r="M24" s="294"/>
      <c r="N24" s="294"/>
      <c r="O24" s="294"/>
      <c r="P24" s="294"/>
      <c r="Q24" s="294"/>
      <c r="R24" s="294"/>
      <c r="S24" s="294"/>
      <c r="T24" s="294"/>
      <c r="U24" s="294"/>
      <c r="V24" s="294"/>
      <c r="W24" s="294"/>
      <c r="X24" s="294"/>
      <c r="Y24" s="294"/>
      <c r="Z24" s="294"/>
    </row>
    <row r="25" spans="1:26" ht="43.5" customHeight="1" x14ac:dyDescent="0.35">
      <c r="A25" s="1217"/>
      <c r="B25" s="1218"/>
      <c r="C25" s="1219"/>
      <c r="D25" s="1220"/>
      <c r="E25" s="1219"/>
      <c r="F25" s="294"/>
      <c r="G25" s="294"/>
      <c r="H25" s="294"/>
      <c r="I25" s="294"/>
      <c r="J25" s="294"/>
      <c r="K25" s="294"/>
      <c r="L25" s="294"/>
      <c r="M25" s="294"/>
      <c r="N25" s="294"/>
      <c r="O25" s="294"/>
      <c r="P25" s="294"/>
      <c r="Q25" s="294"/>
      <c r="R25" s="294"/>
      <c r="S25" s="294"/>
      <c r="T25" s="294"/>
      <c r="U25" s="294"/>
      <c r="V25" s="294"/>
      <c r="W25" s="294"/>
      <c r="X25" s="294"/>
      <c r="Y25" s="294"/>
      <c r="Z25" s="294"/>
    </row>
    <row r="26" spans="1:26" ht="37.5" customHeight="1" thickBot="1" x14ac:dyDescent="0.4">
      <c r="A26" s="1217"/>
      <c r="B26" s="1218"/>
      <c r="C26" s="1219"/>
      <c r="D26" s="1220"/>
      <c r="E26" s="1219"/>
      <c r="F26" s="294"/>
      <c r="G26" s="294"/>
      <c r="H26" s="294"/>
      <c r="I26" s="294"/>
      <c r="J26" s="294"/>
      <c r="K26" s="294"/>
      <c r="L26" s="294"/>
      <c r="M26" s="294"/>
      <c r="N26" s="294"/>
      <c r="O26" s="294"/>
      <c r="P26" s="294"/>
      <c r="Q26" s="294"/>
      <c r="R26" s="294"/>
      <c r="S26" s="294"/>
      <c r="T26" s="294"/>
      <c r="U26" s="294"/>
      <c r="V26" s="294"/>
      <c r="W26" s="294"/>
      <c r="X26" s="294"/>
      <c r="Y26" s="294"/>
      <c r="Z26" s="294"/>
    </row>
    <row r="27" spans="1:26" ht="39" customHeight="1" thickBot="1" x14ac:dyDescent="0.4">
      <c r="A27" s="1221" t="s">
        <v>78</v>
      </c>
      <c r="B27" s="1222"/>
      <c r="C27" s="1222"/>
      <c r="D27" s="1222"/>
      <c r="E27" s="1223"/>
      <c r="F27" s="294"/>
      <c r="G27" s="294"/>
      <c r="H27" s="294"/>
      <c r="I27" s="294"/>
      <c r="J27" s="294"/>
      <c r="K27" s="294"/>
      <c r="L27" s="294"/>
      <c r="M27" s="294"/>
      <c r="N27" s="294"/>
      <c r="O27" s="294"/>
      <c r="P27" s="294"/>
      <c r="Q27" s="294"/>
      <c r="R27" s="294"/>
      <c r="S27" s="294"/>
      <c r="T27" s="294"/>
      <c r="U27" s="294"/>
      <c r="V27" s="294"/>
      <c r="W27" s="294"/>
      <c r="X27" s="294"/>
      <c r="Y27" s="294"/>
    </row>
    <row r="28" spans="1:26" ht="121.15" customHeight="1" x14ac:dyDescent="0.35">
      <c r="A28" s="1243"/>
      <c r="B28" s="1244"/>
      <c r="C28" s="1244"/>
      <c r="D28" s="1244"/>
      <c r="E28" s="1245"/>
      <c r="F28" s="294"/>
      <c r="G28" s="294"/>
      <c r="H28" s="294"/>
      <c r="I28" s="294"/>
      <c r="J28" s="294"/>
      <c r="K28" s="294"/>
      <c r="L28" s="294"/>
      <c r="M28" s="294"/>
      <c r="N28" s="294"/>
      <c r="O28" s="294"/>
      <c r="P28" s="294"/>
      <c r="Q28" s="294"/>
      <c r="R28" s="294"/>
      <c r="S28" s="294"/>
      <c r="T28" s="294"/>
      <c r="U28" s="294"/>
      <c r="V28" s="294"/>
      <c r="W28" s="294"/>
      <c r="X28" s="294"/>
      <c r="Y28" s="294"/>
    </row>
    <row r="29" spans="1:26" ht="15.5" x14ac:dyDescent="0.35">
      <c r="A29" s="1246"/>
      <c r="B29" s="1137"/>
      <c r="C29" s="1137"/>
      <c r="D29" s="1137"/>
      <c r="E29" s="1247"/>
      <c r="F29" s="294"/>
      <c r="G29" s="294"/>
      <c r="H29" s="294"/>
      <c r="I29" s="294"/>
      <c r="J29" s="294"/>
      <c r="K29" s="294"/>
      <c r="L29" s="294"/>
      <c r="M29" s="294"/>
      <c r="N29" s="294"/>
      <c r="O29" s="294"/>
      <c r="P29" s="294"/>
      <c r="Q29" s="294"/>
      <c r="R29" s="294"/>
      <c r="S29" s="294"/>
      <c r="T29" s="294"/>
      <c r="U29" s="294"/>
      <c r="V29" s="294"/>
      <c r="W29" s="294"/>
      <c r="X29" s="294"/>
      <c r="Y29" s="294"/>
      <c r="Z29" s="294"/>
    </row>
    <row r="30" spans="1:26" ht="15.5" x14ac:dyDescent="0.35">
      <c r="A30" s="1246"/>
      <c r="B30" s="1137"/>
      <c r="C30" s="1137"/>
      <c r="D30" s="1137"/>
      <c r="E30" s="1247"/>
      <c r="F30" s="294"/>
      <c r="G30" s="294"/>
      <c r="H30" s="294"/>
      <c r="I30" s="294"/>
      <c r="J30" s="294"/>
      <c r="K30" s="294"/>
      <c r="L30" s="294"/>
      <c r="M30" s="294"/>
      <c r="N30" s="294"/>
      <c r="O30" s="294"/>
      <c r="P30" s="294"/>
      <c r="Q30" s="294"/>
      <c r="R30" s="294"/>
      <c r="S30" s="294"/>
      <c r="T30" s="294"/>
      <c r="U30" s="294"/>
      <c r="V30" s="294"/>
      <c r="W30" s="294"/>
      <c r="X30" s="294"/>
      <c r="Y30" s="294"/>
      <c r="Z30" s="294"/>
    </row>
    <row r="31" spans="1:26" ht="15.75" customHeight="1" x14ac:dyDescent="0.35">
      <c r="A31" s="1246"/>
      <c r="B31" s="1137"/>
      <c r="C31" s="1137"/>
      <c r="D31" s="1137"/>
      <c r="E31" s="1247"/>
      <c r="F31" s="294"/>
      <c r="G31" s="294"/>
      <c r="H31" s="294"/>
      <c r="I31" s="294"/>
      <c r="J31" s="294"/>
      <c r="K31" s="294"/>
      <c r="L31" s="294"/>
      <c r="M31" s="294"/>
      <c r="N31" s="294"/>
      <c r="O31" s="294"/>
      <c r="P31" s="294"/>
      <c r="Q31" s="294"/>
      <c r="R31" s="294"/>
      <c r="S31" s="294"/>
      <c r="T31" s="294"/>
      <c r="U31" s="294"/>
      <c r="V31" s="294"/>
      <c r="W31" s="294"/>
      <c r="X31" s="294"/>
      <c r="Y31" s="294"/>
      <c r="Z31" s="294"/>
    </row>
    <row r="32" spans="1:26" ht="15.75" customHeight="1" x14ac:dyDescent="0.35">
      <c r="A32" s="1248"/>
      <c r="B32" s="1249"/>
      <c r="C32" s="1249"/>
      <c r="D32" s="1249"/>
      <c r="E32" s="1250"/>
      <c r="F32" s="294"/>
      <c r="G32" s="294"/>
      <c r="H32" s="294"/>
      <c r="I32" s="294"/>
      <c r="J32" s="294"/>
      <c r="K32" s="294"/>
      <c r="L32" s="294"/>
      <c r="M32" s="294"/>
      <c r="N32" s="294"/>
      <c r="O32" s="294"/>
      <c r="P32" s="294"/>
      <c r="Q32" s="294"/>
      <c r="R32" s="294"/>
      <c r="S32" s="294"/>
      <c r="T32" s="294"/>
      <c r="U32" s="294"/>
      <c r="V32" s="294"/>
      <c r="W32" s="294"/>
      <c r="X32" s="294"/>
      <c r="Y32" s="294"/>
      <c r="Z32" s="294"/>
    </row>
    <row r="33" spans="1:26" ht="15.75" customHeight="1" x14ac:dyDescent="0.35">
      <c r="A33" s="323"/>
      <c r="B33" s="323"/>
      <c r="C33" s="323"/>
      <c r="D33" s="323"/>
      <c r="E33" s="323"/>
      <c r="F33" s="294"/>
      <c r="G33" s="294"/>
      <c r="H33" s="294"/>
      <c r="I33" s="294"/>
      <c r="J33" s="294"/>
      <c r="K33" s="294"/>
      <c r="L33" s="294"/>
      <c r="M33" s="294"/>
      <c r="N33" s="294"/>
      <c r="O33" s="294"/>
      <c r="P33" s="294"/>
      <c r="Q33" s="294"/>
      <c r="R33" s="294"/>
      <c r="S33" s="294"/>
      <c r="T33" s="294"/>
      <c r="U33" s="294"/>
      <c r="V33" s="294"/>
      <c r="W33" s="294"/>
      <c r="X33" s="294"/>
      <c r="Y33" s="294"/>
    </row>
    <row r="34" spans="1:26" ht="15.75" customHeight="1" thickBot="1" x14ac:dyDescent="0.4">
      <c r="A34" s="323"/>
      <c r="B34" s="323"/>
      <c r="C34" s="323"/>
      <c r="D34" s="323"/>
      <c r="E34" s="323"/>
      <c r="F34" s="294"/>
      <c r="G34" s="294"/>
      <c r="H34" s="294"/>
      <c r="I34" s="294"/>
      <c r="J34" s="294"/>
      <c r="K34" s="294"/>
      <c r="L34" s="294"/>
      <c r="M34" s="294"/>
      <c r="N34" s="294"/>
      <c r="O34" s="294"/>
      <c r="P34" s="294"/>
      <c r="Q34" s="294"/>
      <c r="R34" s="294"/>
      <c r="S34" s="294"/>
      <c r="T34" s="294"/>
      <c r="U34" s="294"/>
      <c r="V34" s="294"/>
      <c r="W34" s="294"/>
      <c r="X34" s="294"/>
      <c r="Y34" s="294"/>
    </row>
    <row r="35" spans="1:26" ht="15.75" customHeight="1" thickBot="1" x14ac:dyDescent="0.4">
      <c r="A35" s="324"/>
      <c r="B35" s="324" t="s">
        <v>65</v>
      </c>
      <c r="C35" s="324" t="s">
        <v>66</v>
      </c>
      <c r="D35" s="324" t="s">
        <v>67</v>
      </c>
      <c r="E35" s="324" t="s">
        <v>68</v>
      </c>
      <c r="F35" s="294"/>
      <c r="G35" s="294"/>
      <c r="H35" s="294"/>
      <c r="I35" s="294"/>
      <c r="J35" s="294"/>
      <c r="K35" s="294"/>
      <c r="L35" s="294"/>
      <c r="M35" s="294"/>
      <c r="N35" s="294"/>
      <c r="O35" s="294"/>
      <c r="P35" s="294"/>
      <c r="Q35" s="294"/>
      <c r="R35" s="294"/>
      <c r="S35" s="294"/>
      <c r="T35" s="294"/>
      <c r="U35" s="294"/>
      <c r="V35" s="294"/>
      <c r="W35" s="294"/>
      <c r="X35" s="294"/>
      <c r="Y35" s="294"/>
    </row>
    <row r="36" spans="1:26" ht="15.75" customHeight="1" thickBot="1" x14ac:dyDescent="0.4">
      <c r="A36" s="325"/>
      <c r="B36" s="1227" t="s">
        <v>849</v>
      </c>
      <c r="C36" s="1227"/>
      <c r="D36" s="1227"/>
      <c r="E36" s="1227"/>
      <c r="F36" s="294"/>
      <c r="G36" s="294"/>
      <c r="H36" s="294"/>
      <c r="I36" s="294"/>
      <c r="J36" s="294"/>
      <c r="K36" s="294"/>
      <c r="L36" s="294"/>
      <c r="M36" s="294"/>
      <c r="N36" s="294"/>
      <c r="O36" s="294"/>
      <c r="P36" s="294"/>
      <c r="Q36" s="294"/>
      <c r="R36" s="294"/>
      <c r="S36" s="294"/>
      <c r="T36" s="294"/>
      <c r="U36" s="294"/>
      <c r="V36" s="294"/>
      <c r="W36" s="294"/>
      <c r="X36" s="294"/>
      <c r="Y36" s="294"/>
    </row>
    <row r="37" spans="1:26" ht="18" thickBot="1" x14ac:dyDescent="0.4">
      <c r="A37" s="326">
        <v>0</v>
      </c>
      <c r="B37" s="327"/>
      <c r="C37" s="327"/>
      <c r="D37" s="327"/>
      <c r="E37" s="327"/>
      <c r="F37" s="294"/>
      <c r="G37" s="294"/>
      <c r="H37" s="294"/>
      <c r="I37" s="294"/>
      <c r="J37" s="294"/>
      <c r="K37" s="294"/>
      <c r="L37" s="294"/>
      <c r="M37" s="294"/>
      <c r="N37" s="294"/>
      <c r="O37" s="294"/>
      <c r="P37" s="294"/>
      <c r="Q37" s="294"/>
      <c r="R37" s="294"/>
      <c r="S37" s="294"/>
      <c r="T37" s="294"/>
      <c r="U37" s="294"/>
      <c r="V37" s="294"/>
      <c r="W37" s="294"/>
      <c r="X37" s="294"/>
      <c r="Y37" s="294"/>
    </row>
    <row r="38" spans="1:26" ht="228" thickBot="1" x14ac:dyDescent="0.4">
      <c r="A38" s="328" t="s">
        <v>79</v>
      </c>
      <c r="B38" s="329" t="s">
        <v>80</v>
      </c>
      <c r="C38" s="329" t="s">
        <v>81</v>
      </c>
      <c r="D38" s="329" t="s">
        <v>82</v>
      </c>
      <c r="E38" s="329" t="s">
        <v>83</v>
      </c>
      <c r="F38" s="294"/>
      <c r="G38" s="294"/>
      <c r="H38" s="294"/>
      <c r="I38" s="294"/>
      <c r="J38" s="294"/>
      <c r="K38" s="294"/>
      <c r="L38" s="294"/>
      <c r="M38" s="294"/>
      <c r="N38" s="294"/>
      <c r="O38" s="294"/>
      <c r="P38" s="294"/>
      <c r="Q38" s="294"/>
      <c r="R38" s="294"/>
      <c r="S38" s="294"/>
      <c r="T38" s="294"/>
      <c r="U38" s="294"/>
      <c r="V38" s="294"/>
      <c r="W38" s="294"/>
      <c r="X38" s="294"/>
      <c r="Y38" s="294"/>
    </row>
    <row r="39" spans="1:26" ht="47.25" customHeight="1" thickBot="1" x14ac:dyDescent="0.4">
      <c r="A39" s="1225" t="s">
        <v>74</v>
      </c>
      <c r="B39" s="1218"/>
      <c r="C39" s="1218"/>
      <c r="D39" s="1218"/>
      <c r="E39" s="1219"/>
      <c r="F39" s="294"/>
      <c r="G39" s="294"/>
      <c r="H39" s="294"/>
      <c r="I39" s="294"/>
      <c r="J39" s="294"/>
      <c r="K39" s="294"/>
      <c r="L39" s="294"/>
      <c r="M39" s="294"/>
      <c r="N39" s="294"/>
      <c r="O39" s="294"/>
      <c r="P39" s="294"/>
      <c r="Q39" s="294"/>
      <c r="R39" s="294"/>
      <c r="S39" s="294"/>
      <c r="T39" s="294"/>
      <c r="U39" s="294"/>
      <c r="V39" s="294"/>
      <c r="W39" s="294"/>
      <c r="X39" s="294"/>
      <c r="Y39" s="294"/>
    </row>
    <row r="40" spans="1:26" ht="23.25" customHeight="1" x14ac:dyDescent="0.35">
      <c r="A40" s="1220" t="s">
        <v>75</v>
      </c>
      <c r="B40" s="1218"/>
      <c r="C40" s="1218"/>
      <c r="D40" s="1218"/>
      <c r="E40" s="1219"/>
      <c r="F40" s="294"/>
      <c r="G40" s="294"/>
      <c r="H40" s="294"/>
      <c r="I40" s="294"/>
      <c r="J40" s="294"/>
      <c r="K40" s="294"/>
      <c r="L40" s="294"/>
      <c r="M40" s="294"/>
      <c r="N40" s="294"/>
      <c r="O40" s="294"/>
      <c r="P40" s="294"/>
      <c r="Q40" s="294"/>
      <c r="R40" s="294"/>
      <c r="S40" s="294"/>
      <c r="T40" s="294"/>
      <c r="U40" s="294"/>
      <c r="V40" s="294"/>
      <c r="W40" s="294"/>
      <c r="X40" s="294"/>
      <c r="Y40" s="294"/>
      <c r="Z40" s="294"/>
    </row>
    <row r="41" spans="1:26" ht="39" customHeight="1" x14ac:dyDescent="0.35">
      <c r="A41" s="1221" t="s">
        <v>76</v>
      </c>
      <c r="B41" s="1218"/>
      <c r="C41" s="1219"/>
      <c r="D41" s="1226" t="s">
        <v>77</v>
      </c>
      <c r="E41" s="1219"/>
      <c r="F41" s="294"/>
      <c r="G41" s="294"/>
      <c r="H41" s="294"/>
      <c r="I41" s="294"/>
      <c r="J41" s="294"/>
      <c r="K41" s="294"/>
      <c r="L41" s="294"/>
      <c r="M41" s="294"/>
      <c r="N41" s="294"/>
      <c r="O41" s="294"/>
      <c r="P41" s="294"/>
      <c r="Q41" s="294"/>
      <c r="R41" s="294"/>
      <c r="S41" s="294"/>
      <c r="T41" s="294"/>
      <c r="U41" s="294"/>
      <c r="V41" s="294"/>
      <c r="W41" s="294"/>
      <c r="X41" s="294"/>
      <c r="Y41" s="294"/>
      <c r="Z41" s="294"/>
    </row>
    <row r="42" spans="1:26" ht="43.5" customHeight="1" x14ac:dyDescent="0.35">
      <c r="A42" s="1224"/>
      <c r="B42" s="1218"/>
      <c r="C42" s="1219"/>
      <c r="D42" s="1220"/>
      <c r="E42" s="1219"/>
      <c r="F42" s="294"/>
      <c r="G42" s="294"/>
      <c r="H42" s="294"/>
      <c r="I42" s="294"/>
      <c r="J42" s="294"/>
      <c r="K42" s="294"/>
      <c r="L42" s="294"/>
      <c r="M42" s="294"/>
      <c r="N42" s="294"/>
      <c r="O42" s="294"/>
      <c r="P42" s="294"/>
      <c r="Q42" s="294"/>
      <c r="R42" s="294"/>
      <c r="S42" s="294"/>
      <c r="T42" s="294"/>
      <c r="U42" s="294"/>
      <c r="V42" s="294"/>
      <c r="W42" s="294"/>
      <c r="X42" s="294"/>
      <c r="Y42" s="294"/>
      <c r="Z42" s="294"/>
    </row>
    <row r="43" spans="1:26" ht="37.5" customHeight="1" x14ac:dyDescent="0.35">
      <c r="A43" s="1224"/>
      <c r="B43" s="1218"/>
      <c r="C43" s="1219"/>
      <c r="D43" s="1220"/>
      <c r="E43" s="1219"/>
      <c r="F43" s="294"/>
      <c r="G43" s="294"/>
      <c r="H43" s="294"/>
      <c r="I43" s="294"/>
      <c r="J43" s="294"/>
      <c r="K43" s="294"/>
      <c r="L43" s="294"/>
      <c r="M43" s="294"/>
      <c r="N43" s="294"/>
      <c r="O43" s="294"/>
      <c r="P43" s="294"/>
      <c r="Q43" s="294"/>
      <c r="R43" s="294"/>
      <c r="S43" s="294"/>
      <c r="T43" s="294"/>
      <c r="U43" s="294"/>
      <c r="V43" s="294"/>
      <c r="W43" s="294"/>
      <c r="X43" s="294"/>
      <c r="Y43" s="294"/>
      <c r="Z43" s="294"/>
    </row>
    <row r="44" spans="1:26" ht="43.5" customHeight="1" x14ac:dyDescent="0.35">
      <c r="A44" s="1217"/>
      <c r="B44" s="1218"/>
      <c r="C44" s="1219"/>
      <c r="D44" s="1220"/>
      <c r="E44" s="1219"/>
      <c r="F44" s="294"/>
      <c r="G44" s="294"/>
      <c r="H44" s="294"/>
      <c r="I44" s="294"/>
      <c r="J44" s="294"/>
      <c r="K44" s="294"/>
      <c r="L44" s="294"/>
      <c r="M44" s="294"/>
      <c r="N44" s="294"/>
      <c r="O44" s="294"/>
      <c r="P44" s="294"/>
      <c r="Q44" s="294"/>
      <c r="R44" s="294"/>
      <c r="S44" s="294"/>
      <c r="T44" s="294"/>
      <c r="U44" s="294"/>
      <c r="V44" s="294"/>
      <c r="W44" s="294"/>
      <c r="X44" s="294"/>
      <c r="Y44" s="294"/>
      <c r="Z44" s="294"/>
    </row>
    <row r="45" spans="1:26" ht="37.5" customHeight="1" x14ac:dyDescent="0.35">
      <c r="A45" s="1217"/>
      <c r="B45" s="1218"/>
      <c r="C45" s="1219"/>
      <c r="D45" s="1220"/>
      <c r="E45" s="1219"/>
      <c r="F45" s="294"/>
      <c r="G45" s="294"/>
      <c r="H45" s="294"/>
      <c r="I45" s="294"/>
      <c r="J45" s="294"/>
      <c r="K45" s="294"/>
      <c r="L45" s="294"/>
      <c r="M45" s="294"/>
      <c r="N45" s="294"/>
      <c r="O45" s="294"/>
      <c r="P45" s="294"/>
      <c r="Q45" s="294"/>
      <c r="R45" s="294"/>
      <c r="S45" s="294"/>
      <c r="T45" s="294"/>
      <c r="U45" s="294"/>
      <c r="V45" s="294"/>
      <c r="W45" s="294"/>
      <c r="X45" s="294"/>
      <c r="Y45" s="294"/>
      <c r="Z45" s="294"/>
    </row>
    <row r="46" spans="1:26" ht="43.5" customHeight="1" x14ac:dyDescent="0.35">
      <c r="A46" s="1217"/>
      <c r="B46" s="1218"/>
      <c r="C46" s="1219"/>
      <c r="D46" s="1220"/>
      <c r="E46" s="1219"/>
      <c r="F46" s="294"/>
      <c r="G46" s="294"/>
      <c r="H46" s="294"/>
      <c r="I46" s="294"/>
      <c r="J46" s="294"/>
      <c r="K46" s="294"/>
      <c r="L46" s="294"/>
      <c r="M46" s="294"/>
      <c r="N46" s="294"/>
      <c r="O46" s="294"/>
      <c r="P46" s="294"/>
      <c r="Q46" s="294"/>
      <c r="R46" s="294"/>
      <c r="S46" s="294"/>
      <c r="T46" s="294"/>
      <c r="U46" s="294"/>
      <c r="V46" s="294"/>
      <c r="W46" s="294"/>
      <c r="X46" s="294"/>
      <c r="Y46" s="294"/>
      <c r="Z46" s="294"/>
    </row>
    <row r="47" spans="1:26" ht="37.5" customHeight="1" thickBot="1" x14ac:dyDescent="0.4">
      <c r="A47" s="1217"/>
      <c r="B47" s="1218"/>
      <c r="C47" s="1219"/>
      <c r="D47" s="1220"/>
      <c r="E47" s="1219"/>
      <c r="F47" s="294"/>
      <c r="G47" s="294"/>
      <c r="H47" s="294"/>
      <c r="I47" s="294"/>
      <c r="J47" s="294"/>
      <c r="K47" s="294"/>
      <c r="L47" s="294"/>
      <c r="M47" s="294"/>
      <c r="N47" s="294"/>
      <c r="O47" s="294"/>
      <c r="P47" s="294"/>
      <c r="Q47" s="294"/>
      <c r="R47" s="294"/>
      <c r="S47" s="294"/>
      <c r="T47" s="294"/>
      <c r="U47" s="294"/>
      <c r="V47" s="294"/>
      <c r="W47" s="294"/>
      <c r="X47" s="294"/>
      <c r="Y47" s="294"/>
      <c r="Z47" s="294"/>
    </row>
    <row r="48" spans="1:26" ht="39" customHeight="1" thickBot="1" x14ac:dyDescent="0.4">
      <c r="A48" s="1221" t="s">
        <v>78</v>
      </c>
      <c r="B48" s="1222"/>
      <c r="C48" s="1222"/>
      <c r="D48" s="1222"/>
      <c r="E48" s="1223"/>
      <c r="F48" s="294"/>
      <c r="G48" s="294"/>
      <c r="H48" s="294"/>
      <c r="I48" s="294"/>
      <c r="J48" s="294"/>
      <c r="K48" s="294"/>
      <c r="L48" s="294"/>
      <c r="M48" s="294"/>
      <c r="N48" s="294"/>
      <c r="O48" s="294"/>
      <c r="P48" s="294"/>
      <c r="Q48" s="294"/>
      <c r="R48" s="294"/>
      <c r="S48" s="294"/>
      <c r="T48" s="294"/>
      <c r="U48" s="294"/>
      <c r="V48" s="294"/>
      <c r="W48" s="294"/>
      <c r="X48" s="294"/>
      <c r="Y48" s="294"/>
    </row>
    <row r="49" spans="1:26" ht="121.15" customHeight="1" x14ac:dyDescent="0.35">
      <c r="A49" s="1243"/>
      <c r="B49" s="1244"/>
      <c r="C49" s="1244"/>
      <c r="D49" s="1244"/>
      <c r="E49" s="1245"/>
      <c r="F49" s="294"/>
      <c r="G49" s="294"/>
      <c r="H49" s="294"/>
      <c r="I49" s="294"/>
      <c r="J49" s="294"/>
      <c r="K49" s="294"/>
      <c r="L49" s="294"/>
      <c r="M49" s="294"/>
      <c r="N49" s="294"/>
      <c r="O49" s="294"/>
      <c r="P49" s="294"/>
      <c r="Q49" s="294"/>
      <c r="R49" s="294"/>
      <c r="S49" s="294"/>
      <c r="T49" s="294"/>
      <c r="U49" s="294"/>
      <c r="V49" s="294"/>
      <c r="W49" s="294"/>
      <c r="X49" s="294"/>
      <c r="Y49" s="294"/>
    </row>
    <row r="50" spans="1:26" ht="15.75" customHeight="1" x14ac:dyDescent="0.35">
      <c r="A50" s="1246"/>
      <c r="B50" s="1137"/>
      <c r="C50" s="1137"/>
      <c r="D50" s="1137"/>
      <c r="E50" s="1247"/>
      <c r="F50" s="294"/>
      <c r="G50" s="294"/>
      <c r="H50" s="294"/>
      <c r="I50" s="294"/>
      <c r="J50" s="294"/>
      <c r="K50" s="294"/>
      <c r="L50" s="294"/>
      <c r="M50" s="294"/>
      <c r="N50" s="294"/>
      <c r="O50" s="294"/>
      <c r="P50" s="294"/>
      <c r="Q50" s="294"/>
      <c r="R50" s="294"/>
      <c r="S50" s="294"/>
      <c r="T50" s="294"/>
      <c r="U50" s="294"/>
      <c r="V50" s="294"/>
      <c r="W50" s="294"/>
      <c r="X50" s="294"/>
      <c r="Y50" s="294"/>
      <c r="Z50" s="294"/>
    </row>
    <row r="51" spans="1:26" ht="15.75" customHeight="1" x14ac:dyDescent="0.35">
      <c r="A51" s="1246"/>
      <c r="B51" s="1137"/>
      <c r="C51" s="1137"/>
      <c r="D51" s="1137"/>
      <c r="E51" s="1247"/>
      <c r="F51" s="294"/>
      <c r="G51" s="294"/>
      <c r="H51" s="294"/>
      <c r="I51" s="294"/>
      <c r="J51" s="294"/>
      <c r="K51" s="294"/>
      <c r="L51" s="294"/>
      <c r="M51" s="294"/>
      <c r="N51" s="294"/>
      <c r="O51" s="294"/>
      <c r="P51" s="294"/>
      <c r="Q51" s="294"/>
      <c r="R51" s="294"/>
      <c r="S51" s="294"/>
      <c r="T51" s="294"/>
      <c r="U51" s="294"/>
      <c r="V51" s="294"/>
      <c r="W51" s="294"/>
      <c r="X51" s="294"/>
      <c r="Y51" s="294"/>
      <c r="Z51" s="294"/>
    </row>
    <row r="52" spans="1:26" ht="15.75" customHeight="1" x14ac:dyDescent="0.35">
      <c r="A52" s="1246"/>
      <c r="B52" s="1137"/>
      <c r="C52" s="1137"/>
      <c r="D52" s="1137"/>
      <c r="E52" s="1247"/>
      <c r="F52" s="294"/>
      <c r="G52" s="294"/>
      <c r="H52" s="294"/>
      <c r="I52" s="294"/>
      <c r="J52" s="294"/>
      <c r="K52" s="294"/>
      <c r="L52" s="294"/>
      <c r="M52" s="294"/>
      <c r="N52" s="294"/>
      <c r="O52" s="294"/>
      <c r="P52" s="294"/>
      <c r="Q52" s="294"/>
      <c r="R52" s="294"/>
      <c r="S52" s="294"/>
      <c r="T52" s="294"/>
      <c r="U52" s="294"/>
      <c r="V52" s="294"/>
      <c r="W52" s="294"/>
      <c r="X52" s="294"/>
      <c r="Y52" s="294"/>
      <c r="Z52" s="294"/>
    </row>
    <row r="53" spans="1:26" ht="15.75" customHeight="1" x14ac:dyDescent="0.35">
      <c r="A53" s="1248"/>
      <c r="B53" s="1249"/>
      <c r="C53" s="1249"/>
      <c r="D53" s="1249"/>
      <c r="E53" s="1250"/>
      <c r="F53" s="294"/>
      <c r="G53" s="294"/>
      <c r="H53" s="294"/>
      <c r="I53" s="294"/>
      <c r="J53" s="294"/>
      <c r="K53" s="294"/>
      <c r="L53" s="294"/>
      <c r="M53" s="294"/>
      <c r="N53" s="294"/>
      <c r="O53" s="294"/>
      <c r="P53" s="294"/>
      <c r="Q53" s="294"/>
      <c r="R53" s="294"/>
      <c r="S53" s="294"/>
      <c r="T53" s="294"/>
      <c r="U53" s="294"/>
      <c r="V53" s="294"/>
      <c r="W53" s="294"/>
      <c r="X53" s="294"/>
      <c r="Y53" s="294"/>
      <c r="Z53" s="294"/>
    </row>
    <row r="54" spans="1:26" ht="15.75" customHeight="1" x14ac:dyDescent="0.35">
      <c r="A54" s="323"/>
      <c r="B54" s="323"/>
      <c r="C54" s="323"/>
      <c r="D54" s="323"/>
      <c r="E54" s="323"/>
      <c r="F54" s="294"/>
      <c r="G54" s="294"/>
      <c r="H54" s="294"/>
      <c r="I54" s="294"/>
      <c r="J54" s="294"/>
      <c r="K54" s="294"/>
      <c r="L54" s="294"/>
      <c r="M54" s="294"/>
      <c r="N54" s="294"/>
      <c r="O54" s="294"/>
      <c r="P54" s="294"/>
      <c r="Q54" s="294"/>
      <c r="R54" s="294"/>
      <c r="S54" s="294"/>
      <c r="T54" s="294"/>
      <c r="U54" s="294"/>
      <c r="V54" s="294"/>
      <c r="W54" s="294"/>
      <c r="X54" s="294"/>
      <c r="Y54" s="294"/>
    </row>
    <row r="55" spans="1:26" ht="15.75" customHeight="1" thickBot="1" x14ac:dyDescent="0.4">
      <c r="A55" s="323"/>
      <c r="B55" s="323"/>
      <c r="C55" s="323"/>
      <c r="D55" s="323"/>
      <c r="E55" s="323"/>
      <c r="F55" s="294"/>
      <c r="G55" s="294"/>
      <c r="H55" s="294"/>
      <c r="I55" s="294"/>
      <c r="J55" s="294"/>
      <c r="K55" s="294"/>
      <c r="L55" s="294"/>
      <c r="M55" s="294"/>
      <c r="N55" s="294"/>
      <c r="O55" s="294"/>
      <c r="P55" s="294"/>
      <c r="Q55" s="294"/>
      <c r="R55" s="294"/>
      <c r="S55" s="294"/>
      <c r="T55" s="294"/>
      <c r="U55" s="294"/>
      <c r="V55" s="294"/>
      <c r="W55" s="294"/>
      <c r="X55" s="294"/>
      <c r="Y55" s="294"/>
    </row>
    <row r="56" spans="1:26" ht="15.75" customHeight="1" thickBot="1" x14ac:dyDescent="0.4">
      <c r="A56" s="324" t="s">
        <v>100</v>
      </c>
      <c r="B56" s="324" t="s">
        <v>65</v>
      </c>
      <c r="C56" s="324" t="s">
        <v>66</v>
      </c>
      <c r="D56" s="324" t="s">
        <v>67</v>
      </c>
      <c r="E56" s="324" t="s">
        <v>68</v>
      </c>
      <c r="F56" s="294"/>
      <c r="G56" s="294"/>
      <c r="H56" s="294"/>
      <c r="I56" s="294"/>
      <c r="J56" s="294"/>
      <c r="K56" s="294"/>
      <c r="L56" s="294"/>
      <c r="M56" s="294"/>
      <c r="N56" s="294"/>
      <c r="O56" s="294"/>
      <c r="P56" s="294"/>
      <c r="Q56" s="294"/>
      <c r="R56" s="294"/>
      <c r="S56" s="294"/>
      <c r="T56" s="294"/>
      <c r="U56" s="294"/>
      <c r="V56" s="294"/>
      <c r="W56" s="294"/>
      <c r="X56" s="294"/>
      <c r="Y56" s="294"/>
    </row>
    <row r="57" spans="1:26" ht="15.75" customHeight="1" thickBot="1" x14ac:dyDescent="0.4">
      <c r="A57" s="325"/>
      <c r="B57" s="1227" t="s">
        <v>849</v>
      </c>
      <c r="C57" s="1227"/>
      <c r="D57" s="1227"/>
      <c r="E57" s="1227"/>
      <c r="F57" s="294"/>
      <c r="G57" s="294"/>
      <c r="H57" s="294"/>
      <c r="I57" s="294"/>
      <c r="J57" s="294"/>
      <c r="K57" s="294"/>
      <c r="L57" s="294"/>
      <c r="M57" s="294"/>
      <c r="N57" s="294"/>
      <c r="O57" s="294"/>
      <c r="P57" s="294"/>
      <c r="Q57" s="294"/>
      <c r="R57" s="294"/>
      <c r="S57" s="294"/>
      <c r="T57" s="294"/>
      <c r="U57" s="294"/>
      <c r="V57" s="294"/>
      <c r="W57" s="294"/>
      <c r="X57" s="294"/>
      <c r="Y57" s="294"/>
    </row>
    <row r="58" spans="1:26" ht="18" thickBot="1" x14ac:dyDescent="0.4">
      <c r="A58" s="326">
        <v>0</v>
      </c>
      <c r="B58" s="327"/>
      <c r="C58" s="327"/>
      <c r="D58" s="327"/>
      <c r="E58" s="327"/>
      <c r="F58" s="294"/>
      <c r="G58" s="294"/>
      <c r="H58" s="294"/>
      <c r="I58" s="294"/>
      <c r="J58" s="294"/>
      <c r="K58" s="294"/>
      <c r="L58" s="294"/>
      <c r="M58" s="294"/>
      <c r="N58" s="294"/>
      <c r="O58" s="294"/>
      <c r="P58" s="294"/>
      <c r="Q58" s="294"/>
      <c r="R58" s="294"/>
      <c r="S58" s="294"/>
      <c r="T58" s="294"/>
      <c r="U58" s="294"/>
      <c r="V58" s="294"/>
      <c r="W58" s="294"/>
      <c r="X58" s="294"/>
      <c r="Y58" s="294"/>
    </row>
    <row r="59" spans="1:26" ht="263" thickBot="1" x14ac:dyDescent="0.4">
      <c r="A59" s="328" t="s">
        <v>84</v>
      </c>
      <c r="B59" s="329" t="s">
        <v>85</v>
      </c>
      <c r="C59" s="329" t="s">
        <v>86</v>
      </c>
      <c r="D59" s="329" t="s">
        <v>87</v>
      </c>
      <c r="E59" s="329" t="s">
        <v>88</v>
      </c>
      <c r="F59" s="294"/>
      <c r="G59" s="294"/>
      <c r="H59" s="294"/>
      <c r="I59" s="294"/>
      <c r="J59" s="294"/>
      <c r="K59" s="294"/>
      <c r="L59" s="294"/>
      <c r="M59" s="294"/>
      <c r="N59" s="294"/>
      <c r="O59" s="294"/>
      <c r="P59" s="294"/>
      <c r="Q59" s="294"/>
      <c r="R59" s="294"/>
      <c r="S59" s="294"/>
      <c r="T59" s="294"/>
      <c r="U59" s="294"/>
      <c r="V59" s="294"/>
      <c r="W59" s="294"/>
      <c r="X59" s="294"/>
      <c r="Y59" s="294"/>
    </row>
    <row r="60" spans="1:26" ht="36" customHeight="1" thickBot="1" x14ac:dyDescent="0.4">
      <c r="A60" s="1225" t="s">
        <v>74</v>
      </c>
      <c r="B60" s="1218"/>
      <c r="C60" s="1218"/>
      <c r="D60" s="1218"/>
      <c r="E60" s="1219"/>
      <c r="F60" s="294"/>
      <c r="G60" s="294"/>
      <c r="H60" s="294"/>
      <c r="I60" s="294"/>
      <c r="J60" s="294"/>
      <c r="K60" s="294"/>
      <c r="L60" s="294"/>
      <c r="M60" s="294"/>
      <c r="N60" s="294"/>
      <c r="O60" s="294"/>
      <c r="P60" s="294"/>
      <c r="Q60" s="294"/>
      <c r="R60" s="294"/>
      <c r="S60" s="294"/>
      <c r="T60" s="294"/>
      <c r="U60" s="294"/>
      <c r="V60" s="294"/>
      <c r="W60" s="294"/>
      <c r="X60" s="294"/>
      <c r="Y60" s="294"/>
    </row>
    <row r="61" spans="1:26" ht="21" customHeight="1" x14ac:dyDescent="0.35">
      <c r="A61" s="1220" t="s">
        <v>75</v>
      </c>
      <c r="B61" s="1218"/>
      <c r="C61" s="1218"/>
      <c r="D61" s="1218"/>
      <c r="E61" s="1219"/>
      <c r="F61" s="294"/>
      <c r="G61" s="294"/>
      <c r="H61" s="294"/>
      <c r="I61" s="294"/>
      <c r="J61" s="294"/>
      <c r="K61" s="294"/>
      <c r="L61" s="294"/>
      <c r="M61" s="294"/>
      <c r="N61" s="294"/>
      <c r="O61" s="294"/>
      <c r="P61" s="294"/>
      <c r="Q61" s="294"/>
      <c r="R61" s="294"/>
      <c r="S61" s="294"/>
      <c r="T61" s="294"/>
      <c r="U61" s="294"/>
      <c r="V61" s="294"/>
      <c r="W61" s="294"/>
      <c r="X61" s="294"/>
      <c r="Y61" s="294"/>
      <c r="Z61" s="294"/>
    </row>
    <row r="62" spans="1:26" ht="39" customHeight="1" x14ac:dyDescent="0.35">
      <c r="A62" s="1221" t="s">
        <v>76</v>
      </c>
      <c r="B62" s="1218"/>
      <c r="C62" s="1219"/>
      <c r="D62" s="1226" t="s">
        <v>77</v>
      </c>
      <c r="E62" s="1219"/>
      <c r="F62" s="294"/>
      <c r="G62" s="294"/>
      <c r="H62" s="294"/>
      <c r="I62" s="294"/>
      <c r="J62" s="294"/>
      <c r="K62" s="294"/>
      <c r="L62" s="294"/>
      <c r="M62" s="294"/>
      <c r="N62" s="294"/>
      <c r="O62" s="294"/>
      <c r="P62" s="294"/>
      <c r="Q62" s="294"/>
      <c r="R62" s="294"/>
      <c r="S62" s="294"/>
      <c r="T62" s="294"/>
      <c r="U62" s="294"/>
      <c r="V62" s="294"/>
      <c r="W62" s="294"/>
      <c r="X62" s="294"/>
      <c r="Y62" s="294"/>
      <c r="Z62" s="294"/>
    </row>
    <row r="63" spans="1:26" ht="43.5" customHeight="1" x14ac:dyDescent="0.35">
      <c r="A63" s="1224"/>
      <c r="B63" s="1218"/>
      <c r="C63" s="1219"/>
      <c r="D63" s="1220"/>
      <c r="E63" s="1219"/>
      <c r="F63" s="294"/>
      <c r="G63" s="294"/>
      <c r="H63" s="294"/>
      <c r="I63" s="294"/>
      <c r="J63" s="294"/>
      <c r="K63" s="294"/>
      <c r="L63" s="294"/>
      <c r="M63" s="294"/>
      <c r="N63" s="294"/>
      <c r="O63" s="294"/>
      <c r="P63" s="294"/>
      <c r="Q63" s="294"/>
      <c r="R63" s="294"/>
      <c r="S63" s="294"/>
      <c r="T63" s="294"/>
      <c r="U63" s="294"/>
      <c r="V63" s="294"/>
      <c r="W63" s="294"/>
      <c r="X63" s="294"/>
      <c r="Y63" s="294"/>
      <c r="Z63" s="294"/>
    </row>
    <row r="64" spans="1:26" ht="37.5" customHeight="1" x14ac:dyDescent="0.35">
      <c r="A64" s="1217"/>
      <c r="B64" s="1218"/>
      <c r="C64" s="1219"/>
      <c r="D64" s="1220"/>
      <c r="E64" s="1219"/>
      <c r="F64" s="294"/>
      <c r="G64" s="294"/>
      <c r="H64" s="294"/>
      <c r="I64" s="294"/>
      <c r="J64" s="294"/>
      <c r="K64" s="294"/>
      <c r="L64" s="294"/>
      <c r="M64" s="294"/>
      <c r="N64" s="294"/>
      <c r="O64" s="294"/>
      <c r="P64" s="294"/>
      <c r="Q64" s="294"/>
      <c r="R64" s="294"/>
      <c r="S64" s="294"/>
      <c r="T64" s="294"/>
      <c r="U64" s="294"/>
      <c r="V64" s="294"/>
      <c r="W64" s="294"/>
      <c r="X64" s="294"/>
      <c r="Y64" s="294"/>
      <c r="Z64" s="294"/>
    </row>
    <row r="65" spans="1:26" ht="43.5" customHeight="1" x14ac:dyDescent="0.35">
      <c r="A65" s="1217"/>
      <c r="B65" s="1218"/>
      <c r="C65" s="1219"/>
      <c r="D65" s="1220"/>
      <c r="E65" s="1219"/>
      <c r="F65" s="294"/>
      <c r="G65" s="294"/>
      <c r="H65" s="294"/>
      <c r="I65" s="294"/>
      <c r="J65" s="294"/>
      <c r="K65" s="294"/>
      <c r="L65" s="294"/>
      <c r="M65" s="294"/>
      <c r="N65" s="294"/>
      <c r="O65" s="294"/>
      <c r="P65" s="294"/>
      <c r="Q65" s="294"/>
      <c r="R65" s="294"/>
      <c r="S65" s="294"/>
      <c r="T65" s="294"/>
      <c r="U65" s="294"/>
      <c r="V65" s="294"/>
      <c r="W65" s="294"/>
      <c r="X65" s="294"/>
      <c r="Y65" s="294"/>
      <c r="Z65" s="294"/>
    </row>
    <row r="66" spans="1:26" ht="37.5" customHeight="1" x14ac:dyDescent="0.35">
      <c r="A66" s="1217"/>
      <c r="B66" s="1218"/>
      <c r="C66" s="1219"/>
      <c r="D66" s="1220"/>
      <c r="E66" s="1219"/>
      <c r="F66" s="294"/>
      <c r="G66" s="294"/>
      <c r="H66" s="294"/>
      <c r="I66" s="294"/>
      <c r="J66" s="294"/>
      <c r="K66" s="294"/>
      <c r="L66" s="294"/>
      <c r="M66" s="294"/>
      <c r="N66" s="294"/>
      <c r="O66" s="294"/>
      <c r="P66" s="294"/>
      <c r="Q66" s="294"/>
      <c r="R66" s="294"/>
      <c r="S66" s="294"/>
      <c r="T66" s="294"/>
      <c r="U66" s="294"/>
      <c r="V66" s="294"/>
      <c r="W66" s="294"/>
      <c r="X66" s="294"/>
      <c r="Y66" s="294"/>
      <c r="Z66" s="294"/>
    </row>
    <row r="67" spans="1:26" ht="43.5" customHeight="1" x14ac:dyDescent="0.35">
      <c r="A67" s="1217"/>
      <c r="B67" s="1218"/>
      <c r="C67" s="1219"/>
      <c r="D67" s="1220"/>
      <c r="E67" s="1219"/>
      <c r="F67" s="294"/>
      <c r="G67" s="294"/>
      <c r="H67" s="294"/>
      <c r="I67" s="294"/>
      <c r="J67" s="294"/>
      <c r="K67" s="294"/>
      <c r="L67" s="294"/>
      <c r="M67" s="294"/>
      <c r="N67" s="294"/>
      <c r="O67" s="294"/>
      <c r="P67" s="294"/>
      <c r="Q67" s="294"/>
      <c r="R67" s="294"/>
      <c r="S67" s="294"/>
      <c r="T67" s="294"/>
      <c r="U67" s="294"/>
      <c r="V67" s="294"/>
      <c r="W67" s="294"/>
      <c r="X67" s="294"/>
      <c r="Y67" s="294"/>
      <c r="Z67" s="294"/>
    </row>
    <row r="68" spans="1:26" ht="37.5" customHeight="1" thickBot="1" x14ac:dyDescent="0.4">
      <c r="A68" s="1217"/>
      <c r="B68" s="1218"/>
      <c r="C68" s="1219"/>
      <c r="D68" s="1220"/>
      <c r="E68" s="1219"/>
      <c r="F68" s="294"/>
      <c r="G68" s="294"/>
      <c r="H68" s="294"/>
      <c r="I68" s="294"/>
      <c r="J68" s="294"/>
      <c r="K68" s="294"/>
      <c r="L68" s="294"/>
      <c r="M68" s="294"/>
      <c r="N68" s="294"/>
      <c r="O68" s="294"/>
      <c r="P68" s="294"/>
      <c r="Q68" s="294"/>
      <c r="R68" s="294"/>
      <c r="S68" s="294"/>
      <c r="T68" s="294"/>
      <c r="U68" s="294"/>
      <c r="V68" s="294"/>
      <c r="W68" s="294"/>
      <c r="X68" s="294"/>
      <c r="Y68" s="294"/>
      <c r="Z68" s="294"/>
    </row>
    <row r="69" spans="1:26" ht="39" customHeight="1" thickBot="1" x14ac:dyDescent="0.4">
      <c r="A69" s="1221" t="s">
        <v>78</v>
      </c>
      <c r="B69" s="1222"/>
      <c r="C69" s="1222"/>
      <c r="D69" s="1222"/>
      <c r="E69" s="1223"/>
      <c r="F69" s="294"/>
      <c r="G69" s="294"/>
      <c r="H69" s="294"/>
      <c r="I69" s="294"/>
      <c r="J69" s="294"/>
      <c r="K69" s="294"/>
      <c r="L69" s="294"/>
      <c r="M69" s="294"/>
      <c r="N69" s="294"/>
      <c r="O69" s="294"/>
      <c r="P69" s="294"/>
      <c r="Q69" s="294"/>
      <c r="R69" s="294"/>
      <c r="S69" s="294"/>
      <c r="T69" s="294"/>
      <c r="U69" s="294"/>
      <c r="V69" s="294"/>
      <c r="W69" s="294"/>
      <c r="X69" s="294"/>
      <c r="Y69" s="294"/>
    </row>
    <row r="70" spans="1:26" ht="121.15" customHeight="1" x14ac:dyDescent="0.35">
      <c r="A70" s="1243"/>
      <c r="B70" s="1244"/>
      <c r="C70" s="1244"/>
      <c r="D70" s="1244"/>
      <c r="E70" s="1245"/>
      <c r="F70" s="294"/>
      <c r="G70" s="294"/>
      <c r="H70" s="294"/>
      <c r="I70" s="294"/>
      <c r="J70" s="294"/>
      <c r="K70" s="294"/>
      <c r="L70" s="294"/>
      <c r="M70" s="294"/>
      <c r="N70" s="294"/>
      <c r="O70" s="294"/>
      <c r="P70" s="294"/>
      <c r="Q70" s="294"/>
      <c r="R70" s="294"/>
      <c r="S70" s="294"/>
      <c r="T70" s="294"/>
      <c r="U70" s="294"/>
      <c r="V70" s="294"/>
      <c r="W70" s="294"/>
      <c r="X70" s="294"/>
      <c r="Y70" s="294"/>
    </row>
    <row r="71" spans="1:26" ht="15.75" customHeight="1" x14ac:dyDescent="0.35">
      <c r="A71" s="1246"/>
      <c r="B71" s="1137"/>
      <c r="C71" s="1137"/>
      <c r="D71" s="1137"/>
      <c r="E71" s="1247"/>
      <c r="F71" s="294"/>
      <c r="G71" s="294"/>
      <c r="H71" s="294"/>
      <c r="I71" s="294"/>
      <c r="J71" s="294"/>
      <c r="K71" s="294"/>
      <c r="L71" s="294"/>
      <c r="M71" s="294"/>
      <c r="N71" s="294"/>
      <c r="O71" s="294"/>
      <c r="P71" s="294"/>
      <c r="Q71" s="294"/>
      <c r="R71" s="294"/>
      <c r="S71" s="294"/>
      <c r="T71" s="294"/>
      <c r="U71" s="294"/>
      <c r="V71" s="294"/>
      <c r="W71" s="294"/>
      <c r="X71" s="294"/>
      <c r="Y71" s="294"/>
      <c r="Z71" s="294"/>
    </row>
    <row r="72" spans="1:26" ht="15.75" customHeight="1" x14ac:dyDescent="0.35">
      <c r="A72" s="1246"/>
      <c r="B72" s="1137"/>
      <c r="C72" s="1137"/>
      <c r="D72" s="1137"/>
      <c r="E72" s="1247"/>
      <c r="F72" s="294"/>
      <c r="G72" s="294"/>
      <c r="H72" s="294"/>
      <c r="I72" s="294"/>
      <c r="J72" s="294"/>
      <c r="K72" s="294"/>
      <c r="L72" s="294"/>
      <c r="M72" s="294"/>
      <c r="N72" s="294"/>
      <c r="O72" s="294"/>
      <c r="P72" s="294"/>
      <c r="Q72" s="294"/>
      <c r="R72" s="294"/>
      <c r="S72" s="294"/>
      <c r="T72" s="294"/>
      <c r="U72" s="294"/>
      <c r="V72" s="294"/>
      <c r="W72" s="294"/>
      <c r="X72" s="294"/>
      <c r="Y72" s="294"/>
      <c r="Z72" s="294"/>
    </row>
    <row r="73" spans="1:26" ht="15.75" customHeight="1" x14ac:dyDescent="0.35">
      <c r="A73" s="1246"/>
      <c r="B73" s="1137"/>
      <c r="C73" s="1137"/>
      <c r="D73" s="1137"/>
      <c r="E73" s="1247"/>
      <c r="F73" s="294"/>
      <c r="G73" s="294"/>
      <c r="H73" s="294"/>
      <c r="I73" s="294"/>
      <c r="J73" s="294"/>
      <c r="K73" s="294"/>
      <c r="L73" s="294"/>
      <c r="M73" s="294"/>
      <c r="N73" s="294"/>
      <c r="O73" s="294"/>
      <c r="P73" s="294"/>
      <c r="Q73" s="294"/>
      <c r="R73" s="294"/>
      <c r="S73" s="294"/>
      <c r="T73" s="294"/>
      <c r="U73" s="294"/>
      <c r="V73" s="294"/>
      <c r="W73" s="294"/>
      <c r="X73" s="294"/>
      <c r="Y73" s="294"/>
      <c r="Z73" s="294"/>
    </row>
    <row r="74" spans="1:26" ht="15.75" customHeight="1" x14ac:dyDescent="0.35">
      <c r="A74" s="1248"/>
      <c r="B74" s="1249"/>
      <c r="C74" s="1249"/>
      <c r="D74" s="1249"/>
      <c r="E74" s="1250"/>
      <c r="F74" s="294"/>
      <c r="G74" s="294"/>
      <c r="H74" s="294"/>
      <c r="I74" s="294"/>
      <c r="J74" s="294"/>
      <c r="K74" s="294"/>
      <c r="L74" s="294"/>
      <c r="M74" s="294"/>
      <c r="N74" s="294"/>
      <c r="O74" s="294"/>
      <c r="P74" s="294"/>
      <c r="Q74" s="294"/>
      <c r="R74" s="294"/>
      <c r="S74" s="294"/>
      <c r="T74" s="294"/>
      <c r="U74" s="294"/>
      <c r="V74" s="294"/>
      <c r="W74" s="294"/>
      <c r="X74" s="294"/>
      <c r="Y74" s="294"/>
      <c r="Z74" s="294"/>
    </row>
    <row r="75" spans="1:26" ht="15.75" customHeight="1" x14ac:dyDescent="0.35">
      <c r="A75" s="294"/>
      <c r="B75" s="294"/>
      <c r="C75" s="294"/>
      <c r="D75" s="294"/>
      <c r="E75" s="294"/>
      <c r="F75" s="294"/>
      <c r="G75" s="294"/>
      <c r="H75" s="294"/>
      <c r="I75" s="294"/>
      <c r="J75" s="294"/>
      <c r="K75" s="294"/>
      <c r="L75" s="294"/>
      <c r="M75" s="294"/>
      <c r="N75" s="294"/>
      <c r="O75" s="294"/>
      <c r="P75" s="294"/>
      <c r="Q75" s="294"/>
      <c r="R75" s="294"/>
      <c r="S75" s="294"/>
      <c r="T75" s="294"/>
      <c r="U75" s="294"/>
      <c r="V75" s="294"/>
      <c r="W75" s="294"/>
      <c r="X75" s="294"/>
      <c r="Y75" s="294"/>
    </row>
    <row r="76" spans="1:26" ht="15.75" customHeight="1" x14ac:dyDescent="0.35">
      <c r="A76" s="294"/>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row>
    <row r="77" spans="1:26" ht="15.75" customHeight="1" x14ac:dyDescent="0.35">
      <c r="A77" s="294"/>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row>
    <row r="78" spans="1:26" ht="15.75" customHeight="1" x14ac:dyDescent="0.35">
      <c r="A78" s="294"/>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row>
    <row r="79" spans="1:26" ht="15.75" customHeight="1" x14ac:dyDescent="0.35">
      <c r="A79" s="294"/>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row>
    <row r="80" spans="1:26" ht="15.75" customHeight="1" x14ac:dyDescent="0.35">
      <c r="A80" s="294"/>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row>
    <row r="81" spans="1:25" ht="15.75" customHeight="1" x14ac:dyDescent="0.35">
      <c r="A81" s="294"/>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row>
    <row r="82" spans="1:25" ht="15.75" customHeight="1" x14ac:dyDescent="0.35">
      <c r="A82" s="294"/>
      <c r="B82" s="294"/>
      <c r="C82" s="294"/>
      <c r="D82" s="294"/>
      <c r="E82" s="294"/>
      <c r="F82" s="294"/>
      <c r="G82" s="294"/>
      <c r="H82" s="294"/>
      <c r="I82" s="294"/>
      <c r="J82" s="294"/>
      <c r="K82" s="294"/>
      <c r="L82" s="294"/>
      <c r="M82" s="294"/>
      <c r="N82" s="294"/>
      <c r="O82" s="294"/>
      <c r="P82" s="294"/>
      <c r="Q82" s="294"/>
      <c r="R82" s="294"/>
      <c r="S82" s="294"/>
      <c r="T82" s="294"/>
      <c r="U82" s="294"/>
      <c r="V82" s="294"/>
      <c r="W82" s="294"/>
      <c r="X82" s="294"/>
      <c r="Y82" s="294"/>
    </row>
    <row r="83" spans="1:25" ht="15.75" customHeight="1" x14ac:dyDescent="0.35">
      <c r="A83" s="294"/>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row>
    <row r="84" spans="1:25" ht="15.75" customHeight="1" x14ac:dyDescent="0.35">
      <c r="A84" s="294"/>
      <c r="B84" s="294"/>
      <c r="C84" s="294"/>
      <c r="D84" s="294"/>
      <c r="E84" s="294"/>
      <c r="F84" s="294"/>
      <c r="G84" s="294"/>
      <c r="H84" s="294"/>
      <c r="I84" s="294"/>
      <c r="J84" s="294"/>
      <c r="K84" s="294"/>
      <c r="L84" s="294"/>
      <c r="M84" s="294"/>
      <c r="N84" s="294"/>
      <c r="O84" s="294"/>
      <c r="P84" s="294"/>
      <c r="Q84" s="294"/>
      <c r="R84" s="294"/>
      <c r="S84" s="294"/>
      <c r="T84" s="294"/>
      <c r="U84" s="294"/>
      <c r="V84" s="294"/>
      <c r="W84" s="294"/>
      <c r="X84" s="294"/>
      <c r="Y84" s="294"/>
    </row>
    <row r="85" spans="1:25" ht="15.75" customHeight="1" x14ac:dyDescent="0.35">
      <c r="A85" s="294"/>
      <c r="B85" s="294"/>
      <c r="C85" s="294"/>
      <c r="D85" s="294"/>
      <c r="E85" s="294"/>
      <c r="F85" s="294"/>
      <c r="G85" s="294"/>
      <c r="H85" s="294"/>
      <c r="I85" s="294"/>
      <c r="J85" s="294"/>
      <c r="K85" s="294"/>
      <c r="L85" s="294"/>
      <c r="M85" s="294"/>
      <c r="N85" s="294"/>
      <c r="O85" s="294"/>
      <c r="P85" s="294"/>
      <c r="Q85" s="294"/>
      <c r="R85" s="294"/>
      <c r="S85" s="294"/>
      <c r="T85" s="294"/>
      <c r="U85" s="294"/>
      <c r="V85" s="294"/>
      <c r="W85" s="294"/>
      <c r="X85" s="294"/>
      <c r="Y85" s="294"/>
    </row>
    <row r="86" spans="1:25" ht="15.75" customHeight="1" x14ac:dyDescent="0.35">
      <c r="A86" s="294"/>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row>
    <row r="87" spans="1:25" ht="15.75" customHeight="1" x14ac:dyDescent="0.35">
      <c r="A87" s="294"/>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row>
    <row r="88" spans="1:25" ht="15.75" customHeight="1" x14ac:dyDescent="0.35">
      <c r="A88" s="294"/>
      <c r="B88" s="294"/>
      <c r="C88" s="294"/>
      <c r="D88" s="294"/>
      <c r="E88" s="294"/>
      <c r="F88" s="294"/>
      <c r="G88" s="294"/>
      <c r="H88" s="294"/>
      <c r="I88" s="294"/>
      <c r="J88" s="294"/>
      <c r="K88" s="294"/>
      <c r="L88" s="294"/>
      <c r="M88" s="294"/>
      <c r="N88" s="294"/>
      <c r="O88" s="294"/>
      <c r="P88" s="294"/>
      <c r="Q88" s="294"/>
      <c r="R88" s="294"/>
      <c r="S88" s="294"/>
      <c r="T88" s="294"/>
      <c r="U88" s="294"/>
      <c r="V88" s="294"/>
      <c r="W88" s="294"/>
      <c r="X88" s="294"/>
      <c r="Y88" s="294"/>
    </row>
    <row r="89" spans="1:25" ht="15.75" customHeight="1" x14ac:dyDescent="0.35">
      <c r="A89" s="294"/>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row>
    <row r="90" spans="1:25" ht="15.75" customHeight="1" x14ac:dyDescent="0.35">
      <c r="A90" s="294"/>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row>
    <row r="91" spans="1:25" ht="15.75" customHeight="1" x14ac:dyDescent="0.35">
      <c r="A91" s="294"/>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row>
    <row r="92" spans="1:25" ht="15.75" customHeight="1" x14ac:dyDescent="0.35">
      <c r="A92" s="294"/>
      <c r="B92" s="294"/>
      <c r="C92" s="294"/>
      <c r="D92" s="294"/>
      <c r="E92" s="294"/>
      <c r="F92" s="294"/>
      <c r="G92" s="294"/>
      <c r="H92" s="294"/>
      <c r="I92" s="294"/>
      <c r="J92" s="294"/>
      <c r="K92" s="294"/>
      <c r="L92" s="294"/>
      <c r="M92" s="294"/>
      <c r="N92" s="294"/>
      <c r="O92" s="294"/>
      <c r="P92" s="294"/>
      <c r="Q92" s="294"/>
      <c r="R92" s="294"/>
      <c r="S92" s="294"/>
      <c r="T92" s="294"/>
      <c r="U92" s="294"/>
      <c r="V92" s="294"/>
      <c r="W92" s="294"/>
      <c r="X92" s="294"/>
      <c r="Y92" s="294"/>
    </row>
    <row r="93" spans="1:25" ht="15.75" customHeight="1" x14ac:dyDescent="0.35">
      <c r="A93" s="294"/>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row>
    <row r="94" spans="1:25" ht="15.75" customHeight="1" x14ac:dyDescent="0.35">
      <c r="A94" s="294"/>
      <c r="B94" s="294"/>
      <c r="C94" s="294"/>
      <c r="D94" s="294"/>
      <c r="E94" s="294"/>
      <c r="F94" s="294"/>
      <c r="G94" s="294"/>
      <c r="H94" s="294"/>
      <c r="I94" s="294"/>
      <c r="J94" s="294"/>
      <c r="K94" s="294"/>
      <c r="L94" s="294"/>
      <c r="M94" s="294"/>
      <c r="N94" s="294"/>
      <c r="O94" s="294"/>
      <c r="P94" s="294"/>
      <c r="Q94" s="294"/>
      <c r="R94" s="294"/>
      <c r="S94" s="294"/>
      <c r="T94" s="294"/>
      <c r="U94" s="294"/>
      <c r="V94" s="294"/>
      <c r="W94" s="294"/>
      <c r="X94" s="294"/>
      <c r="Y94" s="294"/>
    </row>
    <row r="95" spans="1:25" ht="15.75" customHeight="1" x14ac:dyDescent="0.35">
      <c r="A95" s="294"/>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row>
    <row r="96" spans="1:25" ht="15.75" customHeight="1" x14ac:dyDescent="0.35">
      <c r="A96" s="294"/>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row>
    <row r="97" spans="1:25" ht="15.75" customHeight="1" x14ac:dyDescent="0.35">
      <c r="A97" s="294"/>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row>
    <row r="98" spans="1:25" ht="15.75" customHeight="1" x14ac:dyDescent="0.35">
      <c r="A98" s="294"/>
      <c r="B98" s="294"/>
      <c r="C98" s="294"/>
      <c r="D98" s="294"/>
      <c r="E98" s="294"/>
      <c r="F98" s="294"/>
      <c r="G98" s="294"/>
      <c r="H98" s="294"/>
      <c r="I98" s="294"/>
      <c r="J98" s="294"/>
      <c r="K98" s="294"/>
      <c r="L98" s="294"/>
      <c r="M98" s="294"/>
      <c r="N98" s="294"/>
      <c r="O98" s="294"/>
      <c r="P98" s="294"/>
      <c r="Q98" s="294"/>
      <c r="R98" s="294"/>
      <c r="S98" s="294"/>
      <c r="T98" s="294"/>
      <c r="U98" s="294"/>
      <c r="V98" s="294"/>
      <c r="W98" s="294"/>
      <c r="X98" s="294"/>
      <c r="Y98" s="294"/>
    </row>
    <row r="99" spans="1:25" ht="15.75" customHeight="1" x14ac:dyDescent="0.35">
      <c r="A99" s="294"/>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row>
    <row r="100" spans="1:25" ht="15.75" customHeight="1" x14ac:dyDescent="0.35">
      <c r="A100" s="294"/>
      <c r="B100" s="294"/>
      <c r="C100" s="294"/>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row>
    <row r="101" spans="1:25" ht="15.75" customHeight="1" x14ac:dyDescent="0.35">
      <c r="A101" s="294"/>
      <c r="B101" s="294"/>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row>
    <row r="102" spans="1:25" ht="15.75" customHeight="1" x14ac:dyDescent="0.35">
      <c r="A102" s="294"/>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row>
    <row r="103" spans="1:25" ht="15.75" customHeight="1" x14ac:dyDescent="0.35">
      <c r="A103" s="294"/>
      <c r="B103" s="294"/>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row>
    <row r="104" spans="1:25" ht="15.75" customHeight="1" x14ac:dyDescent="0.35">
      <c r="A104" s="294"/>
      <c r="B104" s="294"/>
      <c r="C104" s="294"/>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4"/>
    </row>
    <row r="105" spans="1:25" ht="15.75" customHeight="1" x14ac:dyDescent="0.35">
      <c r="A105" s="294"/>
      <c r="B105" s="294"/>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row>
    <row r="106" spans="1:25" ht="15.75" customHeight="1" x14ac:dyDescent="0.35">
      <c r="A106" s="294"/>
      <c r="B106" s="294"/>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row>
    <row r="107" spans="1:25" ht="15.75" customHeight="1" x14ac:dyDescent="0.35">
      <c r="A107" s="294"/>
      <c r="B107" s="294"/>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row>
    <row r="108" spans="1:25" ht="15.75" customHeight="1" x14ac:dyDescent="0.35">
      <c r="A108" s="294"/>
      <c r="B108" s="294"/>
      <c r="C108" s="294"/>
      <c r="D108" s="294"/>
      <c r="E108" s="294"/>
      <c r="F108" s="294"/>
      <c r="G108" s="294"/>
      <c r="H108" s="294"/>
      <c r="I108" s="294"/>
      <c r="J108" s="294"/>
      <c r="K108" s="294"/>
      <c r="L108" s="294"/>
      <c r="M108" s="294"/>
      <c r="N108" s="294"/>
      <c r="O108" s="294"/>
      <c r="P108" s="294"/>
      <c r="Q108" s="294"/>
      <c r="R108" s="294"/>
      <c r="S108" s="294"/>
      <c r="T108" s="294"/>
      <c r="U108" s="294"/>
      <c r="V108" s="294"/>
      <c r="W108" s="294"/>
      <c r="X108" s="294"/>
      <c r="Y108" s="294"/>
    </row>
    <row r="109" spans="1:25" ht="15.75" customHeight="1" x14ac:dyDescent="0.35">
      <c r="A109" s="294"/>
      <c r="B109" s="294"/>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row>
    <row r="110" spans="1:25" ht="15.75" customHeight="1" x14ac:dyDescent="0.35">
      <c r="A110" s="294"/>
      <c r="B110" s="294"/>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row>
    <row r="111" spans="1:25" ht="15.75" customHeight="1" x14ac:dyDescent="0.35">
      <c r="A111" s="294"/>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row>
    <row r="112" spans="1:25" ht="15.75" customHeight="1" x14ac:dyDescent="0.35">
      <c r="A112" s="294"/>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row>
    <row r="113" spans="1:25" ht="15.75" customHeight="1" x14ac:dyDescent="0.35">
      <c r="A113" s="294"/>
      <c r="B113" s="294"/>
      <c r="C113" s="294"/>
      <c r="D113" s="294"/>
      <c r="E113" s="294"/>
      <c r="F113" s="294"/>
      <c r="G113" s="294"/>
      <c r="H113" s="294"/>
      <c r="I113" s="294"/>
      <c r="J113" s="294"/>
      <c r="K113" s="294"/>
      <c r="L113" s="294"/>
      <c r="M113" s="294"/>
      <c r="N113" s="294"/>
      <c r="O113" s="294"/>
      <c r="P113" s="294"/>
      <c r="Q113" s="294"/>
      <c r="R113" s="294"/>
      <c r="S113" s="294"/>
      <c r="T113" s="294"/>
      <c r="U113" s="294"/>
      <c r="V113" s="294"/>
      <c r="W113" s="294"/>
      <c r="X113" s="294"/>
      <c r="Y113" s="294"/>
    </row>
    <row r="114" spans="1:25" ht="15.75" customHeight="1" x14ac:dyDescent="0.35">
      <c r="A114" s="294"/>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row>
    <row r="115" spans="1:25" ht="15.75" customHeight="1" x14ac:dyDescent="0.35">
      <c r="A115" s="294"/>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row>
    <row r="116" spans="1:25" ht="15.75" customHeight="1" x14ac:dyDescent="0.35">
      <c r="A116" s="294"/>
      <c r="B116" s="294"/>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row>
    <row r="117" spans="1:25" ht="15.75" customHeight="1" x14ac:dyDescent="0.35">
      <c r="A117" s="294"/>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row>
    <row r="118" spans="1:25" ht="15.75" customHeight="1" x14ac:dyDescent="0.35">
      <c r="A118" s="294"/>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row>
    <row r="119" spans="1:25" ht="15.75" customHeight="1" x14ac:dyDescent="0.35">
      <c r="A119" s="294"/>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row>
    <row r="120" spans="1:25" ht="15.75" customHeight="1" x14ac:dyDescent="0.35">
      <c r="A120" s="294"/>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row>
    <row r="121" spans="1:25" ht="15.75" customHeight="1" x14ac:dyDescent="0.35">
      <c r="A121" s="294"/>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row>
    <row r="122" spans="1:25" ht="15.75" customHeight="1" x14ac:dyDescent="0.35">
      <c r="A122" s="294"/>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row>
    <row r="123" spans="1:25" ht="15.75" customHeight="1" x14ac:dyDescent="0.35">
      <c r="A123" s="294"/>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row>
    <row r="124" spans="1:25" ht="15.75" customHeight="1" x14ac:dyDescent="0.35">
      <c r="A124" s="294"/>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row>
    <row r="125" spans="1:25" ht="15.75" customHeight="1" x14ac:dyDescent="0.35">
      <c r="A125" s="294"/>
      <c r="B125" s="294"/>
      <c r="C125" s="294"/>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row>
    <row r="126" spans="1:25" ht="15.75" customHeight="1" x14ac:dyDescent="0.35">
      <c r="A126" s="294"/>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row>
    <row r="127" spans="1:25" ht="15.75" customHeight="1" x14ac:dyDescent="0.35">
      <c r="A127" s="294"/>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row>
    <row r="128" spans="1:25" ht="15.75" customHeight="1" x14ac:dyDescent="0.35">
      <c r="A128" s="294"/>
      <c r="B128" s="294"/>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row>
    <row r="129" spans="1:25" ht="15.75" customHeight="1" x14ac:dyDescent="0.35">
      <c r="A129" s="294"/>
      <c r="B129" s="294"/>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row>
    <row r="130" spans="1:25" ht="15.75" customHeight="1" x14ac:dyDescent="0.35">
      <c r="A130" s="294"/>
      <c r="B130" s="294"/>
      <c r="C130" s="294"/>
      <c r="D130" s="294"/>
      <c r="E130" s="294"/>
      <c r="F130" s="294"/>
      <c r="G130" s="294"/>
      <c r="H130" s="294"/>
      <c r="I130" s="294"/>
      <c r="J130" s="294"/>
      <c r="K130" s="294"/>
      <c r="L130" s="294"/>
      <c r="M130" s="294"/>
      <c r="N130" s="294"/>
      <c r="O130" s="294"/>
      <c r="P130" s="294"/>
      <c r="Q130" s="294"/>
      <c r="R130" s="294"/>
      <c r="S130" s="294"/>
      <c r="T130" s="294"/>
      <c r="U130" s="294"/>
      <c r="V130" s="294"/>
      <c r="W130" s="294"/>
      <c r="X130" s="294"/>
      <c r="Y130" s="294"/>
    </row>
    <row r="131" spans="1:25" ht="15.75" customHeight="1" x14ac:dyDescent="0.35">
      <c r="A131" s="294"/>
      <c r="B131" s="294"/>
      <c r="C131" s="294"/>
      <c r="D131" s="294"/>
      <c r="E131" s="294"/>
      <c r="F131" s="294"/>
      <c r="G131" s="294"/>
      <c r="H131" s="294"/>
      <c r="I131" s="294"/>
      <c r="J131" s="294"/>
      <c r="K131" s="294"/>
      <c r="L131" s="294"/>
      <c r="M131" s="294"/>
      <c r="N131" s="294"/>
      <c r="O131" s="294"/>
      <c r="P131" s="294"/>
      <c r="Q131" s="294"/>
      <c r="R131" s="294"/>
      <c r="S131" s="294"/>
      <c r="T131" s="294"/>
      <c r="U131" s="294"/>
      <c r="V131" s="294"/>
      <c r="W131" s="294"/>
      <c r="X131" s="294"/>
      <c r="Y131" s="294"/>
    </row>
    <row r="132" spans="1:25" ht="15.75" customHeight="1" x14ac:dyDescent="0.35">
      <c r="A132" s="294"/>
      <c r="B132" s="294"/>
      <c r="C132" s="294"/>
      <c r="D132" s="294"/>
      <c r="E132" s="294"/>
      <c r="F132" s="294"/>
      <c r="G132" s="294"/>
      <c r="H132" s="294"/>
      <c r="I132" s="294"/>
      <c r="J132" s="294"/>
      <c r="K132" s="294"/>
      <c r="L132" s="294"/>
      <c r="M132" s="294"/>
      <c r="N132" s="294"/>
      <c r="O132" s="294"/>
      <c r="P132" s="294"/>
      <c r="Q132" s="294"/>
      <c r="R132" s="294"/>
      <c r="S132" s="294"/>
      <c r="T132" s="294"/>
      <c r="U132" s="294"/>
      <c r="V132" s="294"/>
      <c r="W132" s="294"/>
      <c r="X132" s="294"/>
      <c r="Y132" s="294"/>
    </row>
    <row r="133" spans="1:25" ht="15.75" customHeight="1" x14ac:dyDescent="0.35">
      <c r="A133" s="294"/>
      <c r="B133" s="294"/>
      <c r="C133" s="294"/>
      <c r="D133" s="294"/>
      <c r="E133" s="294"/>
      <c r="F133" s="294"/>
      <c r="G133" s="294"/>
      <c r="H133" s="294"/>
      <c r="I133" s="294"/>
      <c r="J133" s="294"/>
      <c r="K133" s="294"/>
      <c r="L133" s="294"/>
      <c r="M133" s="294"/>
      <c r="N133" s="294"/>
      <c r="O133" s="294"/>
      <c r="P133" s="294"/>
      <c r="Q133" s="294"/>
      <c r="R133" s="294"/>
      <c r="S133" s="294"/>
      <c r="T133" s="294"/>
      <c r="U133" s="294"/>
      <c r="V133" s="294"/>
      <c r="W133" s="294"/>
      <c r="X133" s="294"/>
      <c r="Y133" s="294"/>
    </row>
    <row r="134" spans="1:25" ht="15.75" customHeight="1" x14ac:dyDescent="0.35">
      <c r="A134" s="294"/>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row>
    <row r="135" spans="1:25" ht="15.75" customHeight="1" x14ac:dyDescent="0.35">
      <c r="A135" s="294"/>
      <c r="B135" s="294"/>
      <c r="C135" s="294"/>
      <c r="D135" s="294"/>
      <c r="E135" s="294"/>
      <c r="F135" s="294"/>
      <c r="G135" s="294"/>
      <c r="H135" s="294"/>
      <c r="I135" s="294"/>
      <c r="J135" s="294"/>
      <c r="K135" s="294"/>
      <c r="L135" s="294"/>
      <c r="M135" s="294"/>
      <c r="N135" s="294"/>
      <c r="O135" s="294"/>
      <c r="P135" s="294"/>
      <c r="Q135" s="294"/>
      <c r="R135" s="294"/>
      <c r="S135" s="294"/>
      <c r="T135" s="294"/>
      <c r="U135" s="294"/>
      <c r="V135" s="294"/>
      <c r="W135" s="294"/>
      <c r="X135" s="294"/>
      <c r="Y135" s="294"/>
    </row>
    <row r="136" spans="1:25" ht="15.75" customHeight="1" x14ac:dyDescent="0.35">
      <c r="A136" s="294"/>
      <c r="B136" s="294"/>
      <c r="C136" s="294"/>
      <c r="D136" s="294"/>
      <c r="E136" s="294"/>
      <c r="F136" s="294"/>
      <c r="G136" s="294"/>
      <c r="H136" s="294"/>
      <c r="I136" s="294"/>
      <c r="J136" s="294"/>
      <c r="K136" s="294"/>
      <c r="L136" s="294"/>
      <c r="M136" s="294"/>
      <c r="N136" s="294"/>
      <c r="O136" s="294"/>
      <c r="P136" s="294"/>
      <c r="Q136" s="294"/>
      <c r="R136" s="294"/>
      <c r="S136" s="294"/>
      <c r="T136" s="294"/>
      <c r="U136" s="294"/>
      <c r="V136" s="294"/>
      <c r="W136" s="294"/>
      <c r="X136" s="294"/>
      <c r="Y136" s="294"/>
    </row>
    <row r="137" spans="1:25" ht="15.75" customHeight="1" x14ac:dyDescent="0.35">
      <c r="A137" s="294"/>
      <c r="B137" s="294"/>
      <c r="C137" s="294"/>
      <c r="D137" s="294"/>
      <c r="E137" s="294"/>
      <c r="F137" s="294"/>
      <c r="G137" s="294"/>
      <c r="H137" s="294"/>
      <c r="I137" s="294"/>
      <c r="J137" s="294"/>
      <c r="K137" s="294"/>
      <c r="L137" s="294"/>
      <c r="M137" s="294"/>
      <c r="N137" s="294"/>
      <c r="O137" s="294"/>
      <c r="P137" s="294"/>
      <c r="Q137" s="294"/>
      <c r="R137" s="294"/>
      <c r="S137" s="294"/>
      <c r="T137" s="294"/>
      <c r="U137" s="294"/>
      <c r="V137" s="294"/>
      <c r="W137" s="294"/>
      <c r="X137" s="294"/>
      <c r="Y137" s="294"/>
    </row>
    <row r="138" spans="1:25" ht="15.75" customHeight="1" x14ac:dyDescent="0.35">
      <c r="A138" s="294"/>
      <c r="B138" s="294"/>
      <c r="C138" s="294"/>
      <c r="D138" s="294"/>
      <c r="E138" s="294"/>
      <c r="F138" s="294"/>
      <c r="G138" s="294"/>
      <c r="H138" s="294"/>
      <c r="I138" s="294"/>
      <c r="J138" s="294"/>
      <c r="K138" s="294"/>
      <c r="L138" s="294"/>
      <c r="M138" s="294"/>
      <c r="N138" s="294"/>
      <c r="O138" s="294"/>
      <c r="P138" s="294"/>
      <c r="Q138" s="294"/>
      <c r="R138" s="294"/>
      <c r="S138" s="294"/>
      <c r="T138" s="294"/>
      <c r="U138" s="294"/>
      <c r="V138" s="294"/>
      <c r="W138" s="294"/>
      <c r="X138" s="294"/>
      <c r="Y138" s="294"/>
    </row>
    <row r="139" spans="1:25" ht="15.75" customHeight="1" x14ac:dyDescent="0.35">
      <c r="A139" s="294"/>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row>
    <row r="140" spans="1:25" ht="15.75" customHeight="1" x14ac:dyDescent="0.35">
      <c r="A140" s="294"/>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row>
    <row r="141" spans="1:25" ht="15.75" customHeight="1" x14ac:dyDescent="0.35">
      <c r="A141" s="294"/>
      <c r="B141" s="294"/>
      <c r="C141" s="294"/>
      <c r="D141" s="294"/>
      <c r="E141" s="294"/>
      <c r="F141" s="294"/>
      <c r="G141" s="294"/>
      <c r="H141" s="294"/>
      <c r="I141" s="294"/>
      <c r="J141" s="294"/>
      <c r="K141" s="294"/>
      <c r="L141" s="294"/>
      <c r="M141" s="294"/>
      <c r="N141" s="294"/>
      <c r="O141" s="294"/>
      <c r="P141" s="294"/>
      <c r="Q141" s="294"/>
      <c r="R141" s="294"/>
      <c r="S141" s="294"/>
      <c r="T141" s="294"/>
      <c r="U141" s="294"/>
      <c r="V141" s="294"/>
      <c r="W141" s="294"/>
      <c r="X141" s="294"/>
      <c r="Y141" s="294"/>
    </row>
    <row r="142" spans="1:25" ht="15.75" customHeight="1" x14ac:dyDescent="0.35">
      <c r="A142" s="294"/>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row>
    <row r="143" spans="1:25" ht="15.75" customHeight="1" x14ac:dyDescent="0.35">
      <c r="A143" s="294"/>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row>
    <row r="144" spans="1:25" ht="15.75" customHeight="1" x14ac:dyDescent="0.35">
      <c r="A144" s="294"/>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row>
    <row r="145" spans="1:25" ht="15.75" customHeight="1" x14ac:dyDescent="0.35">
      <c r="A145" s="294"/>
      <c r="B145" s="294"/>
      <c r="C145" s="294"/>
      <c r="D145" s="294"/>
      <c r="E145" s="294"/>
      <c r="F145" s="294"/>
      <c r="G145" s="294"/>
      <c r="H145" s="294"/>
      <c r="I145" s="294"/>
      <c r="J145" s="294"/>
      <c r="K145" s="294"/>
      <c r="L145" s="294"/>
      <c r="M145" s="294"/>
      <c r="N145" s="294"/>
      <c r="O145" s="294"/>
      <c r="P145" s="294"/>
      <c r="Q145" s="294"/>
      <c r="R145" s="294"/>
      <c r="S145" s="294"/>
      <c r="T145" s="294"/>
      <c r="U145" s="294"/>
      <c r="V145" s="294"/>
      <c r="W145" s="294"/>
      <c r="X145" s="294"/>
      <c r="Y145" s="294"/>
    </row>
    <row r="146" spans="1:25" ht="15.75" customHeight="1" x14ac:dyDescent="0.35">
      <c r="A146" s="294"/>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row>
    <row r="147" spans="1:25" ht="15.75" customHeight="1" x14ac:dyDescent="0.35">
      <c r="A147" s="294"/>
      <c r="B147" s="294"/>
      <c r="C147" s="294"/>
      <c r="D147" s="294"/>
      <c r="E147" s="294"/>
      <c r="F147" s="294"/>
      <c r="G147" s="294"/>
      <c r="H147" s="294"/>
      <c r="I147" s="294"/>
      <c r="J147" s="294"/>
      <c r="K147" s="294"/>
      <c r="L147" s="294"/>
      <c r="M147" s="294"/>
      <c r="N147" s="294"/>
      <c r="O147" s="294"/>
      <c r="P147" s="294"/>
      <c r="Q147" s="294"/>
      <c r="R147" s="294"/>
      <c r="S147" s="294"/>
      <c r="T147" s="294"/>
      <c r="U147" s="294"/>
      <c r="V147" s="294"/>
      <c r="W147" s="294"/>
      <c r="X147" s="294"/>
      <c r="Y147" s="294"/>
    </row>
    <row r="148" spans="1:25" ht="15.75" customHeight="1" x14ac:dyDescent="0.35">
      <c r="A148" s="294"/>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row>
    <row r="149" spans="1:25" ht="15.75" customHeight="1" x14ac:dyDescent="0.35">
      <c r="A149" s="294"/>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row>
    <row r="150" spans="1:25" ht="15.75" customHeight="1" x14ac:dyDescent="0.35">
      <c r="A150" s="294"/>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row>
    <row r="151" spans="1:25" ht="15.75" customHeight="1" x14ac:dyDescent="0.35">
      <c r="A151" s="294"/>
      <c r="B151" s="294"/>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row>
    <row r="152" spans="1:25" ht="15.75" customHeight="1" x14ac:dyDescent="0.35">
      <c r="A152" s="294"/>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row>
    <row r="153" spans="1:25" ht="15.75" customHeight="1" x14ac:dyDescent="0.35">
      <c r="A153" s="294"/>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row>
    <row r="154" spans="1:25" ht="15.75" customHeight="1" x14ac:dyDescent="0.35">
      <c r="A154" s="294"/>
      <c r="B154" s="294"/>
      <c r="C154" s="294"/>
      <c r="D154" s="294"/>
      <c r="E154" s="294"/>
      <c r="F154" s="294"/>
      <c r="G154" s="294"/>
      <c r="H154" s="294"/>
      <c r="I154" s="294"/>
      <c r="J154" s="294"/>
      <c r="K154" s="294"/>
      <c r="L154" s="294"/>
      <c r="M154" s="294"/>
      <c r="N154" s="294"/>
      <c r="O154" s="294"/>
      <c r="P154" s="294"/>
      <c r="Q154" s="294"/>
      <c r="R154" s="294"/>
      <c r="S154" s="294"/>
      <c r="T154" s="294"/>
      <c r="U154" s="294"/>
      <c r="V154" s="294"/>
      <c r="W154" s="294"/>
      <c r="X154" s="294"/>
      <c r="Y154" s="294"/>
    </row>
    <row r="155" spans="1:25" ht="15.75" customHeight="1" x14ac:dyDescent="0.35">
      <c r="A155" s="294"/>
      <c r="B155" s="294"/>
      <c r="C155" s="294"/>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row>
    <row r="156" spans="1:25" ht="15.75" customHeight="1" x14ac:dyDescent="0.35">
      <c r="A156" s="294"/>
      <c r="B156" s="294"/>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row>
    <row r="157" spans="1:25" ht="15.75" customHeight="1" x14ac:dyDescent="0.35">
      <c r="A157" s="294"/>
      <c r="B157" s="294"/>
      <c r="C157" s="294"/>
      <c r="D157" s="294"/>
      <c r="E157" s="294"/>
      <c r="F157" s="294"/>
      <c r="G157" s="294"/>
      <c r="H157" s="294"/>
      <c r="I157" s="294"/>
      <c r="J157" s="294"/>
      <c r="K157" s="294"/>
      <c r="L157" s="294"/>
      <c r="M157" s="294"/>
      <c r="N157" s="294"/>
      <c r="O157" s="294"/>
      <c r="P157" s="294"/>
      <c r="Q157" s="294"/>
      <c r="R157" s="294"/>
      <c r="S157" s="294"/>
      <c r="T157" s="294"/>
      <c r="U157" s="294"/>
      <c r="V157" s="294"/>
      <c r="W157" s="294"/>
      <c r="X157" s="294"/>
      <c r="Y157" s="294"/>
    </row>
    <row r="158" spans="1:25" ht="15.75" customHeight="1" x14ac:dyDescent="0.35">
      <c r="A158" s="294"/>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row>
    <row r="159" spans="1:25" ht="15.75" customHeight="1" x14ac:dyDescent="0.35">
      <c r="A159" s="294"/>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row>
    <row r="160" spans="1:25" ht="15.75" customHeight="1" x14ac:dyDescent="0.35">
      <c r="A160" s="294"/>
      <c r="B160" s="294"/>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row>
    <row r="161" spans="1:25" ht="15.75" customHeight="1" x14ac:dyDescent="0.35">
      <c r="A161" s="294"/>
      <c r="B161" s="294"/>
      <c r="C161" s="294"/>
      <c r="D161" s="294"/>
      <c r="E161" s="294"/>
      <c r="F161" s="294"/>
      <c r="G161" s="294"/>
      <c r="H161" s="294"/>
      <c r="I161" s="294"/>
      <c r="J161" s="294"/>
      <c r="K161" s="294"/>
      <c r="L161" s="294"/>
      <c r="M161" s="294"/>
      <c r="N161" s="294"/>
      <c r="O161" s="294"/>
      <c r="P161" s="294"/>
      <c r="Q161" s="294"/>
      <c r="R161" s="294"/>
      <c r="S161" s="294"/>
      <c r="T161" s="294"/>
      <c r="U161" s="294"/>
      <c r="V161" s="294"/>
      <c r="W161" s="294"/>
      <c r="X161" s="294"/>
      <c r="Y161" s="294"/>
    </row>
    <row r="162" spans="1:25" ht="15.75" customHeight="1" x14ac:dyDescent="0.35">
      <c r="A162" s="294"/>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row>
    <row r="163" spans="1:25" ht="15.75" customHeight="1" x14ac:dyDescent="0.35">
      <c r="A163" s="294"/>
      <c r="B163" s="294"/>
      <c r="C163" s="294"/>
      <c r="D163" s="294"/>
      <c r="E163" s="294"/>
      <c r="F163" s="294"/>
      <c r="G163" s="294"/>
      <c r="H163" s="294"/>
      <c r="I163" s="294"/>
      <c r="J163" s="294"/>
      <c r="K163" s="294"/>
      <c r="L163" s="294"/>
      <c r="M163" s="294"/>
      <c r="N163" s="294"/>
      <c r="O163" s="294"/>
      <c r="P163" s="294"/>
      <c r="Q163" s="294"/>
      <c r="R163" s="294"/>
      <c r="S163" s="294"/>
      <c r="T163" s="294"/>
      <c r="U163" s="294"/>
      <c r="V163" s="294"/>
      <c r="W163" s="294"/>
      <c r="X163" s="294"/>
      <c r="Y163" s="294"/>
    </row>
    <row r="164" spans="1:25" ht="15.75" customHeight="1" x14ac:dyDescent="0.35">
      <c r="A164" s="294"/>
      <c r="B164" s="294"/>
      <c r="C164" s="294"/>
      <c r="D164" s="294"/>
      <c r="E164" s="294"/>
      <c r="F164" s="294"/>
      <c r="G164" s="294"/>
      <c r="H164" s="294"/>
      <c r="I164" s="294"/>
      <c r="J164" s="294"/>
      <c r="K164" s="294"/>
      <c r="L164" s="294"/>
      <c r="M164" s="294"/>
      <c r="N164" s="294"/>
      <c r="O164" s="294"/>
      <c r="P164" s="294"/>
      <c r="Q164" s="294"/>
      <c r="R164" s="294"/>
      <c r="S164" s="294"/>
      <c r="T164" s="294"/>
      <c r="U164" s="294"/>
      <c r="V164" s="294"/>
      <c r="W164" s="294"/>
      <c r="X164" s="294"/>
      <c r="Y164" s="294"/>
    </row>
    <row r="165" spans="1:25" ht="15.75" customHeight="1" x14ac:dyDescent="0.35">
      <c r="A165" s="294"/>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row>
    <row r="166" spans="1:25" ht="15.75" customHeight="1" x14ac:dyDescent="0.35">
      <c r="A166" s="294"/>
      <c r="B166" s="294"/>
      <c r="C166" s="294"/>
      <c r="D166" s="294"/>
      <c r="E166" s="294"/>
      <c r="F166" s="294"/>
      <c r="G166" s="294"/>
      <c r="H166" s="294"/>
      <c r="I166" s="294"/>
      <c r="J166" s="294"/>
      <c r="K166" s="294"/>
      <c r="L166" s="294"/>
      <c r="M166" s="294"/>
      <c r="N166" s="294"/>
      <c r="O166" s="294"/>
      <c r="P166" s="294"/>
      <c r="Q166" s="294"/>
      <c r="R166" s="294"/>
      <c r="S166" s="294"/>
      <c r="T166" s="294"/>
      <c r="U166" s="294"/>
      <c r="V166" s="294"/>
      <c r="W166" s="294"/>
      <c r="X166" s="294"/>
      <c r="Y166" s="294"/>
    </row>
    <row r="167" spans="1:25" ht="15.75" customHeight="1" x14ac:dyDescent="0.35">
      <c r="A167" s="294"/>
      <c r="B167" s="294"/>
      <c r="C167" s="294"/>
      <c r="D167" s="294"/>
      <c r="E167" s="294"/>
      <c r="F167" s="294"/>
      <c r="G167" s="294"/>
      <c r="H167" s="294"/>
      <c r="I167" s="294"/>
      <c r="J167" s="294"/>
      <c r="K167" s="294"/>
      <c r="L167" s="294"/>
      <c r="M167" s="294"/>
      <c r="N167" s="294"/>
      <c r="O167" s="294"/>
      <c r="P167" s="294"/>
      <c r="Q167" s="294"/>
      <c r="R167" s="294"/>
      <c r="S167" s="294"/>
      <c r="T167" s="294"/>
      <c r="U167" s="294"/>
      <c r="V167" s="294"/>
      <c r="W167" s="294"/>
      <c r="X167" s="294"/>
      <c r="Y167" s="294"/>
    </row>
    <row r="168" spans="1:25" ht="15.75" customHeight="1" x14ac:dyDescent="0.35">
      <c r="A168" s="294"/>
      <c r="B168" s="294"/>
      <c r="C168" s="294"/>
      <c r="D168" s="294"/>
      <c r="E168" s="294"/>
      <c r="F168" s="294"/>
      <c r="G168" s="294"/>
      <c r="H168" s="294"/>
      <c r="I168" s="294"/>
      <c r="J168" s="294"/>
      <c r="K168" s="294"/>
      <c r="L168" s="294"/>
      <c r="M168" s="294"/>
      <c r="N168" s="294"/>
      <c r="O168" s="294"/>
      <c r="P168" s="294"/>
      <c r="Q168" s="294"/>
      <c r="R168" s="294"/>
      <c r="S168" s="294"/>
      <c r="T168" s="294"/>
      <c r="U168" s="294"/>
      <c r="V168" s="294"/>
      <c r="W168" s="294"/>
      <c r="X168" s="294"/>
      <c r="Y168" s="294"/>
    </row>
    <row r="169" spans="1:25" ht="15.75" customHeight="1" x14ac:dyDescent="0.35">
      <c r="A169" s="294"/>
      <c r="B169" s="294"/>
      <c r="C169" s="294"/>
      <c r="D169" s="294"/>
      <c r="E169" s="294"/>
      <c r="F169" s="294"/>
      <c r="G169" s="294"/>
      <c r="H169" s="294"/>
      <c r="I169" s="294"/>
      <c r="J169" s="294"/>
      <c r="K169" s="294"/>
      <c r="L169" s="294"/>
      <c r="M169" s="294"/>
      <c r="N169" s="294"/>
      <c r="O169" s="294"/>
      <c r="P169" s="294"/>
      <c r="Q169" s="294"/>
      <c r="R169" s="294"/>
      <c r="S169" s="294"/>
      <c r="T169" s="294"/>
      <c r="U169" s="294"/>
      <c r="V169" s="294"/>
      <c r="W169" s="294"/>
      <c r="X169" s="294"/>
      <c r="Y169" s="294"/>
    </row>
    <row r="170" spans="1:25" ht="15.75" customHeight="1" x14ac:dyDescent="0.35">
      <c r="A170" s="294"/>
      <c r="B170" s="294"/>
      <c r="C170" s="294"/>
      <c r="D170" s="294"/>
      <c r="E170" s="294"/>
      <c r="F170" s="294"/>
      <c r="G170" s="294"/>
      <c r="H170" s="294"/>
      <c r="I170" s="294"/>
      <c r="J170" s="294"/>
      <c r="K170" s="294"/>
      <c r="L170" s="294"/>
      <c r="M170" s="294"/>
      <c r="N170" s="294"/>
      <c r="O170" s="294"/>
      <c r="P170" s="294"/>
      <c r="Q170" s="294"/>
      <c r="R170" s="294"/>
      <c r="S170" s="294"/>
      <c r="T170" s="294"/>
      <c r="U170" s="294"/>
      <c r="V170" s="294"/>
      <c r="W170" s="294"/>
      <c r="X170" s="294"/>
      <c r="Y170" s="294"/>
    </row>
    <row r="171" spans="1:25" ht="15.75" customHeight="1" x14ac:dyDescent="0.35">
      <c r="A171" s="294"/>
      <c r="B171" s="294"/>
      <c r="C171" s="294"/>
      <c r="D171" s="294"/>
      <c r="E171" s="294"/>
      <c r="F171" s="294"/>
      <c r="G171" s="294"/>
      <c r="H171" s="294"/>
      <c r="I171" s="294"/>
      <c r="J171" s="294"/>
      <c r="K171" s="294"/>
      <c r="L171" s="294"/>
      <c r="M171" s="294"/>
      <c r="N171" s="294"/>
      <c r="O171" s="294"/>
      <c r="P171" s="294"/>
      <c r="Q171" s="294"/>
      <c r="R171" s="294"/>
      <c r="S171" s="294"/>
      <c r="T171" s="294"/>
      <c r="U171" s="294"/>
      <c r="V171" s="294"/>
      <c r="W171" s="294"/>
      <c r="X171" s="294"/>
      <c r="Y171" s="294"/>
    </row>
    <row r="172" spans="1:25" ht="15.75" customHeight="1" x14ac:dyDescent="0.35">
      <c r="A172" s="294"/>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row>
    <row r="173" spans="1:25" ht="15.75" customHeight="1" x14ac:dyDescent="0.35">
      <c r="A173" s="294"/>
      <c r="B173" s="294"/>
      <c r="C173" s="294"/>
      <c r="D173" s="294"/>
      <c r="E173" s="294"/>
      <c r="F173" s="294"/>
      <c r="G173" s="294"/>
      <c r="H173" s="294"/>
      <c r="I173" s="294"/>
      <c r="J173" s="294"/>
      <c r="K173" s="294"/>
      <c r="L173" s="294"/>
      <c r="M173" s="294"/>
      <c r="N173" s="294"/>
      <c r="O173" s="294"/>
      <c r="P173" s="294"/>
      <c r="Q173" s="294"/>
      <c r="R173" s="294"/>
      <c r="S173" s="294"/>
      <c r="T173" s="294"/>
      <c r="U173" s="294"/>
      <c r="V173" s="294"/>
      <c r="W173" s="294"/>
      <c r="X173" s="294"/>
      <c r="Y173" s="294"/>
    </row>
    <row r="174" spans="1:25" ht="15.75" customHeight="1" x14ac:dyDescent="0.35">
      <c r="A174" s="294"/>
      <c r="B174" s="294"/>
      <c r="C174" s="294"/>
      <c r="D174" s="294"/>
      <c r="E174" s="294"/>
      <c r="F174" s="294"/>
      <c r="G174" s="294"/>
      <c r="H174" s="294"/>
      <c r="I174" s="294"/>
      <c r="J174" s="294"/>
      <c r="K174" s="294"/>
      <c r="L174" s="294"/>
      <c r="M174" s="294"/>
      <c r="N174" s="294"/>
      <c r="O174" s="294"/>
      <c r="P174" s="294"/>
      <c r="Q174" s="294"/>
      <c r="R174" s="294"/>
      <c r="S174" s="294"/>
      <c r="T174" s="294"/>
      <c r="U174" s="294"/>
      <c r="V174" s="294"/>
      <c r="W174" s="294"/>
      <c r="X174" s="294"/>
      <c r="Y174" s="294"/>
    </row>
    <row r="175" spans="1:25" ht="15.75" customHeight="1" x14ac:dyDescent="0.35">
      <c r="A175" s="294"/>
      <c r="B175" s="294"/>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row>
    <row r="176" spans="1:25" ht="15.75" customHeight="1" x14ac:dyDescent="0.35">
      <c r="A176" s="294"/>
      <c r="B176" s="294"/>
      <c r="C176" s="294"/>
      <c r="D176" s="294"/>
      <c r="E176" s="294"/>
      <c r="F176" s="294"/>
      <c r="G176" s="294"/>
      <c r="H176" s="294"/>
      <c r="I176" s="294"/>
      <c r="J176" s="294"/>
      <c r="K176" s="294"/>
      <c r="L176" s="294"/>
      <c r="M176" s="294"/>
      <c r="N176" s="294"/>
      <c r="O176" s="294"/>
      <c r="P176" s="294"/>
      <c r="Q176" s="294"/>
      <c r="R176" s="294"/>
      <c r="S176" s="294"/>
      <c r="T176" s="294"/>
      <c r="U176" s="294"/>
      <c r="V176" s="294"/>
      <c r="W176" s="294"/>
      <c r="X176" s="294"/>
      <c r="Y176" s="294"/>
    </row>
    <row r="177" spans="1:25" ht="15.75" customHeight="1" x14ac:dyDescent="0.35">
      <c r="A177" s="294"/>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row>
    <row r="178" spans="1:25" ht="15.75" customHeight="1" x14ac:dyDescent="0.35">
      <c r="A178" s="294"/>
      <c r="B178" s="294"/>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row>
    <row r="179" spans="1:25" ht="15.75" customHeight="1" x14ac:dyDescent="0.35">
      <c r="A179" s="294"/>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row>
    <row r="180" spans="1:25" ht="15.75" customHeight="1" x14ac:dyDescent="0.35">
      <c r="A180" s="294"/>
      <c r="B180" s="294"/>
      <c r="C180" s="294"/>
      <c r="D180" s="294"/>
      <c r="E180" s="294"/>
      <c r="F180" s="294"/>
      <c r="G180" s="294"/>
      <c r="H180" s="294"/>
      <c r="I180" s="294"/>
      <c r="J180" s="294"/>
      <c r="K180" s="294"/>
      <c r="L180" s="294"/>
      <c r="M180" s="294"/>
      <c r="N180" s="294"/>
      <c r="O180" s="294"/>
      <c r="P180" s="294"/>
      <c r="Q180" s="294"/>
      <c r="R180" s="294"/>
      <c r="S180" s="294"/>
      <c r="T180" s="294"/>
      <c r="U180" s="294"/>
      <c r="V180" s="294"/>
      <c r="W180" s="294"/>
      <c r="X180" s="294"/>
      <c r="Y180" s="294"/>
    </row>
    <row r="181" spans="1:25" ht="15.75" customHeight="1" x14ac:dyDescent="0.35">
      <c r="A181" s="294"/>
      <c r="B181" s="294"/>
      <c r="C181" s="294"/>
      <c r="D181" s="294"/>
      <c r="E181" s="294"/>
      <c r="F181" s="294"/>
      <c r="G181" s="294"/>
      <c r="H181" s="294"/>
      <c r="I181" s="294"/>
      <c r="J181" s="294"/>
      <c r="K181" s="294"/>
      <c r="L181" s="294"/>
      <c r="M181" s="294"/>
      <c r="N181" s="294"/>
      <c r="O181" s="294"/>
      <c r="P181" s="294"/>
      <c r="Q181" s="294"/>
      <c r="R181" s="294"/>
      <c r="S181" s="294"/>
      <c r="T181" s="294"/>
      <c r="U181" s="294"/>
      <c r="V181" s="294"/>
      <c r="W181" s="294"/>
      <c r="X181" s="294"/>
      <c r="Y181" s="294"/>
    </row>
    <row r="182" spans="1:25" ht="15.75" customHeight="1" x14ac:dyDescent="0.35">
      <c r="A182" s="294"/>
      <c r="B182" s="294"/>
      <c r="C182" s="294"/>
      <c r="D182" s="294"/>
      <c r="E182" s="294"/>
      <c r="F182" s="294"/>
      <c r="G182" s="294"/>
      <c r="H182" s="294"/>
      <c r="I182" s="294"/>
      <c r="J182" s="294"/>
      <c r="K182" s="294"/>
      <c r="L182" s="294"/>
      <c r="M182" s="294"/>
      <c r="N182" s="294"/>
      <c r="O182" s="294"/>
      <c r="P182" s="294"/>
      <c r="Q182" s="294"/>
      <c r="R182" s="294"/>
      <c r="S182" s="294"/>
      <c r="T182" s="294"/>
      <c r="U182" s="294"/>
      <c r="V182" s="294"/>
      <c r="W182" s="294"/>
      <c r="X182" s="294"/>
      <c r="Y182" s="294"/>
    </row>
    <row r="183" spans="1:25" ht="15.75" customHeight="1" x14ac:dyDescent="0.35">
      <c r="A183" s="294"/>
      <c r="B183" s="294"/>
      <c r="C183" s="294"/>
      <c r="D183" s="294"/>
      <c r="E183" s="294"/>
      <c r="F183" s="294"/>
      <c r="G183" s="294"/>
      <c r="H183" s="294"/>
      <c r="I183" s="294"/>
      <c r="J183" s="294"/>
      <c r="K183" s="294"/>
      <c r="L183" s="294"/>
      <c r="M183" s="294"/>
      <c r="N183" s="294"/>
      <c r="O183" s="294"/>
      <c r="P183" s="294"/>
      <c r="Q183" s="294"/>
      <c r="R183" s="294"/>
      <c r="S183" s="294"/>
      <c r="T183" s="294"/>
      <c r="U183" s="294"/>
      <c r="V183" s="294"/>
      <c r="W183" s="294"/>
      <c r="X183" s="294"/>
      <c r="Y183" s="294"/>
    </row>
    <row r="184" spans="1:25" ht="15.75" customHeight="1" x14ac:dyDescent="0.35">
      <c r="A184" s="294"/>
      <c r="B184" s="294"/>
      <c r="C184" s="294"/>
      <c r="D184" s="294"/>
      <c r="E184" s="294"/>
      <c r="F184" s="294"/>
      <c r="G184" s="294"/>
      <c r="H184" s="294"/>
      <c r="I184" s="294"/>
      <c r="J184" s="294"/>
      <c r="K184" s="294"/>
      <c r="L184" s="294"/>
      <c r="M184" s="294"/>
      <c r="N184" s="294"/>
      <c r="O184" s="294"/>
      <c r="P184" s="294"/>
      <c r="Q184" s="294"/>
      <c r="R184" s="294"/>
      <c r="S184" s="294"/>
      <c r="T184" s="294"/>
      <c r="U184" s="294"/>
      <c r="V184" s="294"/>
      <c r="W184" s="294"/>
      <c r="X184" s="294"/>
      <c r="Y184" s="294"/>
    </row>
    <row r="185" spans="1:25" ht="15.75" customHeight="1" x14ac:dyDescent="0.35">
      <c r="A185" s="294"/>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row>
    <row r="186" spans="1:25" ht="15.75" customHeight="1" x14ac:dyDescent="0.35">
      <c r="A186" s="294"/>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row>
    <row r="187" spans="1:25" ht="15.75" customHeight="1" x14ac:dyDescent="0.35">
      <c r="A187" s="294"/>
      <c r="B187" s="294"/>
      <c r="C187" s="294"/>
      <c r="D187" s="294"/>
      <c r="E187" s="294"/>
      <c r="F187" s="294"/>
      <c r="G187" s="294"/>
      <c r="H187" s="294"/>
      <c r="I187" s="294"/>
      <c r="J187" s="294"/>
      <c r="K187" s="294"/>
      <c r="L187" s="294"/>
      <c r="M187" s="294"/>
      <c r="N187" s="294"/>
      <c r="O187" s="294"/>
      <c r="P187" s="294"/>
      <c r="Q187" s="294"/>
      <c r="R187" s="294"/>
      <c r="S187" s="294"/>
      <c r="T187" s="294"/>
      <c r="U187" s="294"/>
      <c r="V187" s="294"/>
      <c r="W187" s="294"/>
      <c r="X187" s="294"/>
      <c r="Y187" s="294"/>
    </row>
    <row r="188" spans="1:25" ht="15.75" customHeight="1" x14ac:dyDescent="0.35">
      <c r="A188" s="294"/>
      <c r="B188" s="294"/>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c r="Y188" s="294"/>
    </row>
    <row r="189" spans="1:25" ht="15.75" customHeight="1" x14ac:dyDescent="0.35">
      <c r="A189" s="294"/>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row>
    <row r="190" spans="1:25" ht="15.75" customHeight="1" x14ac:dyDescent="0.35">
      <c r="A190" s="294"/>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row>
    <row r="191" spans="1:25" ht="15.75" customHeight="1" x14ac:dyDescent="0.35">
      <c r="A191" s="294"/>
      <c r="B191" s="294"/>
      <c r="C191" s="294"/>
      <c r="D191" s="294"/>
      <c r="E191" s="294"/>
      <c r="F191" s="294"/>
      <c r="G191" s="294"/>
      <c r="H191" s="294"/>
      <c r="I191" s="294"/>
      <c r="J191" s="294"/>
      <c r="K191" s="294"/>
      <c r="L191" s="294"/>
      <c r="M191" s="294"/>
      <c r="N191" s="294"/>
      <c r="O191" s="294"/>
      <c r="P191" s="294"/>
      <c r="Q191" s="294"/>
      <c r="R191" s="294"/>
      <c r="S191" s="294"/>
      <c r="T191" s="294"/>
      <c r="U191" s="294"/>
      <c r="V191" s="294"/>
      <c r="W191" s="294"/>
      <c r="X191" s="294"/>
      <c r="Y191" s="294"/>
    </row>
    <row r="192" spans="1:25" ht="15.75" customHeight="1" x14ac:dyDescent="0.35">
      <c r="A192" s="294"/>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row>
    <row r="193" spans="1:25" ht="15.75" customHeight="1" x14ac:dyDescent="0.35">
      <c r="A193" s="294"/>
      <c r="B193" s="294"/>
      <c r="C193" s="294"/>
      <c r="D193" s="294"/>
      <c r="E193" s="294"/>
      <c r="F193" s="294"/>
      <c r="G193" s="294"/>
      <c r="H193" s="294"/>
      <c r="I193" s="294"/>
      <c r="J193" s="294"/>
      <c r="K193" s="294"/>
      <c r="L193" s="294"/>
      <c r="M193" s="294"/>
      <c r="N193" s="294"/>
      <c r="O193" s="294"/>
      <c r="P193" s="294"/>
      <c r="Q193" s="294"/>
      <c r="R193" s="294"/>
      <c r="S193" s="294"/>
      <c r="T193" s="294"/>
      <c r="U193" s="294"/>
      <c r="V193" s="294"/>
      <c r="W193" s="294"/>
      <c r="X193" s="294"/>
      <c r="Y193" s="294"/>
    </row>
    <row r="194" spans="1:25" ht="15.75" customHeight="1" x14ac:dyDescent="0.35">
      <c r="A194" s="294"/>
      <c r="B194" s="294"/>
      <c r="C194" s="294"/>
      <c r="D194" s="294"/>
      <c r="E194" s="294"/>
      <c r="F194" s="294"/>
      <c r="G194" s="294"/>
      <c r="H194" s="294"/>
      <c r="I194" s="294"/>
      <c r="J194" s="294"/>
      <c r="K194" s="294"/>
      <c r="L194" s="294"/>
      <c r="M194" s="294"/>
      <c r="N194" s="294"/>
      <c r="O194" s="294"/>
      <c r="P194" s="294"/>
      <c r="Q194" s="294"/>
      <c r="R194" s="294"/>
      <c r="S194" s="294"/>
      <c r="T194" s="294"/>
      <c r="U194" s="294"/>
      <c r="V194" s="294"/>
      <c r="W194" s="294"/>
      <c r="X194" s="294"/>
      <c r="Y194" s="294"/>
    </row>
    <row r="195" spans="1:25" ht="15.75" customHeight="1" x14ac:dyDescent="0.35">
      <c r="A195" s="294"/>
      <c r="B195" s="294"/>
      <c r="C195" s="294"/>
      <c r="D195" s="294"/>
      <c r="E195" s="294"/>
      <c r="F195" s="294"/>
      <c r="G195" s="294"/>
      <c r="H195" s="294"/>
      <c r="I195" s="294"/>
      <c r="J195" s="294"/>
      <c r="K195" s="294"/>
      <c r="L195" s="294"/>
      <c r="M195" s="294"/>
      <c r="N195" s="294"/>
      <c r="O195" s="294"/>
      <c r="P195" s="294"/>
      <c r="Q195" s="294"/>
      <c r="R195" s="294"/>
      <c r="S195" s="294"/>
      <c r="T195" s="294"/>
      <c r="U195" s="294"/>
      <c r="V195" s="294"/>
      <c r="W195" s="294"/>
      <c r="X195" s="294"/>
      <c r="Y195" s="294"/>
    </row>
    <row r="196" spans="1:25" ht="15.75" customHeight="1" x14ac:dyDescent="0.35">
      <c r="A196" s="294"/>
      <c r="B196" s="294"/>
      <c r="C196" s="294"/>
      <c r="D196" s="294"/>
      <c r="E196" s="294"/>
      <c r="F196" s="294"/>
      <c r="G196" s="294"/>
      <c r="H196" s="294"/>
      <c r="I196" s="294"/>
      <c r="J196" s="294"/>
      <c r="K196" s="294"/>
      <c r="L196" s="294"/>
      <c r="M196" s="294"/>
      <c r="N196" s="294"/>
      <c r="O196" s="294"/>
      <c r="P196" s="294"/>
      <c r="Q196" s="294"/>
      <c r="R196" s="294"/>
      <c r="S196" s="294"/>
      <c r="T196" s="294"/>
      <c r="U196" s="294"/>
      <c r="V196" s="294"/>
      <c r="W196" s="294"/>
      <c r="X196" s="294"/>
      <c r="Y196" s="294"/>
    </row>
    <row r="197" spans="1:25" ht="15.75" customHeight="1" x14ac:dyDescent="0.35">
      <c r="A197" s="294"/>
      <c r="B197" s="294"/>
      <c r="C197" s="294"/>
      <c r="D197" s="294"/>
      <c r="E197" s="294"/>
      <c r="F197" s="294"/>
      <c r="G197" s="294"/>
      <c r="H197" s="294"/>
      <c r="I197" s="294"/>
      <c r="J197" s="294"/>
      <c r="K197" s="294"/>
      <c r="L197" s="294"/>
      <c r="M197" s="294"/>
      <c r="N197" s="294"/>
      <c r="O197" s="294"/>
      <c r="P197" s="294"/>
      <c r="Q197" s="294"/>
      <c r="R197" s="294"/>
      <c r="S197" s="294"/>
      <c r="T197" s="294"/>
      <c r="U197" s="294"/>
      <c r="V197" s="294"/>
      <c r="W197" s="294"/>
      <c r="X197" s="294"/>
      <c r="Y197" s="294"/>
    </row>
    <row r="198" spans="1:25" ht="15.75" customHeight="1" x14ac:dyDescent="0.35">
      <c r="A198" s="294"/>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row>
    <row r="199" spans="1:25" ht="15.75" customHeight="1" x14ac:dyDescent="0.35">
      <c r="A199" s="294"/>
      <c r="B199" s="294"/>
      <c r="C199" s="294"/>
      <c r="D199" s="294"/>
      <c r="E199" s="294"/>
      <c r="F199" s="294"/>
      <c r="G199" s="294"/>
      <c r="H199" s="294"/>
      <c r="I199" s="294"/>
      <c r="J199" s="294"/>
      <c r="K199" s="294"/>
      <c r="L199" s="294"/>
      <c r="M199" s="294"/>
      <c r="N199" s="294"/>
      <c r="O199" s="294"/>
      <c r="P199" s="294"/>
      <c r="Q199" s="294"/>
      <c r="R199" s="294"/>
      <c r="S199" s="294"/>
      <c r="T199" s="294"/>
      <c r="U199" s="294"/>
      <c r="V199" s="294"/>
      <c r="W199" s="294"/>
      <c r="X199" s="294"/>
      <c r="Y199" s="294"/>
    </row>
    <row r="200" spans="1:25" ht="15.75" customHeight="1" x14ac:dyDescent="0.35">
      <c r="A200" s="294"/>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row>
    <row r="201" spans="1:25" ht="15.75" customHeight="1" x14ac:dyDescent="0.35">
      <c r="A201" s="294"/>
      <c r="B201" s="294"/>
      <c r="C201" s="294"/>
      <c r="D201" s="294"/>
      <c r="E201" s="294"/>
      <c r="F201" s="294"/>
      <c r="G201" s="294"/>
      <c r="H201" s="294"/>
      <c r="I201" s="294"/>
      <c r="J201" s="294"/>
      <c r="K201" s="294"/>
      <c r="L201" s="294"/>
      <c r="M201" s="294"/>
      <c r="N201" s="294"/>
      <c r="O201" s="294"/>
      <c r="P201" s="294"/>
      <c r="Q201" s="294"/>
      <c r="R201" s="294"/>
      <c r="S201" s="294"/>
      <c r="T201" s="294"/>
      <c r="U201" s="294"/>
      <c r="V201" s="294"/>
      <c r="W201" s="294"/>
      <c r="X201" s="294"/>
      <c r="Y201" s="294"/>
    </row>
    <row r="202" spans="1:25" ht="15.75" customHeight="1" x14ac:dyDescent="0.35">
      <c r="A202" s="294"/>
      <c r="B202" s="294"/>
      <c r="C202" s="294"/>
      <c r="D202" s="294"/>
      <c r="E202" s="294"/>
      <c r="F202" s="294"/>
      <c r="G202" s="294"/>
      <c r="H202" s="294"/>
      <c r="I202" s="294"/>
      <c r="J202" s="294"/>
      <c r="K202" s="294"/>
      <c r="L202" s="294"/>
      <c r="M202" s="294"/>
      <c r="N202" s="294"/>
      <c r="O202" s="294"/>
      <c r="P202" s="294"/>
      <c r="Q202" s="294"/>
      <c r="R202" s="294"/>
      <c r="S202" s="294"/>
      <c r="T202" s="294"/>
      <c r="U202" s="294"/>
      <c r="V202" s="294"/>
      <c r="W202" s="294"/>
      <c r="X202" s="294"/>
      <c r="Y202" s="294"/>
    </row>
    <row r="203" spans="1:25" ht="15.75" customHeight="1" x14ac:dyDescent="0.35">
      <c r="A203" s="294"/>
      <c r="B203" s="294"/>
      <c r="C203" s="294"/>
      <c r="D203" s="294"/>
      <c r="E203" s="294"/>
      <c r="F203" s="294"/>
      <c r="G203" s="294"/>
      <c r="H203" s="294"/>
      <c r="I203" s="294"/>
      <c r="J203" s="294"/>
      <c r="K203" s="294"/>
      <c r="L203" s="294"/>
      <c r="M203" s="294"/>
      <c r="N203" s="294"/>
      <c r="O203" s="294"/>
      <c r="P203" s="294"/>
      <c r="Q203" s="294"/>
      <c r="R203" s="294"/>
      <c r="S203" s="294"/>
      <c r="T203" s="294"/>
      <c r="U203" s="294"/>
      <c r="V203" s="294"/>
      <c r="W203" s="294"/>
      <c r="X203" s="294"/>
      <c r="Y203" s="294"/>
    </row>
    <row r="204" spans="1:25" ht="15.75" customHeight="1" x14ac:dyDescent="0.35">
      <c r="A204" s="294"/>
      <c r="B204" s="294"/>
      <c r="C204" s="294"/>
      <c r="D204" s="294"/>
      <c r="E204" s="294"/>
      <c r="F204" s="294"/>
      <c r="G204" s="294"/>
      <c r="H204" s="294"/>
      <c r="I204" s="294"/>
      <c r="J204" s="294"/>
      <c r="K204" s="294"/>
      <c r="L204" s="294"/>
      <c r="M204" s="294"/>
      <c r="N204" s="294"/>
      <c r="O204" s="294"/>
      <c r="P204" s="294"/>
      <c r="Q204" s="294"/>
      <c r="R204" s="294"/>
      <c r="S204" s="294"/>
      <c r="T204" s="294"/>
      <c r="U204" s="294"/>
      <c r="V204" s="294"/>
      <c r="W204" s="294"/>
      <c r="X204" s="294"/>
      <c r="Y204" s="294"/>
    </row>
    <row r="205" spans="1:25" ht="15.75" customHeight="1" x14ac:dyDescent="0.35">
      <c r="A205" s="294"/>
      <c r="B205" s="294"/>
      <c r="C205" s="294"/>
      <c r="D205" s="294"/>
      <c r="E205" s="294"/>
      <c r="F205" s="294"/>
      <c r="G205" s="294"/>
      <c r="H205" s="294"/>
      <c r="I205" s="294"/>
      <c r="J205" s="294"/>
      <c r="K205" s="294"/>
      <c r="L205" s="294"/>
      <c r="M205" s="294"/>
      <c r="N205" s="294"/>
      <c r="O205" s="294"/>
      <c r="P205" s="294"/>
      <c r="Q205" s="294"/>
      <c r="R205" s="294"/>
      <c r="S205" s="294"/>
      <c r="T205" s="294"/>
      <c r="U205" s="294"/>
      <c r="V205" s="294"/>
      <c r="W205" s="294"/>
      <c r="X205" s="294"/>
      <c r="Y205" s="294"/>
    </row>
    <row r="206" spans="1:25" ht="15.75" customHeight="1" x14ac:dyDescent="0.35">
      <c r="A206" s="294"/>
      <c r="B206" s="294"/>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row>
    <row r="207" spans="1:25" ht="15.75" customHeight="1" x14ac:dyDescent="0.35">
      <c r="A207" s="294"/>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row>
    <row r="208" spans="1:25" ht="15.75" customHeight="1" x14ac:dyDescent="0.35">
      <c r="A208" s="294"/>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row>
    <row r="209" spans="1:25" ht="15.75" customHeight="1" x14ac:dyDescent="0.35">
      <c r="A209" s="294"/>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row>
    <row r="210" spans="1:25" ht="15.75" customHeight="1" x14ac:dyDescent="0.35">
      <c r="A210" s="294"/>
      <c r="B210" s="294"/>
      <c r="C210" s="294"/>
      <c r="D210" s="294"/>
      <c r="E210" s="294"/>
      <c r="F210" s="294"/>
      <c r="G210" s="294"/>
      <c r="H210" s="294"/>
      <c r="I210" s="294"/>
      <c r="J210" s="294"/>
      <c r="K210" s="294"/>
      <c r="L210" s="294"/>
      <c r="M210" s="294"/>
      <c r="N210" s="294"/>
      <c r="O210" s="294"/>
      <c r="P210" s="294"/>
      <c r="Q210" s="294"/>
      <c r="R210" s="294"/>
      <c r="S210" s="294"/>
      <c r="T210" s="294"/>
      <c r="U210" s="294"/>
      <c r="V210" s="294"/>
      <c r="W210" s="294"/>
      <c r="X210" s="294"/>
      <c r="Y210" s="294"/>
    </row>
    <row r="211" spans="1:25" ht="15.75" customHeight="1" x14ac:dyDescent="0.35">
      <c r="A211" s="294"/>
      <c r="B211" s="294"/>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row>
    <row r="212" spans="1:25" ht="15.75" customHeight="1" x14ac:dyDescent="0.35">
      <c r="A212" s="294"/>
      <c r="B212" s="294"/>
      <c r="C212" s="294"/>
      <c r="D212" s="294"/>
      <c r="E212" s="294"/>
      <c r="F212" s="294"/>
      <c r="G212" s="294"/>
      <c r="H212" s="294"/>
      <c r="I212" s="294"/>
      <c r="J212" s="294"/>
      <c r="K212" s="294"/>
      <c r="L212" s="294"/>
      <c r="M212" s="294"/>
      <c r="N212" s="294"/>
      <c r="O212" s="294"/>
      <c r="P212" s="294"/>
      <c r="Q212" s="294"/>
      <c r="R212" s="294"/>
      <c r="S212" s="294"/>
      <c r="T212" s="294"/>
      <c r="U212" s="294"/>
      <c r="V212" s="294"/>
      <c r="W212" s="294"/>
      <c r="X212" s="294"/>
      <c r="Y212" s="294"/>
    </row>
    <row r="213" spans="1:25" ht="15.75" customHeight="1" x14ac:dyDescent="0.35">
      <c r="A213" s="294"/>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row>
    <row r="214" spans="1:25" ht="15.75" customHeight="1" x14ac:dyDescent="0.35">
      <c r="A214" s="294"/>
      <c r="B214" s="294"/>
      <c r="C214" s="294"/>
      <c r="D214" s="294"/>
      <c r="E214" s="294"/>
      <c r="F214" s="294"/>
      <c r="G214" s="294"/>
      <c r="H214" s="294"/>
      <c r="I214" s="294"/>
      <c r="J214" s="294"/>
      <c r="K214" s="294"/>
      <c r="L214" s="294"/>
      <c r="M214" s="294"/>
      <c r="N214" s="294"/>
      <c r="O214" s="294"/>
      <c r="P214" s="294"/>
      <c r="Q214" s="294"/>
      <c r="R214" s="294"/>
      <c r="S214" s="294"/>
      <c r="T214" s="294"/>
      <c r="U214" s="294"/>
      <c r="V214" s="294"/>
      <c r="W214" s="294"/>
      <c r="X214" s="294"/>
      <c r="Y214" s="294"/>
    </row>
    <row r="215" spans="1:25" ht="15.75" customHeight="1" x14ac:dyDescent="0.35">
      <c r="A215" s="294"/>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row>
    <row r="216" spans="1:25" ht="15.75" customHeight="1" x14ac:dyDescent="0.35">
      <c r="A216" s="294"/>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row>
    <row r="217" spans="1:25" ht="15.75" customHeight="1" x14ac:dyDescent="0.35">
      <c r="A217" s="294"/>
      <c r="B217" s="294"/>
      <c r="C217" s="294"/>
      <c r="D217" s="294"/>
      <c r="E217" s="294"/>
      <c r="F217" s="294"/>
      <c r="G217" s="294"/>
      <c r="H217" s="294"/>
      <c r="I217" s="294"/>
      <c r="J217" s="294"/>
      <c r="K217" s="294"/>
      <c r="L217" s="294"/>
      <c r="M217" s="294"/>
      <c r="N217" s="294"/>
      <c r="O217" s="294"/>
      <c r="P217" s="294"/>
      <c r="Q217" s="294"/>
      <c r="R217" s="294"/>
      <c r="S217" s="294"/>
      <c r="T217" s="294"/>
      <c r="U217" s="294"/>
      <c r="V217" s="294"/>
      <c r="W217" s="294"/>
      <c r="X217" s="294"/>
      <c r="Y217" s="294"/>
    </row>
    <row r="218" spans="1:25" ht="15.75" customHeight="1" x14ac:dyDescent="0.35">
      <c r="A218" s="294"/>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row>
    <row r="219" spans="1:25" ht="15.75" customHeight="1" x14ac:dyDescent="0.35">
      <c r="A219" s="294"/>
      <c r="B219" s="294"/>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row>
    <row r="220" spans="1:25" ht="15.75" customHeight="1" x14ac:dyDescent="0.35">
      <c r="A220" s="294"/>
      <c r="B220" s="294"/>
      <c r="C220" s="294"/>
      <c r="D220" s="294"/>
      <c r="E220" s="294"/>
      <c r="F220" s="294"/>
      <c r="G220" s="294"/>
      <c r="H220" s="294"/>
      <c r="I220" s="294"/>
      <c r="J220" s="294"/>
      <c r="K220" s="294"/>
      <c r="L220" s="294"/>
      <c r="M220" s="294"/>
      <c r="N220" s="294"/>
      <c r="O220" s="294"/>
      <c r="P220" s="294"/>
      <c r="Q220" s="294"/>
      <c r="R220" s="294"/>
      <c r="S220" s="294"/>
      <c r="T220" s="294"/>
      <c r="U220" s="294"/>
      <c r="V220" s="294"/>
      <c r="W220" s="294"/>
      <c r="X220" s="294"/>
      <c r="Y220" s="294"/>
    </row>
    <row r="221" spans="1:25" ht="15.75" customHeight="1" x14ac:dyDescent="0.35">
      <c r="A221" s="294"/>
      <c r="B221" s="294"/>
      <c r="C221" s="294"/>
      <c r="D221" s="294"/>
      <c r="E221" s="294"/>
      <c r="F221" s="294"/>
      <c r="G221" s="294"/>
      <c r="H221" s="294"/>
      <c r="I221" s="294"/>
      <c r="J221" s="294"/>
      <c r="K221" s="294"/>
      <c r="L221" s="294"/>
      <c r="M221" s="294"/>
      <c r="N221" s="294"/>
      <c r="O221" s="294"/>
      <c r="P221" s="294"/>
      <c r="Q221" s="294"/>
      <c r="R221" s="294"/>
      <c r="S221" s="294"/>
      <c r="T221" s="294"/>
      <c r="U221" s="294"/>
      <c r="V221" s="294"/>
      <c r="W221" s="294"/>
      <c r="X221" s="294"/>
      <c r="Y221" s="294"/>
    </row>
    <row r="222" spans="1:25" ht="15.75" customHeight="1" x14ac:dyDescent="0.35">
      <c r="A222" s="294"/>
      <c r="B222" s="294"/>
      <c r="C222" s="294"/>
      <c r="D222" s="294"/>
      <c r="E222" s="294"/>
      <c r="F222" s="294"/>
      <c r="G222" s="294"/>
      <c r="H222" s="294"/>
      <c r="I222" s="294"/>
      <c r="J222" s="294"/>
      <c r="K222" s="294"/>
      <c r="L222" s="294"/>
      <c r="M222" s="294"/>
      <c r="N222" s="294"/>
      <c r="O222" s="294"/>
      <c r="P222" s="294"/>
      <c r="Q222" s="294"/>
      <c r="R222" s="294"/>
      <c r="S222" s="294"/>
      <c r="T222" s="294"/>
      <c r="U222" s="294"/>
      <c r="V222" s="294"/>
      <c r="W222" s="294"/>
      <c r="X222" s="294"/>
      <c r="Y222" s="294"/>
    </row>
    <row r="223" spans="1:25" ht="15.75" customHeight="1" x14ac:dyDescent="0.35">
      <c r="A223" s="294"/>
      <c r="B223" s="294"/>
      <c r="C223" s="294"/>
      <c r="D223" s="294"/>
      <c r="E223" s="294"/>
      <c r="F223" s="294"/>
      <c r="G223" s="294"/>
      <c r="H223" s="294"/>
      <c r="I223" s="294"/>
      <c r="J223" s="294"/>
      <c r="K223" s="294"/>
      <c r="L223" s="294"/>
      <c r="M223" s="294"/>
      <c r="N223" s="294"/>
      <c r="O223" s="294"/>
      <c r="P223" s="294"/>
      <c r="Q223" s="294"/>
      <c r="R223" s="294"/>
      <c r="S223" s="294"/>
      <c r="T223" s="294"/>
      <c r="U223" s="294"/>
      <c r="V223" s="294"/>
      <c r="W223" s="294"/>
      <c r="X223" s="294"/>
      <c r="Y223" s="294"/>
    </row>
    <row r="224" spans="1:25" ht="15.75" customHeight="1" x14ac:dyDescent="0.35">
      <c r="A224" s="294"/>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row>
    <row r="225" spans="1:25" ht="15.75" customHeight="1" x14ac:dyDescent="0.35">
      <c r="A225" s="294"/>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row>
    <row r="226" spans="1:25" ht="15.75" customHeight="1" x14ac:dyDescent="0.35">
      <c r="A226" s="294"/>
      <c r="B226" s="294"/>
      <c r="C226" s="294"/>
      <c r="D226" s="294"/>
      <c r="E226" s="294"/>
      <c r="F226" s="294"/>
      <c r="G226" s="294"/>
      <c r="H226" s="294"/>
      <c r="I226" s="294"/>
      <c r="J226" s="294"/>
      <c r="K226" s="294"/>
      <c r="L226" s="294"/>
      <c r="M226" s="294"/>
      <c r="N226" s="294"/>
      <c r="O226" s="294"/>
      <c r="P226" s="294"/>
      <c r="Q226" s="294"/>
      <c r="R226" s="294"/>
      <c r="S226" s="294"/>
      <c r="T226" s="294"/>
      <c r="U226" s="294"/>
      <c r="V226" s="294"/>
      <c r="W226" s="294"/>
      <c r="X226" s="294"/>
      <c r="Y226" s="294"/>
    </row>
    <row r="227" spans="1:25" ht="15.75" customHeight="1" x14ac:dyDescent="0.35">
      <c r="A227" s="294"/>
      <c r="B227" s="294"/>
      <c r="C227" s="294"/>
      <c r="D227" s="294"/>
      <c r="E227" s="294"/>
      <c r="F227" s="294"/>
      <c r="G227" s="294"/>
      <c r="H227" s="294"/>
      <c r="I227" s="294"/>
      <c r="J227" s="294"/>
      <c r="K227" s="294"/>
      <c r="L227" s="294"/>
      <c r="M227" s="294"/>
      <c r="N227" s="294"/>
      <c r="O227" s="294"/>
      <c r="P227" s="294"/>
      <c r="Q227" s="294"/>
      <c r="R227" s="294"/>
      <c r="S227" s="294"/>
      <c r="T227" s="294"/>
      <c r="U227" s="294"/>
      <c r="V227" s="294"/>
      <c r="W227" s="294"/>
      <c r="X227" s="294"/>
      <c r="Y227" s="294"/>
    </row>
    <row r="228" spans="1:25" ht="15.75" customHeight="1" x14ac:dyDescent="0.35">
      <c r="A228" s="294"/>
      <c r="B228" s="294"/>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row>
    <row r="229" spans="1:25" ht="15.75" customHeight="1" x14ac:dyDescent="0.35">
      <c r="A229" s="294"/>
      <c r="B229" s="294"/>
      <c r="C229" s="294"/>
      <c r="D229" s="294"/>
      <c r="E229" s="294"/>
      <c r="F229" s="294"/>
      <c r="G229" s="294"/>
      <c r="H229" s="294"/>
      <c r="I229" s="294"/>
      <c r="J229" s="294"/>
      <c r="K229" s="294"/>
      <c r="L229" s="294"/>
      <c r="M229" s="294"/>
      <c r="N229" s="294"/>
      <c r="O229" s="294"/>
      <c r="P229" s="294"/>
      <c r="Q229" s="294"/>
      <c r="R229" s="294"/>
      <c r="S229" s="294"/>
      <c r="T229" s="294"/>
      <c r="U229" s="294"/>
      <c r="V229" s="294"/>
      <c r="W229" s="294"/>
      <c r="X229" s="294"/>
      <c r="Y229" s="294"/>
    </row>
    <row r="230" spans="1:25" ht="15.75" customHeight="1" x14ac:dyDescent="0.35">
      <c r="A230" s="294"/>
      <c r="B230" s="294"/>
      <c r="C230" s="294"/>
      <c r="D230" s="294"/>
      <c r="E230" s="294"/>
      <c r="F230" s="294"/>
      <c r="G230" s="294"/>
      <c r="H230" s="294"/>
      <c r="I230" s="294"/>
      <c r="J230" s="294"/>
      <c r="K230" s="294"/>
      <c r="L230" s="294"/>
      <c r="M230" s="294"/>
      <c r="N230" s="294"/>
      <c r="O230" s="294"/>
      <c r="P230" s="294"/>
      <c r="Q230" s="294"/>
      <c r="R230" s="294"/>
      <c r="S230" s="294"/>
      <c r="T230" s="294"/>
      <c r="U230" s="294"/>
      <c r="V230" s="294"/>
      <c r="W230" s="294"/>
      <c r="X230" s="294"/>
      <c r="Y230" s="294"/>
    </row>
    <row r="231" spans="1:25" ht="15.75" customHeight="1" x14ac:dyDescent="0.35">
      <c r="A231" s="294"/>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row>
    <row r="232" spans="1:25" ht="15.75" customHeight="1" x14ac:dyDescent="0.35">
      <c r="A232" s="294"/>
      <c r="B232" s="294"/>
      <c r="C232" s="294"/>
      <c r="D232" s="294"/>
      <c r="E232" s="294"/>
      <c r="F232" s="294"/>
      <c r="G232" s="294"/>
      <c r="H232" s="294"/>
      <c r="I232" s="294"/>
      <c r="J232" s="294"/>
      <c r="K232" s="294"/>
      <c r="L232" s="294"/>
      <c r="M232" s="294"/>
      <c r="N232" s="294"/>
      <c r="O232" s="294"/>
      <c r="P232" s="294"/>
      <c r="Q232" s="294"/>
      <c r="R232" s="294"/>
      <c r="S232" s="294"/>
      <c r="T232" s="294"/>
      <c r="U232" s="294"/>
      <c r="V232" s="294"/>
      <c r="W232" s="294"/>
      <c r="X232" s="294"/>
      <c r="Y232" s="294"/>
    </row>
    <row r="233" spans="1:25" ht="15.75" customHeight="1" x14ac:dyDescent="0.35">
      <c r="A233" s="294"/>
      <c r="B233" s="294"/>
      <c r="C233" s="294"/>
      <c r="D233" s="294"/>
      <c r="E233" s="294"/>
      <c r="F233" s="294"/>
      <c r="G233" s="294"/>
      <c r="H233" s="294"/>
      <c r="I233" s="294"/>
      <c r="J233" s="294"/>
      <c r="K233" s="294"/>
      <c r="L233" s="294"/>
      <c r="M233" s="294"/>
      <c r="N233" s="294"/>
      <c r="O233" s="294"/>
      <c r="P233" s="294"/>
      <c r="Q233" s="294"/>
      <c r="R233" s="294"/>
      <c r="S233" s="294"/>
      <c r="T233" s="294"/>
      <c r="U233" s="294"/>
      <c r="V233" s="294"/>
      <c r="W233" s="294"/>
      <c r="X233" s="294"/>
      <c r="Y233" s="294"/>
    </row>
    <row r="234" spans="1:25" ht="15.75" customHeight="1" x14ac:dyDescent="0.35">
      <c r="A234" s="294"/>
      <c r="B234" s="294"/>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row>
    <row r="235" spans="1:25" ht="15.75" customHeight="1" x14ac:dyDescent="0.35">
      <c r="A235" s="294"/>
      <c r="B235" s="294"/>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row>
    <row r="236" spans="1:25" ht="15.75" customHeight="1" x14ac:dyDescent="0.35">
      <c r="A236" s="294"/>
      <c r="B236" s="294"/>
      <c r="C236" s="294"/>
      <c r="D236" s="294"/>
      <c r="E236" s="294"/>
      <c r="F236" s="294"/>
      <c r="G236" s="294"/>
      <c r="H236" s="294"/>
      <c r="I236" s="294"/>
      <c r="J236" s="294"/>
      <c r="K236" s="294"/>
      <c r="L236" s="294"/>
      <c r="M236" s="294"/>
      <c r="N236" s="294"/>
      <c r="O236" s="294"/>
      <c r="P236" s="294"/>
      <c r="Q236" s="294"/>
      <c r="R236" s="294"/>
      <c r="S236" s="294"/>
      <c r="T236" s="294"/>
      <c r="U236" s="294"/>
      <c r="V236" s="294"/>
      <c r="W236" s="294"/>
      <c r="X236" s="294"/>
      <c r="Y236" s="294"/>
    </row>
    <row r="237" spans="1:25" ht="15.75" customHeight="1" x14ac:dyDescent="0.35">
      <c r="A237" s="294"/>
      <c r="B237" s="294"/>
      <c r="C237" s="294"/>
      <c r="D237" s="294"/>
      <c r="E237" s="294"/>
      <c r="F237" s="294"/>
      <c r="G237" s="294"/>
      <c r="H237" s="294"/>
      <c r="I237" s="294"/>
      <c r="J237" s="294"/>
      <c r="K237" s="294"/>
      <c r="L237" s="294"/>
      <c r="M237" s="294"/>
      <c r="N237" s="294"/>
      <c r="O237" s="294"/>
      <c r="P237" s="294"/>
      <c r="Q237" s="294"/>
      <c r="R237" s="294"/>
      <c r="S237" s="294"/>
      <c r="T237" s="294"/>
      <c r="U237" s="294"/>
      <c r="V237" s="294"/>
      <c r="W237" s="294"/>
      <c r="X237" s="294"/>
      <c r="Y237" s="294"/>
    </row>
    <row r="238" spans="1:25" ht="15.75" customHeight="1" x14ac:dyDescent="0.35">
      <c r="A238" s="294"/>
      <c r="B238" s="294"/>
      <c r="C238" s="294"/>
      <c r="D238" s="294"/>
      <c r="E238" s="294"/>
      <c r="F238" s="294"/>
      <c r="G238" s="294"/>
      <c r="H238" s="294"/>
      <c r="I238" s="294"/>
      <c r="J238" s="294"/>
      <c r="K238" s="294"/>
      <c r="L238" s="294"/>
      <c r="M238" s="294"/>
      <c r="N238" s="294"/>
      <c r="O238" s="294"/>
      <c r="P238" s="294"/>
      <c r="Q238" s="294"/>
      <c r="R238" s="294"/>
      <c r="S238" s="294"/>
      <c r="T238" s="294"/>
      <c r="U238" s="294"/>
      <c r="V238" s="294"/>
      <c r="W238" s="294"/>
      <c r="X238" s="294"/>
      <c r="Y238" s="294"/>
    </row>
    <row r="239" spans="1:25" ht="15.75" customHeight="1" x14ac:dyDescent="0.35">
      <c r="A239" s="294"/>
      <c r="B239" s="294"/>
      <c r="C239" s="294"/>
      <c r="D239" s="294"/>
      <c r="E239" s="294"/>
      <c r="F239" s="294"/>
      <c r="G239" s="294"/>
      <c r="H239" s="294"/>
      <c r="I239" s="294"/>
      <c r="J239" s="294"/>
      <c r="K239" s="294"/>
      <c r="L239" s="294"/>
      <c r="M239" s="294"/>
      <c r="N239" s="294"/>
      <c r="O239" s="294"/>
      <c r="P239" s="294"/>
      <c r="Q239" s="294"/>
      <c r="R239" s="294"/>
      <c r="S239" s="294"/>
      <c r="T239" s="294"/>
      <c r="U239" s="294"/>
      <c r="V239" s="294"/>
      <c r="W239" s="294"/>
      <c r="X239" s="294"/>
      <c r="Y239" s="294"/>
    </row>
    <row r="240" spans="1:25" ht="15.75" customHeight="1" x14ac:dyDescent="0.35">
      <c r="A240" s="294"/>
      <c r="B240" s="294"/>
      <c r="C240" s="294"/>
      <c r="D240" s="294"/>
      <c r="E240" s="294"/>
      <c r="F240" s="294"/>
      <c r="G240" s="294"/>
      <c r="H240" s="294"/>
      <c r="I240" s="294"/>
      <c r="J240" s="294"/>
      <c r="K240" s="294"/>
      <c r="L240" s="294"/>
      <c r="M240" s="294"/>
      <c r="N240" s="294"/>
      <c r="O240" s="294"/>
      <c r="P240" s="294"/>
      <c r="Q240" s="294"/>
      <c r="R240" s="294"/>
      <c r="S240" s="294"/>
      <c r="T240" s="294"/>
      <c r="U240" s="294"/>
      <c r="V240" s="294"/>
      <c r="W240" s="294"/>
      <c r="X240" s="294"/>
      <c r="Y240" s="294"/>
    </row>
    <row r="241" spans="1:25" ht="15.75" customHeight="1" x14ac:dyDescent="0.35">
      <c r="A241" s="294"/>
      <c r="B241" s="294"/>
      <c r="C241" s="294"/>
      <c r="D241" s="294"/>
      <c r="E241" s="294"/>
      <c r="F241" s="294"/>
      <c r="G241" s="294"/>
      <c r="H241" s="294"/>
      <c r="I241" s="294"/>
      <c r="J241" s="294"/>
      <c r="K241" s="294"/>
      <c r="L241" s="294"/>
      <c r="M241" s="294"/>
      <c r="N241" s="294"/>
      <c r="O241" s="294"/>
      <c r="P241" s="294"/>
      <c r="Q241" s="294"/>
      <c r="R241" s="294"/>
      <c r="S241" s="294"/>
      <c r="T241" s="294"/>
      <c r="U241" s="294"/>
      <c r="V241" s="294"/>
      <c r="W241" s="294"/>
      <c r="X241" s="294"/>
      <c r="Y241" s="294"/>
    </row>
    <row r="242" spans="1:25" ht="15.75" customHeight="1" x14ac:dyDescent="0.35">
      <c r="A242" s="294"/>
      <c r="B242" s="294"/>
      <c r="C242" s="294"/>
      <c r="D242" s="294"/>
      <c r="E242" s="294"/>
      <c r="F242" s="294"/>
      <c r="G242" s="294"/>
      <c r="H242" s="294"/>
      <c r="I242" s="294"/>
      <c r="J242" s="294"/>
      <c r="K242" s="294"/>
      <c r="L242" s="294"/>
      <c r="M242" s="294"/>
      <c r="N242" s="294"/>
      <c r="O242" s="294"/>
      <c r="P242" s="294"/>
      <c r="Q242" s="294"/>
      <c r="R242" s="294"/>
      <c r="S242" s="294"/>
      <c r="T242" s="294"/>
      <c r="U242" s="294"/>
      <c r="V242" s="294"/>
      <c r="W242" s="294"/>
      <c r="X242" s="294"/>
      <c r="Y242" s="294"/>
    </row>
    <row r="243" spans="1:25" ht="15.75" customHeight="1" x14ac:dyDescent="0.35">
      <c r="A243" s="294"/>
      <c r="B243" s="294"/>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row>
    <row r="244" spans="1:25" ht="15.75" customHeight="1" x14ac:dyDescent="0.35">
      <c r="A244" s="294"/>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row>
    <row r="245" spans="1:25" ht="15.75" customHeight="1" x14ac:dyDescent="0.35">
      <c r="A245" s="294"/>
      <c r="B245" s="294"/>
      <c r="C245" s="294"/>
      <c r="D245" s="294"/>
      <c r="E245" s="294"/>
      <c r="F245" s="294"/>
      <c r="G245" s="294"/>
      <c r="H245" s="294"/>
      <c r="I245" s="294"/>
      <c r="J245" s="294"/>
      <c r="K245" s="294"/>
      <c r="L245" s="294"/>
      <c r="M245" s="294"/>
      <c r="N245" s="294"/>
      <c r="O245" s="294"/>
      <c r="P245" s="294"/>
      <c r="Q245" s="294"/>
      <c r="R245" s="294"/>
      <c r="S245" s="294"/>
      <c r="T245" s="294"/>
      <c r="U245" s="294"/>
      <c r="V245" s="294"/>
      <c r="W245" s="294"/>
      <c r="X245" s="294"/>
      <c r="Y245" s="294"/>
    </row>
    <row r="246" spans="1:25" ht="15.75" customHeight="1" x14ac:dyDescent="0.35">
      <c r="A246" s="294"/>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row>
    <row r="247" spans="1:25" ht="15.75" customHeight="1" x14ac:dyDescent="0.35">
      <c r="A247" s="294"/>
      <c r="B247" s="294"/>
      <c r="C247" s="294"/>
      <c r="D247" s="294"/>
      <c r="E247" s="294"/>
      <c r="F247" s="294"/>
      <c r="G247" s="294"/>
      <c r="H247" s="294"/>
      <c r="I247" s="294"/>
      <c r="J247" s="294"/>
      <c r="K247" s="294"/>
      <c r="L247" s="294"/>
      <c r="M247" s="294"/>
      <c r="N247" s="294"/>
      <c r="O247" s="294"/>
      <c r="P247" s="294"/>
      <c r="Q247" s="294"/>
      <c r="R247" s="294"/>
      <c r="S247" s="294"/>
      <c r="T247" s="294"/>
      <c r="U247" s="294"/>
      <c r="V247" s="294"/>
      <c r="W247" s="294"/>
      <c r="X247" s="294"/>
      <c r="Y247" s="294"/>
    </row>
    <row r="248" spans="1:25" ht="15.75" customHeight="1" x14ac:dyDescent="0.35">
      <c r="A248" s="294"/>
      <c r="B248" s="294"/>
      <c r="C248" s="294"/>
      <c r="D248" s="294"/>
      <c r="E248" s="294"/>
      <c r="F248" s="294"/>
      <c r="G248" s="294"/>
      <c r="H248" s="294"/>
      <c r="I248" s="294"/>
      <c r="J248" s="294"/>
      <c r="K248" s="294"/>
      <c r="L248" s="294"/>
      <c r="M248" s="294"/>
      <c r="N248" s="294"/>
      <c r="O248" s="294"/>
      <c r="P248" s="294"/>
      <c r="Q248" s="294"/>
      <c r="R248" s="294"/>
      <c r="S248" s="294"/>
      <c r="T248" s="294"/>
      <c r="U248" s="294"/>
      <c r="V248" s="294"/>
      <c r="W248" s="294"/>
      <c r="X248" s="294"/>
      <c r="Y248" s="294"/>
    </row>
    <row r="249" spans="1:25" ht="15.75" customHeight="1" x14ac:dyDescent="0.35">
      <c r="A249" s="294"/>
      <c r="B249" s="294"/>
      <c r="C249" s="294"/>
      <c r="D249" s="294"/>
      <c r="E249" s="294"/>
      <c r="F249" s="294"/>
      <c r="G249" s="294"/>
      <c r="H249" s="294"/>
      <c r="I249" s="294"/>
      <c r="J249" s="294"/>
      <c r="K249" s="294"/>
      <c r="L249" s="294"/>
      <c r="M249" s="294"/>
      <c r="N249" s="294"/>
      <c r="O249" s="294"/>
      <c r="P249" s="294"/>
      <c r="Q249" s="294"/>
      <c r="R249" s="294"/>
      <c r="S249" s="294"/>
      <c r="T249" s="294"/>
      <c r="U249" s="294"/>
      <c r="V249" s="294"/>
      <c r="W249" s="294"/>
      <c r="X249" s="294"/>
      <c r="Y249" s="294"/>
    </row>
    <row r="250" spans="1:25" ht="15.75" customHeight="1" x14ac:dyDescent="0.35">
      <c r="A250" s="294"/>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row>
    <row r="251" spans="1:25" ht="15.75" customHeight="1" x14ac:dyDescent="0.35">
      <c r="A251" s="294"/>
      <c r="B251" s="294"/>
      <c r="C251" s="294"/>
      <c r="D251" s="294"/>
      <c r="E251" s="294"/>
      <c r="F251" s="294"/>
      <c r="G251" s="294"/>
      <c r="H251" s="294"/>
      <c r="I251" s="294"/>
      <c r="J251" s="294"/>
      <c r="K251" s="294"/>
      <c r="L251" s="294"/>
      <c r="M251" s="294"/>
      <c r="N251" s="294"/>
      <c r="O251" s="294"/>
      <c r="P251" s="294"/>
      <c r="Q251" s="294"/>
      <c r="R251" s="294"/>
      <c r="S251" s="294"/>
      <c r="T251" s="294"/>
      <c r="U251" s="294"/>
      <c r="V251" s="294"/>
      <c r="W251" s="294"/>
      <c r="X251" s="294"/>
      <c r="Y251" s="294"/>
    </row>
    <row r="252" spans="1:25" ht="15.75" customHeight="1" x14ac:dyDescent="0.35">
      <c r="A252" s="294"/>
      <c r="B252" s="294"/>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row>
    <row r="253" spans="1:25" ht="15.75" customHeight="1" x14ac:dyDescent="0.35">
      <c r="A253" s="294"/>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row>
    <row r="254" spans="1:25" ht="15.75" customHeight="1" x14ac:dyDescent="0.35">
      <c r="A254" s="294"/>
      <c r="B254" s="294"/>
      <c r="C254" s="294"/>
      <c r="D254" s="294"/>
      <c r="E254" s="294"/>
      <c r="F254" s="294"/>
      <c r="G254" s="294"/>
      <c r="H254" s="294"/>
      <c r="I254" s="294"/>
      <c r="J254" s="294"/>
      <c r="K254" s="294"/>
      <c r="L254" s="294"/>
      <c r="M254" s="294"/>
      <c r="N254" s="294"/>
      <c r="O254" s="294"/>
      <c r="P254" s="294"/>
      <c r="Q254" s="294"/>
      <c r="R254" s="294"/>
      <c r="S254" s="294"/>
      <c r="T254" s="294"/>
      <c r="U254" s="294"/>
      <c r="V254" s="294"/>
      <c r="W254" s="294"/>
      <c r="X254" s="294"/>
      <c r="Y254" s="294"/>
    </row>
    <row r="255" spans="1:25" ht="15.75" customHeight="1" x14ac:dyDescent="0.35">
      <c r="A255" s="294"/>
      <c r="B255" s="294"/>
      <c r="C255" s="294"/>
      <c r="D255" s="294"/>
      <c r="E255" s="294"/>
      <c r="F255" s="294"/>
      <c r="G255" s="294"/>
      <c r="H255" s="294"/>
      <c r="I255" s="294"/>
      <c r="J255" s="294"/>
      <c r="K255" s="294"/>
      <c r="L255" s="294"/>
      <c r="M255" s="294"/>
      <c r="N255" s="294"/>
      <c r="O255" s="294"/>
      <c r="P255" s="294"/>
      <c r="Q255" s="294"/>
      <c r="R255" s="294"/>
      <c r="S255" s="294"/>
      <c r="T255" s="294"/>
      <c r="U255" s="294"/>
      <c r="V255" s="294"/>
      <c r="W255" s="294"/>
      <c r="X255" s="294"/>
      <c r="Y255" s="294"/>
    </row>
    <row r="256" spans="1:25" ht="15.75" customHeight="1" x14ac:dyDescent="0.35">
      <c r="A256" s="294"/>
      <c r="B256" s="294"/>
      <c r="C256" s="294"/>
      <c r="D256" s="294"/>
      <c r="E256" s="294"/>
      <c r="F256" s="294"/>
      <c r="G256" s="294"/>
      <c r="H256" s="294"/>
      <c r="I256" s="294"/>
      <c r="J256" s="294"/>
      <c r="K256" s="294"/>
      <c r="L256" s="294"/>
      <c r="M256" s="294"/>
      <c r="N256" s="294"/>
      <c r="O256" s="294"/>
      <c r="P256" s="294"/>
      <c r="Q256" s="294"/>
      <c r="R256" s="294"/>
      <c r="S256" s="294"/>
      <c r="T256" s="294"/>
      <c r="U256" s="294"/>
      <c r="V256" s="294"/>
      <c r="W256" s="294"/>
      <c r="X256" s="294"/>
      <c r="Y256" s="294"/>
    </row>
    <row r="257" spans="1:25" ht="15.75" customHeight="1" x14ac:dyDescent="0.35">
      <c r="A257" s="294"/>
      <c r="B257" s="294"/>
      <c r="C257" s="294"/>
      <c r="D257" s="294"/>
      <c r="E257" s="294"/>
      <c r="F257" s="294"/>
      <c r="G257" s="294"/>
      <c r="H257" s="294"/>
      <c r="I257" s="294"/>
      <c r="J257" s="294"/>
      <c r="K257" s="294"/>
      <c r="L257" s="294"/>
      <c r="M257" s="294"/>
      <c r="N257" s="294"/>
      <c r="O257" s="294"/>
      <c r="P257" s="294"/>
      <c r="Q257" s="294"/>
      <c r="R257" s="294"/>
      <c r="S257" s="294"/>
      <c r="T257" s="294"/>
      <c r="U257" s="294"/>
      <c r="V257" s="294"/>
      <c r="W257" s="294"/>
      <c r="X257" s="294"/>
      <c r="Y257" s="294"/>
    </row>
    <row r="258" spans="1:25" ht="15.75" customHeight="1" x14ac:dyDescent="0.35">
      <c r="A258" s="294"/>
      <c r="B258" s="294"/>
      <c r="C258" s="294"/>
      <c r="D258" s="294"/>
      <c r="E258" s="294"/>
      <c r="F258" s="294"/>
      <c r="G258" s="294"/>
      <c r="H258" s="294"/>
      <c r="I258" s="294"/>
      <c r="J258" s="294"/>
      <c r="K258" s="294"/>
      <c r="L258" s="294"/>
      <c r="M258" s="294"/>
      <c r="N258" s="294"/>
      <c r="O258" s="294"/>
      <c r="P258" s="294"/>
      <c r="Q258" s="294"/>
      <c r="R258" s="294"/>
      <c r="S258" s="294"/>
      <c r="T258" s="294"/>
      <c r="U258" s="294"/>
      <c r="V258" s="294"/>
      <c r="W258" s="294"/>
      <c r="X258" s="294"/>
      <c r="Y258" s="294"/>
    </row>
    <row r="259" spans="1:25" ht="15.75" customHeight="1" x14ac:dyDescent="0.35">
      <c r="A259" s="294"/>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row>
    <row r="260" spans="1:25" ht="15.75" customHeight="1" x14ac:dyDescent="0.35">
      <c r="A260" s="294"/>
      <c r="B260" s="294"/>
      <c r="C260" s="294"/>
      <c r="D260" s="294"/>
      <c r="E260" s="294"/>
      <c r="F260" s="294"/>
      <c r="G260" s="294"/>
      <c r="H260" s="294"/>
      <c r="I260" s="294"/>
      <c r="J260" s="294"/>
      <c r="K260" s="294"/>
      <c r="L260" s="294"/>
      <c r="M260" s="294"/>
      <c r="N260" s="294"/>
      <c r="O260" s="294"/>
      <c r="P260" s="294"/>
      <c r="Q260" s="294"/>
      <c r="R260" s="294"/>
      <c r="S260" s="294"/>
      <c r="T260" s="294"/>
      <c r="U260" s="294"/>
      <c r="V260" s="294"/>
      <c r="W260" s="294"/>
      <c r="X260" s="294"/>
      <c r="Y260" s="294"/>
    </row>
    <row r="261" spans="1:25" ht="15.75" customHeight="1" x14ac:dyDescent="0.35">
      <c r="A261" s="294"/>
      <c r="B261" s="294"/>
      <c r="C261" s="294"/>
      <c r="D261" s="294"/>
      <c r="E261" s="294"/>
      <c r="F261" s="294"/>
      <c r="G261" s="294"/>
      <c r="H261" s="294"/>
      <c r="I261" s="294"/>
      <c r="J261" s="294"/>
      <c r="K261" s="294"/>
      <c r="L261" s="294"/>
      <c r="M261" s="294"/>
      <c r="N261" s="294"/>
      <c r="O261" s="294"/>
      <c r="P261" s="294"/>
      <c r="Q261" s="294"/>
      <c r="R261" s="294"/>
      <c r="S261" s="294"/>
      <c r="T261" s="294"/>
      <c r="U261" s="294"/>
      <c r="V261" s="294"/>
      <c r="W261" s="294"/>
      <c r="X261" s="294"/>
      <c r="Y261" s="294"/>
    </row>
    <row r="262" spans="1:25" ht="15.75" customHeight="1" x14ac:dyDescent="0.35">
      <c r="A262" s="294"/>
      <c r="B262" s="294"/>
      <c r="C262" s="294"/>
      <c r="D262" s="294"/>
      <c r="E262" s="294"/>
      <c r="F262" s="294"/>
      <c r="G262" s="294"/>
      <c r="H262" s="294"/>
      <c r="I262" s="294"/>
      <c r="J262" s="294"/>
      <c r="K262" s="294"/>
      <c r="L262" s="294"/>
      <c r="M262" s="294"/>
      <c r="N262" s="294"/>
      <c r="O262" s="294"/>
      <c r="P262" s="294"/>
      <c r="Q262" s="294"/>
      <c r="R262" s="294"/>
      <c r="S262" s="294"/>
      <c r="T262" s="294"/>
      <c r="U262" s="294"/>
      <c r="V262" s="294"/>
      <c r="W262" s="294"/>
      <c r="X262" s="294"/>
      <c r="Y262" s="294"/>
    </row>
    <row r="263" spans="1:25" ht="15.75" customHeight="1" x14ac:dyDescent="0.35">
      <c r="A263" s="294"/>
      <c r="B263" s="294"/>
      <c r="C263" s="294"/>
      <c r="D263" s="294"/>
      <c r="E263" s="294"/>
      <c r="F263" s="294"/>
      <c r="G263" s="294"/>
      <c r="H263" s="294"/>
      <c r="I263" s="294"/>
      <c r="J263" s="294"/>
      <c r="K263" s="294"/>
      <c r="L263" s="294"/>
      <c r="M263" s="294"/>
      <c r="N263" s="294"/>
      <c r="O263" s="294"/>
      <c r="P263" s="294"/>
      <c r="Q263" s="294"/>
      <c r="R263" s="294"/>
      <c r="S263" s="294"/>
      <c r="T263" s="294"/>
      <c r="U263" s="294"/>
      <c r="V263" s="294"/>
      <c r="W263" s="294"/>
      <c r="X263" s="294"/>
      <c r="Y263" s="294"/>
    </row>
    <row r="264" spans="1:25" ht="15.75" customHeight="1" x14ac:dyDescent="0.35">
      <c r="A264" s="294"/>
      <c r="B264" s="294"/>
      <c r="C264" s="294"/>
      <c r="D264" s="294"/>
      <c r="E264" s="294"/>
      <c r="F264" s="294"/>
      <c r="G264" s="294"/>
      <c r="H264" s="294"/>
      <c r="I264" s="294"/>
      <c r="J264" s="294"/>
      <c r="K264" s="294"/>
      <c r="L264" s="294"/>
      <c r="M264" s="294"/>
      <c r="N264" s="294"/>
      <c r="O264" s="294"/>
      <c r="P264" s="294"/>
      <c r="Q264" s="294"/>
      <c r="R264" s="294"/>
      <c r="S264" s="294"/>
      <c r="T264" s="294"/>
      <c r="U264" s="294"/>
      <c r="V264" s="294"/>
      <c r="W264" s="294"/>
      <c r="X264" s="294"/>
      <c r="Y264" s="294"/>
    </row>
    <row r="265" spans="1:25" ht="15.75" customHeight="1" x14ac:dyDescent="0.35">
      <c r="A265" s="294"/>
      <c r="B265" s="294"/>
      <c r="C265" s="294"/>
      <c r="D265" s="294"/>
      <c r="E265" s="294"/>
      <c r="F265" s="294"/>
      <c r="G265" s="294"/>
      <c r="H265" s="294"/>
      <c r="I265" s="294"/>
      <c r="J265" s="294"/>
      <c r="K265" s="294"/>
      <c r="L265" s="294"/>
      <c r="M265" s="294"/>
      <c r="N265" s="294"/>
      <c r="O265" s="294"/>
      <c r="P265" s="294"/>
      <c r="Q265" s="294"/>
      <c r="R265" s="294"/>
      <c r="S265" s="294"/>
      <c r="T265" s="294"/>
      <c r="U265" s="294"/>
      <c r="V265" s="294"/>
      <c r="W265" s="294"/>
      <c r="X265" s="294"/>
      <c r="Y265" s="294"/>
    </row>
    <row r="266" spans="1:25" ht="15.75" customHeight="1" x14ac:dyDescent="0.35">
      <c r="A266" s="294"/>
      <c r="B266" s="294"/>
      <c r="C266" s="294"/>
      <c r="D266" s="294"/>
      <c r="E266" s="294"/>
      <c r="F266" s="294"/>
      <c r="G266" s="294"/>
      <c r="H266" s="294"/>
      <c r="I266" s="294"/>
      <c r="J266" s="294"/>
      <c r="K266" s="294"/>
      <c r="L266" s="294"/>
      <c r="M266" s="294"/>
      <c r="N266" s="294"/>
      <c r="O266" s="294"/>
      <c r="P266" s="294"/>
      <c r="Q266" s="294"/>
      <c r="R266" s="294"/>
      <c r="S266" s="294"/>
      <c r="T266" s="294"/>
      <c r="U266" s="294"/>
      <c r="V266" s="294"/>
      <c r="W266" s="294"/>
      <c r="X266" s="294"/>
      <c r="Y266" s="294"/>
    </row>
    <row r="267" spans="1:25" ht="15.75" customHeight="1" x14ac:dyDescent="0.35">
      <c r="A267" s="294"/>
      <c r="B267" s="294"/>
      <c r="C267" s="294"/>
      <c r="D267" s="294"/>
      <c r="E267" s="294"/>
      <c r="F267" s="294"/>
      <c r="G267" s="294"/>
      <c r="H267" s="294"/>
      <c r="I267" s="294"/>
      <c r="J267" s="294"/>
      <c r="K267" s="294"/>
      <c r="L267" s="294"/>
      <c r="M267" s="294"/>
      <c r="N267" s="294"/>
      <c r="O267" s="294"/>
      <c r="P267" s="294"/>
      <c r="Q267" s="294"/>
      <c r="R267" s="294"/>
      <c r="S267" s="294"/>
      <c r="T267" s="294"/>
      <c r="U267" s="294"/>
      <c r="V267" s="294"/>
      <c r="W267" s="294"/>
      <c r="X267" s="294"/>
      <c r="Y267" s="294"/>
    </row>
    <row r="268" spans="1:25" ht="15.75" customHeight="1" x14ac:dyDescent="0.35">
      <c r="A268" s="294"/>
      <c r="B268" s="294"/>
      <c r="C268" s="294"/>
      <c r="D268" s="294"/>
      <c r="E268" s="294"/>
      <c r="F268" s="294"/>
      <c r="G268" s="294"/>
      <c r="H268" s="294"/>
      <c r="I268" s="294"/>
      <c r="J268" s="294"/>
      <c r="K268" s="294"/>
      <c r="L268" s="294"/>
      <c r="M268" s="294"/>
      <c r="N268" s="294"/>
      <c r="O268" s="294"/>
      <c r="P268" s="294"/>
      <c r="Q268" s="294"/>
      <c r="R268" s="294"/>
      <c r="S268" s="294"/>
      <c r="T268" s="294"/>
      <c r="U268" s="294"/>
      <c r="V268" s="294"/>
      <c r="W268" s="294"/>
      <c r="X268" s="294"/>
      <c r="Y268" s="294"/>
    </row>
    <row r="269" spans="1:25" ht="15.75" customHeight="1" x14ac:dyDescent="0.35">
      <c r="A269" s="294"/>
      <c r="B269" s="294"/>
      <c r="C269" s="294"/>
      <c r="D269" s="294"/>
      <c r="E269" s="294"/>
      <c r="F269" s="294"/>
      <c r="G269" s="294"/>
      <c r="H269" s="294"/>
      <c r="I269" s="294"/>
      <c r="J269" s="294"/>
      <c r="K269" s="294"/>
      <c r="L269" s="294"/>
      <c r="M269" s="294"/>
      <c r="N269" s="294"/>
      <c r="O269" s="294"/>
      <c r="P269" s="294"/>
      <c r="Q269" s="294"/>
      <c r="R269" s="294"/>
      <c r="S269" s="294"/>
      <c r="T269" s="294"/>
      <c r="U269" s="294"/>
      <c r="V269" s="294"/>
      <c r="W269" s="294"/>
      <c r="X269" s="294"/>
      <c r="Y269" s="294"/>
    </row>
    <row r="270" spans="1:25" ht="15.75" customHeight="1" x14ac:dyDescent="0.35"/>
    <row r="271" spans="1:25" ht="15.75" customHeight="1" x14ac:dyDescent="0.35"/>
    <row r="272" spans="1:25"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row r="1001" ht="15.75" customHeight="1" x14ac:dyDescent="0.35"/>
    <row r="1002" ht="15.75" customHeight="1" x14ac:dyDescent="0.35"/>
    <row r="1003" ht="15.75" customHeight="1" x14ac:dyDescent="0.35"/>
    <row r="1004" ht="15.75" customHeight="1" x14ac:dyDescent="0.35"/>
    <row r="1005" ht="15.75" customHeight="1" x14ac:dyDescent="0.35"/>
    <row r="1006" ht="15.75" customHeight="1" x14ac:dyDescent="0.35"/>
    <row r="1007" ht="15.75" customHeight="1" x14ac:dyDescent="0.35"/>
    <row r="1008" ht="15.75" customHeight="1" x14ac:dyDescent="0.35"/>
    <row r="1009" ht="15.75" customHeight="1" x14ac:dyDescent="0.35"/>
    <row r="1010" ht="15.75" customHeight="1" x14ac:dyDescent="0.35"/>
    <row r="1011" ht="15.75" customHeight="1" x14ac:dyDescent="0.35"/>
    <row r="1012" ht="15.75" customHeight="1" x14ac:dyDescent="0.35"/>
  </sheetData>
  <sheetProtection formatCells="0" formatColumns="0" formatRows="0" insertHyperlinks="0"/>
  <mergeCells count="68">
    <mergeCell ref="B15:E15"/>
    <mergeCell ref="B36:E36"/>
    <mergeCell ref="B57:E57"/>
    <mergeCell ref="A43:C43"/>
    <mergeCell ref="D43:E43"/>
    <mergeCell ref="A44:C44"/>
    <mergeCell ref="D44:E44"/>
    <mergeCell ref="A45:C45"/>
    <mergeCell ref="D45:E45"/>
    <mergeCell ref="A39:E39"/>
    <mergeCell ref="A40:E40"/>
    <mergeCell ref="A41:C41"/>
    <mergeCell ref="D41:E41"/>
    <mergeCell ref="A42:C42"/>
    <mergeCell ref="D42:E42"/>
    <mergeCell ref="A24:C24"/>
    <mergeCell ref="D65:E65"/>
    <mergeCell ref="A67:C67"/>
    <mergeCell ref="A25:C25"/>
    <mergeCell ref="D67:E67"/>
    <mergeCell ref="D46:E46"/>
    <mergeCell ref="A46:C46"/>
    <mergeCell ref="A47:C47"/>
    <mergeCell ref="D47:E47"/>
    <mergeCell ref="A49:E53"/>
    <mergeCell ref="A48:E48"/>
    <mergeCell ref="D25:E25"/>
    <mergeCell ref="A26:C26"/>
    <mergeCell ref="D26:E26"/>
    <mergeCell ref="A28:E32"/>
    <mergeCell ref="A27:E27"/>
    <mergeCell ref="D24:E24"/>
    <mergeCell ref="A68:C68"/>
    <mergeCell ref="D68:E68"/>
    <mergeCell ref="A70:E74"/>
    <mergeCell ref="A60:E60"/>
    <mergeCell ref="A61:E61"/>
    <mergeCell ref="D62:E62"/>
    <mergeCell ref="A66:C66"/>
    <mergeCell ref="D66:E66"/>
    <mergeCell ref="A62:C62"/>
    <mergeCell ref="A63:C63"/>
    <mergeCell ref="D63:E63"/>
    <mergeCell ref="A64:C64"/>
    <mergeCell ref="D64:E64"/>
    <mergeCell ref="A65:C65"/>
    <mergeCell ref="A69:E69"/>
    <mergeCell ref="A22:C22"/>
    <mergeCell ref="D22:E22"/>
    <mergeCell ref="D23:E23"/>
    <mergeCell ref="A23:C23"/>
    <mergeCell ref="D4:E4"/>
    <mergeCell ref="A18:E18"/>
    <mergeCell ref="A19:E19"/>
    <mergeCell ref="A20:C20"/>
    <mergeCell ref="D20:E20"/>
    <mergeCell ref="A21:C21"/>
    <mergeCell ref="D21:E21"/>
    <mergeCell ref="A5:E5"/>
    <mergeCell ref="A7:E7"/>
    <mergeCell ref="A9:E9"/>
    <mergeCell ref="A11:E11"/>
    <mergeCell ref="A12:E12"/>
    <mergeCell ref="A1:B1"/>
    <mergeCell ref="D1:E1"/>
    <mergeCell ref="A2:B2"/>
    <mergeCell ref="D2:E2"/>
    <mergeCell ref="D3:E3"/>
  </mergeCells>
  <conditionalFormatting sqref="A3:A4">
    <cfRule type="expression" dxfId="926" priority="22">
      <formula>E3="X"</formula>
    </cfRule>
  </conditionalFormatting>
  <conditionalFormatting sqref="A3:C4">
    <cfRule type="expression" dxfId="925" priority="21">
      <formula>F3="X"</formula>
    </cfRule>
  </conditionalFormatting>
  <conditionalFormatting sqref="A1:A2">
    <cfRule type="expression" dxfId="924" priority="6">
      <formula>C1="X"</formula>
    </cfRule>
  </conditionalFormatting>
  <conditionalFormatting sqref="B17:E17">
    <cfRule type="expression" dxfId="923" priority="5">
      <formula>COLUMN(B17)-1=$A16</formula>
    </cfRule>
  </conditionalFormatting>
  <conditionalFormatting sqref="B38:E38">
    <cfRule type="expression" dxfId="922" priority="3">
      <formula>COLUMN(B38)-1=$A37</formula>
    </cfRule>
  </conditionalFormatting>
  <conditionalFormatting sqref="B59:E59">
    <cfRule type="expression" dxfId="921" priority="1">
      <formula>COLUMN(B59)-1=$A58</formula>
    </cfRule>
  </conditionalFormatting>
  <hyperlinks>
    <hyperlink ref="D2:E2" r:id="rId1" display="Click here for Guiding Video" xr:uid="{00000000-0004-0000-0D00-000000000000}"/>
    <hyperlink ref="D3:E3" r:id="rId2" display="Click here for Overview video of the 5 Student Success Tabs" xr:uid="{00000000-0004-0000-0D00-000001000000}"/>
    <hyperlink ref="D4:E4" r:id="rId3" display="Click here for Guiding Video" xr:uid="{00000000-0004-0000-0D00-000002000000}"/>
    <hyperlink ref="D1:E1" r:id="rId4" location="bookmark=id.60a3atsjaab0" display="Click here for Guiding Document, or" xr:uid="{00000000-0004-0000-0D00-000003000000}"/>
  </hyperlinks>
  <pageMargins left="0.75" right="0.75" top="1" bottom="1" header="0" footer="0"/>
  <pageSetup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14341" r:id="rId8" name="Group Box 5">
              <controlPr defaultSize="0" autoFill="0" autoPict="0" altText="">
                <anchor moveWithCells="1">
                  <from>
                    <xdr:col>1</xdr:col>
                    <xdr:colOff>0</xdr:colOff>
                    <xdr:row>15</xdr:row>
                    <xdr:rowOff>12700</xdr:rowOff>
                  </from>
                  <to>
                    <xdr:col>4</xdr:col>
                    <xdr:colOff>2717800</xdr:colOff>
                    <xdr:row>15</xdr:row>
                    <xdr:rowOff>228600</xdr:rowOff>
                  </to>
                </anchor>
              </controlPr>
            </control>
          </mc:Choice>
        </mc:AlternateContent>
        <mc:AlternateContent xmlns:mc="http://schemas.openxmlformats.org/markup-compatibility/2006">
          <mc:Choice Requires="x14">
            <control shapeId="14359" r:id="rId9" name="Group Box 23">
              <controlPr defaultSize="0" autoFill="0" autoPict="0">
                <anchor moveWithCells="1">
                  <from>
                    <xdr:col>1</xdr:col>
                    <xdr:colOff>12700</xdr:colOff>
                    <xdr:row>54</xdr:row>
                    <xdr:rowOff>190500</xdr:rowOff>
                  </from>
                  <to>
                    <xdr:col>4</xdr:col>
                    <xdr:colOff>2717800</xdr:colOff>
                    <xdr:row>58</xdr:row>
                    <xdr:rowOff>0</xdr:rowOff>
                  </to>
                </anchor>
              </controlPr>
            </control>
          </mc:Choice>
        </mc:AlternateContent>
        <mc:AlternateContent xmlns:mc="http://schemas.openxmlformats.org/markup-compatibility/2006">
          <mc:Choice Requires="x14">
            <control shapeId="14373" r:id="rId10" name="Group Box 37">
              <controlPr defaultSize="0" autoFill="0" autoPict="0">
                <anchor moveWithCells="1">
                  <from>
                    <xdr:col>1</xdr:col>
                    <xdr:colOff>0</xdr:colOff>
                    <xdr:row>15</xdr:row>
                    <xdr:rowOff>12700</xdr:rowOff>
                  </from>
                  <to>
                    <xdr:col>4</xdr:col>
                    <xdr:colOff>2717800</xdr:colOff>
                    <xdr:row>15</xdr:row>
                    <xdr:rowOff>228600</xdr:rowOff>
                  </to>
                </anchor>
              </controlPr>
            </control>
          </mc:Choice>
        </mc:AlternateContent>
        <mc:AlternateContent xmlns:mc="http://schemas.openxmlformats.org/markup-compatibility/2006">
          <mc:Choice Requires="x14">
            <control shapeId="14384" r:id="rId11" name="Option Button 48">
              <controlPr defaultSize="0" autoFill="0" autoLine="0" autoPict="0">
                <anchor moveWithCells="1">
                  <from>
                    <xdr:col>1</xdr:col>
                    <xdr:colOff>1238250</xdr:colOff>
                    <xdr:row>57</xdr:row>
                    <xdr:rowOff>0</xdr:rowOff>
                  </from>
                  <to>
                    <xdr:col>1</xdr:col>
                    <xdr:colOff>2171700</xdr:colOff>
                    <xdr:row>57</xdr:row>
                    <xdr:rowOff>209550</xdr:rowOff>
                  </to>
                </anchor>
              </controlPr>
            </control>
          </mc:Choice>
        </mc:AlternateContent>
        <mc:AlternateContent xmlns:mc="http://schemas.openxmlformats.org/markup-compatibility/2006">
          <mc:Choice Requires="x14">
            <control shapeId="14385" r:id="rId12" name="Option Button 49">
              <controlPr defaultSize="0" autoFill="0" autoLine="0" autoPict="0">
                <anchor moveWithCells="1">
                  <from>
                    <xdr:col>2</xdr:col>
                    <xdr:colOff>1250950</xdr:colOff>
                    <xdr:row>57</xdr:row>
                    <xdr:rowOff>0</xdr:rowOff>
                  </from>
                  <to>
                    <xdr:col>2</xdr:col>
                    <xdr:colOff>2184400</xdr:colOff>
                    <xdr:row>57</xdr:row>
                    <xdr:rowOff>209550</xdr:rowOff>
                  </to>
                </anchor>
              </controlPr>
            </control>
          </mc:Choice>
        </mc:AlternateContent>
        <mc:AlternateContent xmlns:mc="http://schemas.openxmlformats.org/markup-compatibility/2006">
          <mc:Choice Requires="x14">
            <control shapeId="14386" r:id="rId13" name="Option Button 50">
              <controlPr defaultSize="0" autoFill="0" autoLine="0" autoPict="0">
                <anchor moveWithCells="1">
                  <from>
                    <xdr:col>3</xdr:col>
                    <xdr:colOff>1250950</xdr:colOff>
                    <xdr:row>57</xdr:row>
                    <xdr:rowOff>0</xdr:rowOff>
                  </from>
                  <to>
                    <xdr:col>3</xdr:col>
                    <xdr:colOff>2184400</xdr:colOff>
                    <xdr:row>57</xdr:row>
                    <xdr:rowOff>209550</xdr:rowOff>
                  </to>
                </anchor>
              </controlPr>
            </control>
          </mc:Choice>
        </mc:AlternateContent>
        <mc:AlternateContent xmlns:mc="http://schemas.openxmlformats.org/markup-compatibility/2006">
          <mc:Choice Requires="x14">
            <control shapeId="14387" r:id="rId14" name="Option Button 51">
              <controlPr defaultSize="0" autoFill="0" autoLine="0" autoPict="0">
                <anchor moveWithCells="1">
                  <from>
                    <xdr:col>4</xdr:col>
                    <xdr:colOff>1238250</xdr:colOff>
                    <xdr:row>57</xdr:row>
                    <xdr:rowOff>0</xdr:rowOff>
                  </from>
                  <to>
                    <xdr:col>4</xdr:col>
                    <xdr:colOff>2171700</xdr:colOff>
                    <xdr:row>57</xdr:row>
                    <xdr:rowOff>209550</xdr:rowOff>
                  </to>
                </anchor>
              </controlPr>
            </control>
          </mc:Choice>
        </mc:AlternateContent>
        <mc:AlternateContent xmlns:mc="http://schemas.openxmlformats.org/markup-compatibility/2006">
          <mc:Choice Requires="x14">
            <control shapeId="14388" r:id="rId15" name="Group Box 52">
              <controlPr defaultSize="0" autoFill="0" autoPict="0">
                <anchor moveWithCells="1">
                  <from>
                    <xdr:col>1</xdr:col>
                    <xdr:colOff>12700</xdr:colOff>
                    <xdr:row>56</xdr:row>
                    <xdr:rowOff>190500</xdr:rowOff>
                  </from>
                  <to>
                    <xdr:col>4</xdr:col>
                    <xdr:colOff>2724150</xdr:colOff>
                    <xdr:row>57</xdr:row>
                    <xdr:rowOff>228600</xdr:rowOff>
                  </to>
                </anchor>
              </controlPr>
            </control>
          </mc:Choice>
        </mc:AlternateContent>
        <mc:AlternateContent xmlns:mc="http://schemas.openxmlformats.org/markup-compatibility/2006">
          <mc:Choice Requires="x14">
            <control shapeId="14402" r:id="rId16" name="Group Box 66">
              <controlPr defaultSize="0" autoFill="0" autoPict="0" altText="">
                <anchor moveWithCells="1">
                  <from>
                    <xdr:col>1</xdr:col>
                    <xdr:colOff>0</xdr:colOff>
                    <xdr:row>36</xdr:row>
                    <xdr:rowOff>12700</xdr:rowOff>
                  </from>
                  <to>
                    <xdr:col>4</xdr:col>
                    <xdr:colOff>2717800</xdr:colOff>
                    <xdr:row>36</xdr:row>
                    <xdr:rowOff>228600</xdr:rowOff>
                  </to>
                </anchor>
              </controlPr>
            </control>
          </mc:Choice>
        </mc:AlternateContent>
        <mc:AlternateContent xmlns:mc="http://schemas.openxmlformats.org/markup-compatibility/2006">
          <mc:Choice Requires="x14">
            <control shapeId="14407" r:id="rId17" name="Group Box 71">
              <controlPr defaultSize="0" autoFill="0" autoPict="0">
                <anchor moveWithCells="1">
                  <from>
                    <xdr:col>1</xdr:col>
                    <xdr:colOff>0</xdr:colOff>
                    <xdr:row>36</xdr:row>
                    <xdr:rowOff>12700</xdr:rowOff>
                  </from>
                  <to>
                    <xdr:col>4</xdr:col>
                    <xdr:colOff>2717800</xdr:colOff>
                    <xdr:row>36</xdr:row>
                    <xdr:rowOff>228600</xdr:rowOff>
                  </to>
                </anchor>
              </controlPr>
            </control>
          </mc:Choice>
        </mc:AlternateContent>
        <mc:AlternateContent xmlns:mc="http://schemas.openxmlformats.org/markup-compatibility/2006">
          <mc:Choice Requires="x14">
            <control shapeId="14411" r:id="rId18" name="Option Button 75">
              <controlPr defaultSize="0" autoFill="0" autoLine="0" autoPict="0">
                <anchor moveWithCells="1">
                  <from>
                    <xdr:col>1</xdr:col>
                    <xdr:colOff>1371600</xdr:colOff>
                    <xdr:row>36</xdr:row>
                    <xdr:rowOff>19050</xdr:rowOff>
                  </from>
                  <to>
                    <xdr:col>1</xdr:col>
                    <xdr:colOff>2305050</xdr:colOff>
                    <xdr:row>36</xdr:row>
                    <xdr:rowOff>228600</xdr:rowOff>
                  </to>
                </anchor>
              </controlPr>
            </control>
          </mc:Choice>
        </mc:AlternateContent>
        <mc:AlternateContent xmlns:mc="http://schemas.openxmlformats.org/markup-compatibility/2006">
          <mc:Choice Requires="x14">
            <control shapeId="14413" r:id="rId19" name="Option Button 77">
              <controlPr defaultSize="0" autoFill="0" autoLine="0" autoPict="0">
                <anchor moveWithCells="1">
                  <from>
                    <xdr:col>2</xdr:col>
                    <xdr:colOff>1276350</xdr:colOff>
                    <xdr:row>36</xdr:row>
                    <xdr:rowOff>19050</xdr:rowOff>
                  </from>
                  <to>
                    <xdr:col>2</xdr:col>
                    <xdr:colOff>2209800</xdr:colOff>
                    <xdr:row>36</xdr:row>
                    <xdr:rowOff>228600</xdr:rowOff>
                  </to>
                </anchor>
              </controlPr>
            </control>
          </mc:Choice>
        </mc:AlternateContent>
        <mc:AlternateContent xmlns:mc="http://schemas.openxmlformats.org/markup-compatibility/2006">
          <mc:Choice Requires="x14">
            <control shapeId="14418" r:id="rId20" name="Option Button 82">
              <controlPr defaultSize="0" autoFill="0" autoLine="0" autoPict="0">
                <anchor moveWithCells="1">
                  <from>
                    <xdr:col>3</xdr:col>
                    <xdr:colOff>1276350</xdr:colOff>
                    <xdr:row>36</xdr:row>
                    <xdr:rowOff>19050</xdr:rowOff>
                  </from>
                  <to>
                    <xdr:col>3</xdr:col>
                    <xdr:colOff>2209800</xdr:colOff>
                    <xdr:row>36</xdr:row>
                    <xdr:rowOff>228600</xdr:rowOff>
                  </to>
                </anchor>
              </controlPr>
            </control>
          </mc:Choice>
        </mc:AlternateContent>
        <mc:AlternateContent xmlns:mc="http://schemas.openxmlformats.org/markup-compatibility/2006">
          <mc:Choice Requires="x14">
            <control shapeId="14420" r:id="rId21" name="Option Button 84">
              <controlPr defaultSize="0" autoFill="0" autoLine="0" autoPict="0">
                <anchor moveWithCells="1">
                  <from>
                    <xdr:col>4</xdr:col>
                    <xdr:colOff>1250950</xdr:colOff>
                    <xdr:row>36</xdr:row>
                    <xdr:rowOff>12700</xdr:rowOff>
                  </from>
                  <to>
                    <xdr:col>4</xdr:col>
                    <xdr:colOff>2184400</xdr:colOff>
                    <xdr:row>36</xdr:row>
                    <xdr:rowOff>222250</xdr:rowOff>
                  </to>
                </anchor>
              </controlPr>
            </control>
          </mc:Choice>
        </mc:AlternateContent>
        <mc:AlternateContent xmlns:mc="http://schemas.openxmlformats.org/markup-compatibility/2006">
          <mc:Choice Requires="x14">
            <control shapeId="14423" r:id="rId22" name="Group Box 87">
              <controlPr defaultSize="0" autoFill="0" autoPict="0">
                <anchor moveWithCells="1">
                  <from>
                    <xdr:col>1</xdr:col>
                    <xdr:colOff>12700</xdr:colOff>
                    <xdr:row>34</xdr:row>
                    <xdr:rowOff>0</xdr:rowOff>
                  </from>
                  <to>
                    <xdr:col>4</xdr:col>
                    <xdr:colOff>2724150</xdr:colOff>
                    <xdr:row>36</xdr:row>
                    <xdr:rowOff>228600</xdr:rowOff>
                  </to>
                </anchor>
              </controlPr>
            </control>
          </mc:Choice>
        </mc:AlternateContent>
        <mc:AlternateContent xmlns:mc="http://schemas.openxmlformats.org/markup-compatibility/2006">
          <mc:Choice Requires="x14">
            <control shapeId="14424" r:id="rId23" name="Option Button 88">
              <controlPr defaultSize="0" autoFill="0" autoLine="0" autoPict="0">
                <anchor moveWithCells="1">
                  <from>
                    <xdr:col>1</xdr:col>
                    <xdr:colOff>1238250</xdr:colOff>
                    <xdr:row>15</xdr:row>
                    <xdr:rowOff>12700</xdr:rowOff>
                  </from>
                  <to>
                    <xdr:col>1</xdr:col>
                    <xdr:colOff>2165350</xdr:colOff>
                    <xdr:row>15</xdr:row>
                    <xdr:rowOff>222250</xdr:rowOff>
                  </to>
                </anchor>
              </controlPr>
            </control>
          </mc:Choice>
        </mc:AlternateContent>
        <mc:AlternateContent xmlns:mc="http://schemas.openxmlformats.org/markup-compatibility/2006">
          <mc:Choice Requires="x14">
            <control shapeId="14426" r:id="rId24" name="Option Button 90">
              <controlPr defaultSize="0" autoFill="0" autoLine="0" autoPict="0">
                <anchor moveWithCells="1">
                  <from>
                    <xdr:col>2</xdr:col>
                    <xdr:colOff>1257300</xdr:colOff>
                    <xdr:row>15</xdr:row>
                    <xdr:rowOff>12700</xdr:rowOff>
                  </from>
                  <to>
                    <xdr:col>2</xdr:col>
                    <xdr:colOff>2190750</xdr:colOff>
                    <xdr:row>15</xdr:row>
                    <xdr:rowOff>222250</xdr:rowOff>
                  </to>
                </anchor>
              </controlPr>
            </control>
          </mc:Choice>
        </mc:AlternateContent>
        <mc:AlternateContent xmlns:mc="http://schemas.openxmlformats.org/markup-compatibility/2006">
          <mc:Choice Requires="x14">
            <control shapeId="14427" r:id="rId25" name="Option Button 91">
              <controlPr defaultSize="0" autoFill="0" autoLine="0" autoPict="0">
                <anchor moveWithCells="1">
                  <from>
                    <xdr:col>3</xdr:col>
                    <xdr:colOff>1257300</xdr:colOff>
                    <xdr:row>15</xdr:row>
                    <xdr:rowOff>12700</xdr:rowOff>
                  </from>
                  <to>
                    <xdr:col>3</xdr:col>
                    <xdr:colOff>2190750</xdr:colOff>
                    <xdr:row>15</xdr:row>
                    <xdr:rowOff>222250</xdr:rowOff>
                  </to>
                </anchor>
              </controlPr>
            </control>
          </mc:Choice>
        </mc:AlternateContent>
        <mc:AlternateContent xmlns:mc="http://schemas.openxmlformats.org/markup-compatibility/2006">
          <mc:Choice Requires="x14">
            <control shapeId="14428" r:id="rId26" name="Option Button 92">
              <controlPr defaultSize="0" autoFill="0" autoLine="0" autoPict="0">
                <anchor moveWithCells="1">
                  <from>
                    <xdr:col>4</xdr:col>
                    <xdr:colOff>1257300</xdr:colOff>
                    <xdr:row>15</xdr:row>
                    <xdr:rowOff>12700</xdr:rowOff>
                  </from>
                  <to>
                    <xdr:col>4</xdr:col>
                    <xdr:colOff>2190750</xdr:colOff>
                    <xdr:row>15</xdr:row>
                    <xdr:rowOff>222250</xdr:rowOff>
                  </to>
                </anchor>
              </controlPr>
            </control>
          </mc:Choice>
        </mc:AlternateContent>
        <mc:AlternateContent xmlns:mc="http://schemas.openxmlformats.org/markup-compatibility/2006">
          <mc:Choice Requires="x14">
            <control shapeId="14429" r:id="rId27" name="Group Box 93">
              <controlPr defaultSize="0" autoFill="0" autoPict="0">
                <anchor moveWithCells="1">
                  <from>
                    <xdr:col>1</xdr:col>
                    <xdr:colOff>0</xdr:colOff>
                    <xdr:row>13</xdr:row>
                    <xdr:rowOff>0</xdr:rowOff>
                  </from>
                  <to>
                    <xdr:col>4</xdr:col>
                    <xdr:colOff>2686050</xdr:colOff>
                    <xdr:row>15</xdr:row>
                    <xdr:rowOff>228600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1">
    <tabColor rgb="FF38761D"/>
  </sheetPr>
  <dimension ref="A1:Z1013"/>
  <sheetViews>
    <sheetView showGridLines="0" zoomScale="80" zoomScaleNormal="80" workbookViewId="0">
      <selection activeCell="C3" sqref="C3"/>
    </sheetView>
  </sheetViews>
  <sheetFormatPr defaultColWidth="11.23046875" defaultRowHeight="15" customHeight="1" x14ac:dyDescent="0.35"/>
  <cols>
    <col min="1" max="5" width="31.69140625" style="268" customWidth="1"/>
    <col min="6" max="25" width="11" style="268" customWidth="1"/>
    <col min="26" max="16384" width="11.23046875" style="268"/>
  </cols>
  <sheetData>
    <row r="1" spans="1:25" s="407" customFormat="1" ht="22.5" x14ac:dyDescent="0.45">
      <c r="A1" s="1085" t="str">
        <f>IF(C1="X","This tab MUST be completed.","")</f>
        <v>This tab MUST be completed.</v>
      </c>
      <c r="B1" s="1085"/>
      <c r="C1" s="409" t="s">
        <v>776</v>
      </c>
      <c r="D1" s="1210" t="s">
        <v>941</v>
      </c>
      <c r="E1" s="1210"/>
    </row>
    <row r="2" spans="1:25" s="407" customFormat="1" ht="23" x14ac:dyDescent="0.5">
      <c r="A2" s="1067" t="str">
        <f>IF(C2="x","This tab need not be completed.","")</f>
        <v>This tab need not be completed.</v>
      </c>
      <c r="B2" s="1067"/>
      <c r="C2" s="469" t="s">
        <v>776</v>
      </c>
      <c r="D2" s="1096" t="s">
        <v>940</v>
      </c>
      <c r="E2" s="1096"/>
    </row>
    <row r="3" spans="1:25" s="230" customFormat="1" ht="22.5" x14ac:dyDescent="0.45">
      <c r="D3" s="1210" t="s">
        <v>1196</v>
      </c>
      <c r="E3" s="1210"/>
    </row>
    <row r="4" spans="1:25" s="413" customFormat="1" ht="22.5" x14ac:dyDescent="0.45">
      <c r="D4" s="1096" t="s">
        <v>1217</v>
      </c>
      <c r="E4" s="1096"/>
    </row>
    <row r="5" spans="1:25" ht="51.75" customHeight="1" x14ac:dyDescent="0.35">
      <c r="A5" s="1257" t="s">
        <v>307</v>
      </c>
      <c r="B5" s="1258"/>
      <c r="C5" s="1258"/>
      <c r="D5" s="1258"/>
      <c r="E5" s="1259"/>
      <c r="F5" s="294"/>
      <c r="G5" s="294"/>
      <c r="H5" s="294"/>
      <c r="I5" s="294"/>
      <c r="J5" s="294"/>
      <c r="K5" s="294"/>
      <c r="L5" s="294"/>
      <c r="M5" s="294"/>
      <c r="N5" s="294"/>
      <c r="O5" s="294"/>
      <c r="P5" s="294"/>
      <c r="Q5" s="294"/>
      <c r="R5" s="294"/>
      <c r="S5" s="294"/>
      <c r="T5" s="294"/>
      <c r="U5" s="294"/>
      <c r="V5" s="294"/>
      <c r="W5" s="294"/>
      <c r="X5" s="294"/>
      <c r="Y5" s="294"/>
    </row>
    <row r="6" spans="1:25" ht="18" x14ac:dyDescent="0.35">
      <c r="A6" s="322"/>
      <c r="B6" s="322"/>
      <c r="C6" s="322"/>
      <c r="D6" s="322"/>
      <c r="E6" s="322"/>
      <c r="F6" s="294"/>
      <c r="G6" s="294"/>
      <c r="H6" s="294"/>
      <c r="I6" s="294"/>
      <c r="J6" s="294"/>
      <c r="K6" s="294"/>
      <c r="L6" s="294"/>
      <c r="M6" s="294"/>
      <c r="N6" s="294"/>
      <c r="O6" s="294"/>
      <c r="P6" s="294"/>
      <c r="Q6" s="294"/>
      <c r="R6" s="294"/>
      <c r="S6" s="294"/>
      <c r="T6" s="294"/>
      <c r="U6" s="294"/>
      <c r="V6" s="294"/>
      <c r="W6" s="294"/>
      <c r="X6" s="294"/>
      <c r="Y6" s="294"/>
    </row>
    <row r="7" spans="1:25" ht="142.5" customHeight="1" x14ac:dyDescent="0.4">
      <c r="A7" s="1231" t="s">
        <v>305</v>
      </c>
      <c r="B7" s="1137"/>
      <c r="C7" s="1137"/>
      <c r="D7" s="1137"/>
      <c r="E7" s="1137"/>
      <c r="F7" s="294"/>
      <c r="G7" s="294"/>
      <c r="H7" s="294"/>
      <c r="I7" s="294"/>
      <c r="J7" s="294"/>
      <c r="K7" s="294"/>
      <c r="L7" s="294"/>
      <c r="M7" s="294"/>
      <c r="N7" s="294"/>
      <c r="O7" s="294"/>
      <c r="P7" s="294"/>
      <c r="Q7" s="294"/>
      <c r="R7" s="294"/>
      <c r="S7" s="294"/>
      <c r="T7" s="294"/>
      <c r="U7" s="294"/>
      <c r="V7" s="294"/>
      <c r="W7" s="294"/>
      <c r="X7" s="294"/>
      <c r="Y7" s="294"/>
    </row>
    <row r="8" spans="1:25" ht="18" x14ac:dyDescent="0.35">
      <c r="A8" s="322"/>
      <c r="B8" s="322"/>
      <c r="C8" s="322"/>
      <c r="D8" s="322"/>
      <c r="E8" s="322"/>
      <c r="F8" s="294"/>
      <c r="G8" s="294"/>
      <c r="H8" s="294"/>
      <c r="I8" s="294"/>
      <c r="J8" s="294"/>
      <c r="K8" s="294"/>
      <c r="L8" s="294"/>
      <c r="M8" s="294"/>
      <c r="N8" s="294"/>
      <c r="O8" s="294"/>
      <c r="P8" s="294"/>
      <c r="Q8" s="294"/>
      <c r="R8" s="294"/>
      <c r="S8" s="294"/>
      <c r="T8" s="294"/>
      <c r="U8" s="294"/>
      <c r="V8" s="294"/>
      <c r="W8" s="294"/>
      <c r="X8" s="294"/>
      <c r="Y8" s="294"/>
    </row>
    <row r="9" spans="1:25" ht="41.25" customHeight="1" x14ac:dyDescent="0.35">
      <c r="A9" s="1232" t="s">
        <v>1192</v>
      </c>
      <c r="B9" s="1233"/>
      <c r="C9" s="1233"/>
      <c r="D9" s="1233"/>
      <c r="E9" s="1234"/>
      <c r="F9" s="294"/>
      <c r="G9" s="294"/>
      <c r="H9" s="294"/>
      <c r="I9" s="294"/>
      <c r="J9" s="294"/>
      <c r="K9" s="294"/>
      <c r="L9" s="294"/>
      <c r="M9" s="294"/>
      <c r="N9" s="294"/>
      <c r="O9" s="294"/>
      <c r="P9" s="294"/>
      <c r="Q9" s="294"/>
      <c r="R9" s="294"/>
      <c r="S9" s="294"/>
      <c r="T9" s="294"/>
      <c r="U9" s="294"/>
      <c r="V9" s="294"/>
      <c r="W9" s="294"/>
      <c r="X9" s="294"/>
      <c r="Y9" s="294"/>
    </row>
    <row r="10" spans="1:25" ht="18" x14ac:dyDescent="0.35">
      <c r="A10" s="322"/>
      <c r="B10" s="322"/>
      <c r="C10" s="322"/>
      <c r="D10" s="322"/>
      <c r="E10" s="322"/>
      <c r="F10" s="294"/>
      <c r="G10" s="294"/>
      <c r="H10" s="294"/>
      <c r="I10" s="294"/>
      <c r="J10" s="294"/>
      <c r="K10" s="294"/>
      <c r="L10" s="294"/>
      <c r="M10" s="294"/>
      <c r="N10" s="294"/>
      <c r="O10" s="294"/>
      <c r="P10" s="294"/>
      <c r="Q10" s="294"/>
      <c r="R10" s="294"/>
      <c r="S10" s="294"/>
      <c r="T10" s="294"/>
      <c r="U10" s="294"/>
      <c r="V10" s="294"/>
      <c r="W10" s="294"/>
      <c r="X10" s="294"/>
      <c r="Y10" s="294"/>
    </row>
    <row r="11" spans="1:25" ht="16" thickBot="1" x14ac:dyDescent="0.4">
      <c r="A11" s="1260" t="s">
        <v>63</v>
      </c>
      <c r="B11" s="1236"/>
      <c r="C11" s="1236"/>
      <c r="D11" s="1236"/>
      <c r="E11" s="1236"/>
      <c r="F11" s="294"/>
      <c r="G11" s="294"/>
      <c r="H11" s="294"/>
      <c r="I11" s="294"/>
      <c r="J11" s="294"/>
      <c r="K11" s="294"/>
      <c r="L11" s="294"/>
      <c r="M11" s="294"/>
      <c r="N11" s="294"/>
      <c r="O11" s="294"/>
      <c r="P11" s="294"/>
      <c r="Q11" s="294"/>
      <c r="R11" s="294"/>
      <c r="S11" s="294"/>
      <c r="T11" s="294"/>
      <c r="U11" s="294"/>
      <c r="V11" s="294"/>
      <c r="W11" s="294"/>
      <c r="X11" s="294"/>
      <c r="Y11" s="294"/>
    </row>
    <row r="12" spans="1:25" ht="76.5" customHeight="1" thickBot="1" x14ac:dyDescent="0.4">
      <c r="A12" s="1214" t="s">
        <v>89</v>
      </c>
      <c r="B12" s="1215"/>
      <c r="C12" s="1215"/>
      <c r="D12" s="1215"/>
      <c r="E12" s="1216"/>
      <c r="F12" s="294"/>
      <c r="G12" s="294"/>
      <c r="H12" s="294"/>
      <c r="I12" s="294"/>
      <c r="J12" s="294"/>
      <c r="K12" s="294"/>
      <c r="L12" s="294"/>
      <c r="M12" s="294"/>
      <c r="N12" s="294"/>
      <c r="O12" s="294"/>
      <c r="P12" s="294"/>
      <c r="Q12" s="294"/>
      <c r="R12" s="294"/>
      <c r="S12" s="294"/>
      <c r="T12" s="294"/>
      <c r="U12" s="294"/>
      <c r="V12" s="294"/>
      <c r="W12" s="294"/>
      <c r="X12" s="294"/>
      <c r="Y12" s="294"/>
    </row>
    <row r="13" spans="1:25" ht="18" thickBot="1" x14ac:dyDescent="0.4">
      <c r="A13" s="323"/>
      <c r="B13" s="323"/>
      <c r="C13" s="323"/>
      <c r="D13" s="323"/>
      <c r="E13" s="323"/>
      <c r="F13" s="294"/>
      <c r="G13" s="294"/>
      <c r="H13" s="294"/>
      <c r="I13" s="294"/>
      <c r="J13" s="294"/>
      <c r="K13" s="294"/>
      <c r="L13" s="294"/>
      <c r="M13" s="294"/>
      <c r="N13" s="294"/>
      <c r="O13" s="294"/>
      <c r="P13" s="294"/>
      <c r="Q13" s="294"/>
      <c r="R13" s="294"/>
      <c r="S13" s="294"/>
      <c r="T13" s="294"/>
      <c r="U13" s="294"/>
      <c r="V13" s="294"/>
      <c r="W13" s="294"/>
      <c r="X13" s="294"/>
      <c r="Y13" s="294"/>
    </row>
    <row r="14" spans="1:25" ht="18.5" thickBot="1" x14ac:dyDescent="0.4">
      <c r="A14" s="324" t="s">
        <v>113</v>
      </c>
      <c r="B14" s="324" t="s">
        <v>65</v>
      </c>
      <c r="C14" s="324" t="s">
        <v>66</v>
      </c>
      <c r="D14" s="324" t="s">
        <v>67</v>
      </c>
      <c r="E14" s="324" t="s">
        <v>68</v>
      </c>
      <c r="F14" s="294"/>
      <c r="G14" s="294"/>
      <c r="H14" s="294"/>
      <c r="I14" s="294"/>
      <c r="J14" s="294"/>
      <c r="K14" s="294"/>
      <c r="L14" s="294"/>
      <c r="M14" s="294"/>
      <c r="N14" s="294"/>
      <c r="O14" s="294"/>
      <c r="P14" s="294"/>
      <c r="Q14" s="294"/>
      <c r="R14" s="294"/>
      <c r="S14" s="294"/>
      <c r="T14" s="294"/>
      <c r="U14" s="294"/>
      <c r="V14" s="294"/>
      <c r="W14" s="294"/>
      <c r="X14" s="294"/>
      <c r="Y14" s="294"/>
    </row>
    <row r="15" spans="1:25" ht="19.5" customHeight="1" thickBot="1" x14ac:dyDescent="0.4">
      <c r="A15" s="325"/>
      <c r="B15" s="1227" t="s">
        <v>849</v>
      </c>
      <c r="C15" s="1227"/>
      <c r="D15" s="1227"/>
      <c r="E15" s="1227"/>
      <c r="F15" s="294"/>
      <c r="G15" s="294"/>
      <c r="H15" s="294"/>
      <c r="I15" s="294"/>
      <c r="J15" s="294"/>
      <c r="K15" s="294"/>
      <c r="L15" s="294"/>
      <c r="M15" s="294"/>
      <c r="N15" s="294"/>
      <c r="O15" s="294"/>
      <c r="P15" s="294"/>
      <c r="Q15" s="294"/>
      <c r="R15" s="294"/>
      <c r="S15" s="294"/>
      <c r="T15" s="294"/>
      <c r="U15" s="294"/>
      <c r="V15" s="294"/>
      <c r="W15" s="294"/>
      <c r="X15" s="294"/>
      <c r="Y15" s="294"/>
    </row>
    <row r="16" spans="1:25" ht="18" thickBot="1" x14ac:dyDescent="0.4">
      <c r="A16" s="326">
        <v>0</v>
      </c>
      <c r="B16" s="327"/>
      <c r="C16" s="327"/>
      <c r="D16" s="327"/>
      <c r="E16" s="327"/>
      <c r="F16" s="294"/>
      <c r="G16" s="294"/>
      <c r="H16" s="294"/>
      <c r="I16" s="294"/>
      <c r="J16" s="294"/>
      <c r="K16" s="294"/>
      <c r="L16" s="294"/>
      <c r="M16" s="294"/>
      <c r="N16" s="294"/>
      <c r="O16" s="294"/>
      <c r="P16" s="294"/>
      <c r="Q16" s="294"/>
      <c r="R16" s="294"/>
      <c r="S16" s="294"/>
      <c r="T16" s="294"/>
      <c r="U16" s="294"/>
      <c r="V16" s="294"/>
      <c r="W16" s="294"/>
      <c r="X16" s="294"/>
      <c r="Y16" s="294"/>
    </row>
    <row r="17" spans="1:26" ht="175.5" thickBot="1" x14ac:dyDescent="0.4">
      <c r="A17" s="328" t="s">
        <v>314</v>
      </c>
      <c r="B17" s="329" t="s">
        <v>91</v>
      </c>
      <c r="C17" s="329" t="s">
        <v>92</v>
      </c>
      <c r="D17" s="329" t="s">
        <v>93</v>
      </c>
      <c r="E17" s="329" t="s">
        <v>94</v>
      </c>
      <c r="F17" s="294"/>
      <c r="G17" s="294"/>
      <c r="H17" s="294"/>
      <c r="I17" s="294"/>
      <c r="J17" s="294"/>
      <c r="K17" s="294"/>
      <c r="L17" s="294"/>
      <c r="M17" s="294"/>
      <c r="N17" s="294"/>
      <c r="O17" s="294"/>
      <c r="P17" s="294"/>
      <c r="Q17" s="294"/>
      <c r="R17" s="294"/>
      <c r="S17" s="294"/>
      <c r="T17" s="294"/>
      <c r="U17" s="294"/>
      <c r="V17" s="294"/>
      <c r="W17" s="294"/>
      <c r="X17" s="294"/>
      <c r="Y17" s="294"/>
    </row>
    <row r="18" spans="1:26" ht="38.25" customHeight="1" thickBot="1" x14ac:dyDescent="0.4">
      <c r="A18" s="1225" t="s">
        <v>74</v>
      </c>
      <c r="B18" s="1218"/>
      <c r="C18" s="1218"/>
      <c r="D18" s="1218"/>
      <c r="E18" s="1219"/>
      <c r="F18" s="294"/>
      <c r="G18" s="294"/>
      <c r="H18" s="294"/>
      <c r="I18" s="294"/>
      <c r="J18" s="294"/>
      <c r="K18" s="294"/>
      <c r="L18" s="294"/>
      <c r="M18" s="294"/>
      <c r="N18" s="294"/>
      <c r="O18" s="294"/>
      <c r="P18" s="294"/>
      <c r="Q18" s="294"/>
      <c r="R18" s="294"/>
      <c r="S18" s="294"/>
      <c r="T18" s="294"/>
      <c r="U18" s="294"/>
      <c r="V18" s="294"/>
      <c r="W18" s="294"/>
      <c r="X18" s="294"/>
      <c r="Y18" s="294"/>
    </row>
    <row r="19" spans="1:26" ht="22.5" customHeight="1" x14ac:dyDescent="0.35">
      <c r="A19" s="1220" t="s">
        <v>75</v>
      </c>
      <c r="B19" s="1218"/>
      <c r="C19" s="1218"/>
      <c r="D19" s="1218"/>
      <c r="E19" s="1219"/>
      <c r="F19" s="294"/>
      <c r="G19" s="294"/>
      <c r="H19" s="294"/>
      <c r="I19" s="294"/>
      <c r="J19" s="294"/>
      <c r="K19" s="294"/>
      <c r="L19" s="294"/>
      <c r="M19" s="294"/>
      <c r="N19" s="294"/>
      <c r="O19" s="294"/>
      <c r="P19" s="294"/>
      <c r="Q19" s="294"/>
      <c r="R19" s="294"/>
      <c r="S19" s="294"/>
      <c r="T19" s="294"/>
      <c r="U19" s="294"/>
      <c r="V19" s="294"/>
      <c r="W19" s="294"/>
      <c r="X19" s="294"/>
      <c r="Y19" s="294"/>
      <c r="Z19" s="294"/>
    </row>
    <row r="20" spans="1:26" ht="39" customHeight="1" x14ac:dyDescent="0.35">
      <c r="A20" s="1221" t="s">
        <v>76</v>
      </c>
      <c r="B20" s="1218"/>
      <c r="C20" s="1219"/>
      <c r="D20" s="1226" t="s">
        <v>77</v>
      </c>
      <c r="E20" s="1219"/>
      <c r="F20" s="294"/>
      <c r="G20" s="294"/>
      <c r="H20" s="294"/>
      <c r="I20" s="294"/>
      <c r="J20" s="294"/>
      <c r="K20" s="294"/>
      <c r="L20" s="294"/>
      <c r="M20" s="294"/>
      <c r="N20" s="294"/>
      <c r="O20" s="294"/>
      <c r="P20" s="294"/>
      <c r="Q20" s="294"/>
      <c r="R20" s="294"/>
      <c r="S20" s="294"/>
      <c r="T20" s="294"/>
      <c r="U20" s="294"/>
      <c r="V20" s="294"/>
      <c r="W20" s="294"/>
      <c r="X20" s="294"/>
      <c r="Y20" s="294"/>
      <c r="Z20" s="294"/>
    </row>
    <row r="21" spans="1:26" ht="43.5" customHeight="1" x14ac:dyDescent="0.35">
      <c r="A21" s="1217"/>
      <c r="B21" s="1218"/>
      <c r="C21" s="1219"/>
      <c r="D21" s="1220"/>
      <c r="E21" s="1219"/>
      <c r="F21" s="294"/>
      <c r="G21" s="294"/>
      <c r="H21" s="294"/>
      <c r="I21" s="294"/>
      <c r="J21" s="294"/>
      <c r="K21" s="294"/>
      <c r="L21" s="294"/>
      <c r="M21" s="294"/>
      <c r="N21" s="294"/>
      <c r="O21" s="294"/>
      <c r="P21" s="294"/>
      <c r="Q21" s="294"/>
      <c r="R21" s="294"/>
      <c r="S21" s="294"/>
      <c r="T21" s="294"/>
      <c r="U21" s="294"/>
      <c r="V21" s="294"/>
      <c r="W21" s="294"/>
      <c r="X21" s="294"/>
      <c r="Y21" s="294"/>
      <c r="Z21" s="294"/>
    </row>
    <row r="22" spans="1:26" ht="37.5" customHeight="1" x14ac:dyDescent="0.35">
      <c r="A22" s="1217"/>
      <c r="B22" s="1218"/>
      <c r="C22" s="1219"/>
      <c r="D22" s="1220"/>
      <c r="E22" s="1219"/>
      <c r="F22" s="294"/>
      <c r="G22" s="294"/>
      <c r="H22" s="294"/>
      <c r="I22" s="294"/>
      <c r="J22" s="294"/>
      <c r="K22" s="294"/>
      <c r="L22" s="294"/>
      <c r="M22" s="294"/>
      <c r="N22" s="294"/>
      <c r="O22" s="294"/>
      <c r="P22" s="294"/>
      <c r="Q22" s="294"/>
      <c r="R22" s="294"/>
      <c r="S22" s="294"/>
      <c r="T22" s="294"/>
      <c r="U22" s="294"/>
      <c r="V22" s="294"/>
      <c r="W22" s="294"/>
      <c r="X22" s="294"/>
      <c r="Y22" s="294"/>
      <c r="Z22" s="294"/>
    </row>
    <row r="23" spans="1:26" ht="43.5" customHeight="1" x14ac:dyDescent="0.35">
      <c r="A23" s="1217"/>
      <c r="B23" s="1218"/>
      <c r="C23" s="1219"/>
      <c r="D23" s="1220"/>
      <c r="E23" s="1219"/>
      <c r="F23" s="294"/>
      <c r="G23" s="294"/>
      <c r="H23" s="294"/>
      <c r="I23" s="294"/>
      <c r="J23" s="294"/>
      <c r="K23" s="294"/>
      <c r="L23" s="294"/>
      <c r="M23" s="294"/>
      <c r="N23" s="294"/>
      <c r="O23" s="294"/>
      <c r="P23" s="294"/>
      <c r="Q23" s="294"/>
      <c r="R23" s="294"/>
      <c r="S23" s="294"/>
      <c r="T23" s="294"/>
      <c r="U23" s="294"/>
      <c r="V23" s="294"/>
      <c r="W23" s="294"/>
      <c r="X23" s="294"/>
      <c r="Y23" s="294"/>
      <c r="Z23" s="294"/>
    </row>
    <row r="24" spans="1:26" ht="37.5" customHeight="1" x14ac:dyDescent="0.35">
      <c r="A24" s="1217"/>
      <c r="B24" s="1218"/>
      <c r="C24" s="1219"/>
      <c r="D24" s="1220"/>
      <c r="E24" s="1219"/>
      <c r="F24" s="294"/>
      <c r="G24" s="294"/>
      <c r="H24" s="294"/>
      <c r="I24" s="294"/>
      <c r="J24" s="294"/>
      <c r="K24" s="294"/>
      <c r="L24" s="294"/>
      <c r="M24" s="294"/>
      <c r="N24" s="294"/>
      <c r="O24" s="294"/>
      <c r="P24" s="294"/>
      <c r="Q24" s="294"/>
      <c r="R24" s="294"/>
      <c r="S24" s="294"/>
      <c r="T24" s="294"/>
      <c r="U24" s="294"/>
      <c r="V24" s="294"/>
      <c r="W24" s="294"/>
      <c r="X24" s="294"/>
      <c r="Y24" s="294"/>
      <c r="Z24" s="294"/>
    </row>
    <row r="25" spans="1:26" ht="43.5" customHeight="1" x14ac:dyDescent="0.35">
      <c r="A25" s="1217"/>
      <c r="B25" s="1218"/>
      <c r="C25" s="1219"/>
      <c r="D25" s="1220"/>
      <c r="E25" s="1219"/>
      <c r="F25" s="294"/>
      <c r="G25" s="294"/>
      <c r="H25" s="294"/>
      <c r="I25" s="294"/>
      <c r="J25" s="294"/>
      <c r="K25" s="294"/>
      <c r="L25" s="294"/>
      <c r="M25" s="294"/>
      <c r="N25" s="294"/>
      <c r="O25" s="294"/>
      <c r="P25" s="294"/>
      <c r="Q25" s="294"/>
      <c r="R25" s="294"/>
      <c r="S25" s="294"/>
      <c r="T25" s="294"/>
      <c r="U25" s="294"/>
      <c r="V25" s="294"/>
      <c r="W25" s="294"/>
      <c r="X25" s="294"/>
      <c r="Y25" s="294"/>
      <c r="Z25" s="294"/>
    </row>
    <row r="26" spans="1:26" ht="37.5" customHeight="1" thickBot="1" x14ac:dyDescent="0.4">
      <c r="A26" s="1217"/>
      <c r="B26" s="1218"/>
      <c r="C26" s="1219"/>
      <c r="D26" s="1220"/>
      <c r="E26" s="1219"/>
      <c r="F26" s="294"/>
      <c r="G26" s="294"/>
      <c r="H26" s="294"/>
      <c r="I26" s="294"/>
      <c r="J26" s="294"/>
      <c r="K26" s="294"/>
      <c r="L26" s="294"/>
      <c r="M26" s="294"/>
      <c r="N26" s="294"/>
      <c r="O26" s="294"/>
      <c r="P26" s="294"/>
      <c r="Q26" s="294"/>
      <c r="R26" s="294"/>
      <c r="S26" s="294"/>
      <c r="T26" s="294"/>
      <c r="U26" s="294"/>
      <c r="V26" s="294"/>
      <c r="W26" s="294"/>
      <c r="X26" s="294"/>
      <c r="Y26" s="294"/>
      <c r="Z26" s="294"/>
    </row>
    <row r="27" spans="1:26" ht="39" customHeight="1" thickBot="1" x14ac:dyDescent="0.4">
      <c r="A27" s="1221" t="s">
        <v>78</v>
      </c>
      <c r="B27" s="1222"/>
      <c r="C27" s="1222"/>
      <c r="D27" s="1222"/>
      <c r="E27" s="1223"/>
      <c r="F27" s="294"/>
      <c r="G27" s="294"/>
      <c r="H27" s="294"/>
      <c r="I27" s="294"/>
      <c r="J27" s="294"/>
      <c r="K27" s="294"/>
      <c r="L27" s="294"/>
      <c r="M27" s="294"/>
      <c r="N27" s="294"/>
      <c r="O27" s="294"/>
      <c r="P27" s="294"/>
      <c r="Q27" s="294"/>
      <c r="R27" s="294"/>
      <c r="S27" s="294"/>
      <c r="T27" s="294"/>
      <c r="U27" s="294"/>
      <c r="V27" s="294"/>
      <c r="W27" s="294"/>
      <c r="X27" s="294"/>
      <c r="Y27" s="294"/>
    </row>
    <row r="28" spans="1:26" ht="121.15" customHeight="1" x14ac:dyDescent="0.35">
      <c r="A28" s="1261"/>
      <c r="B28" s="1244"/>
      <c r="C28" s="1244"/>
      <c r="D28" s="1244"/>
      <c r="E28" s="1245"/>
      <c r="F28" s="294"/>
      <c r="G28" s="294"/>
      <c r="H28" s="294"/>
      <c r="I28" s="294"/>
      <c r="J28" s="294"/>
      <c r="K28" s="294"/>
      <c r="L28" s="294"/>
      <c r="M28" s="294"/>
      <c r="N28" s="294"/>
      <c r="O28" s="294"/>
      <c r="P28" s="294"/>
      <c r="Q28" s="294"/>
      <c r="R28" s="294"/>
      <c r="S28" s="294"/>
      <c r="T28" s="294"/>
      <c r="U28" s="294"/>
      <c r="V28" s="294"/>
      <c r="W28" s="294"/>
      <c r="X28" s="294"/>
      <c r="Y28" s="294"/>
    </row>
    <row r="29" spans="1:26" ht="15.5" x14ac:dyDescent="0.35">
      <c r="A29" s="1246"/>
      <c r="B29" s="1137"/>
      <c r="C29" s="1137"/>
      <c r="D29" s="1137"/>
      <c r="E29" s="1247"/>
      <c r="F29" s="294"/>
      <c r="G29" s="294"/>
      <c r="H29" s="294"/>
      <c r="I29" s="294"/>
      <c r="J29" s="294"/>
      <c r="K29" s="294"/>
      <c r="L29" s="294"/>
      <c r="M29" s="294"/>
      <c r="N29" s="294"/>
      <c r="O29" s="294"/>
      <c r="P29" s="294"/>
      <c r="Q29" s="294"/>
      <c r="R29" s="294"/>
      <c r="S29" s="294"/>
      <c r="T29" s="294"/>
      <c r="U29" s="294"/>
      <c r="V29" s="294"/>
      <c r="W29" s="294"/>
      <c r="X29" s="294"/>
      <c r="Y29" s="294"/>
      <c r="Z29" s="294"/>
    </row>
    <row r="30" spans="1:26" ht="15.5" x14ac:dyDescent="0.35">
      <c r="A30" s="1246"/>
      <c r="B30" s="1137"/>
      <c r="C30" s="1137"/>
      <c r="D30" s="1137"/>
      <c r="E30" s="1247"/>
      <c r="F30" s="294"/>
      <c r="G30" s="294"/>
      <c r="H30" s="294"/>
      <c r="I30" s="294"/>
      <c r="J30" s="294"/>
      <c r="K30" s="294"/>
      <c r="L30" s="294"/>
      <c r="M30" s="294"/>
      <c r="N30" s="294"/>
      <c r="O30" s="294"/>
      <c r="P30" s="294"/>
      <c r="Q30" s="294"/>
      <c r="R30" s="294"/>
      <c r="S30" s="294"/>
      <c r="T30" s="294"/>
      <c r="U30" s="294"/>
      <c r="V30" s="294"/>
      <c r="W30" s="294"/>
      <c r="X30" s="294"/>
      <c r="Y30" s="294"/>
      <c r="Z30" s="294"/>
    </row>
    <row r="31" spans="1:26" ht="15.75" customHeight="1" x14ac:dyDescent="0.35">
      <c r="A31" s="1246"/>
      <c r="B31" s="1137"/>
      <c r="C31" s="1137"/>
      <c r="D31" s="1137"/>
      <c r="E31" s="1247"/>
      <c r="F31" s="294"/>
      <c r="G31" s="294"/>
      <c r="H31" s="294"/>
      <c r="I31" s="294"/>
      <c r="J31" s="294"/>
      <c r="K31" s="294"/>
      <c r="L31" s="294"/>
      <c r="M31" s="294"/>
      <c r="N31" s="294"/>
      <c r="O31" s="294"/>
      <c r="P31" s="294"/>
      <c r="Q31" s="294"/>
      <c r="R31" s="294"/>
      <c r="S31" s="294"/>
      <c r="T31" s="294"/>
      <c r="U31" s="294"/>
      <c r="V31" s="294"/>
      <c r="W31" s="294"/>
      <c r="X31" s="294"/>
      <c r="Y31" s="294"/>
      <c r="Z31" s="294"/>
    </row>
    <row r="32" spans="1:26" ht="15.75" customHeight="1" x14ac:dyDescent="0.35">
      <c r="A32" s="1248"/>
      <c r="B32" s="1249"/>
      <c r="C32" s="1249"/>
      <c r="D32" s="1249"/>
      <c r="E32" s="1250"/>
      <c r="F32" s="294"/>
      <c r="G32" s="294"/>
      <c r="H32" s="294"/>
      <c r="I32" s="294"/>
      <c r="J32" s="294"/>
      <c r="K32" s="294"/>
      <c r="L32" s="294"/>
      <c r="M32" s="294"/>
      <c r="N32" s="294"/>
      <c r="O32" s="294"/>
      <c r="P32" s="294"/>
      <c r="Q32" s="294"/>
      <c r="R32" s="294"/>
      <c r="S32" s="294"/>
      <c r="T32" s="294"/>
      <c r="U32" s="294"/>
      <c r="V32" s="294"/>
      <c r="W32" s="294"/>
      <c r="X32" s="294"/>
      <c r="Y32" s="294"/>
      <c r="Z32" s="294"/>
    </row>
    <row r="33" spans="1:26" ht="15.75" customHeight="1" x14ac:dyDescent="0.35">
      <c r="A33" s="323"/>
      <c r="B33" s="323"/>
      <c r="C33" s="323"/>
      <c r="D33" s="323"/>
      <c r="E33" s="323"/>
      <c r="F33" s="294"/>
      <c r="G33" s="294"/>
      <c r="H33" s="294"/>
      <c r="I33" s="294"/>
      <c r="J33" s="294"/>
      <c r="K33" s="294"/>
      <c r="L33" s="294"/>
      <c r="M33" s="294"/>
      <c r="N33" s="294"/>
      <c r="O33" s="294"/>
      <c r="P33" s="294"/>
      <c r="Q33" s="294"/>
      <c r="R33" s="294"/>
      <c r="S33" s="294"/>
      <c r="T33" s="294"/>
      <c r="U33" s="294"/>
      <c r="V33" s="294"/>
      <c r="W33" s="294"/>
      <c r="X33" s="294"/>
      <c r="Y33" s="294"/>
    </row>
    <row r="34" spans="1:26" ht="15.75" customHeight="1" thickBot="1" x14ac:dyDescent="0.4">
      <c r="A34" s="323"/>
      <c r="B34" s="323"/>
      <c r="C34" s="323"/>
      <c r="D34" s="323"/>
      <c r="E34" s="323"/>
      <c r="F34" s="294"/>
      <c r="G34" s="294"/>
      <c r="H34" s="294"/>
      <c r="I34" s="294"/>
      <c r="J34" s="294"/>
      <c r="K34" s="294"/>
      <c r="L34" s="294"/>
      <c r="M34" s="294"/>
      <c r="N34" s="294"/>
      <c r="O34" s="294"/>
      <c r="P34" s="294"/>
      <c r="Q34" s="294"/>
      <c r="R34" s="294"/>
      <c r="S34" s="294"/>
      <c r="T34" s="294"/>
      <c r="U34" s="294"/>
      <c r="V34" s="294"/>
      <c r="W34" s="294"/>
      <c r="X34" s="294"/>
      <c r="Y34" s="294"/>
    </row>
    <row r="35" spans="1:26" ht="15.75" customHeight="1" thickBot="1" x14ac:dyDescent="0.4">
      <c r="A35" s="324" t="s">
        <v>119</v>
      </c>
      <c r="B35" s="324" t="s">
        <v>65</v>
      </c>
      <c r="C35" s="324" t="s">
        <v>66</v>
      </c>
      <c r="D35" s="324" t="s">
        <v>67</v>
      </c>
      <c r="E35" s="324" t="s">
        <v>68</v>
      </c>
      <c r="F35" s="294"/>
      <c r="G35" s="294"/>
      <c r="H35" s="294"/>
      <c r="I35" s="294"/>
      <c r="J35" s="294"/>
      <c r="K35" s="294"/>
      <c r="L35" s="294"/>
      <c r="M35" s="294"/>
      <c r="N35" s="294"/>
      <c r="O35" s="294"/>
      <c r="P35" s="294"/>
      <c r="Q35" s="294"/>
      <c r="R35" s="294"/>
      <c r="S35" s="294"/>
      <c r="T35" s="294"/>
      <c r="U35" s="294"/>
      <c r="V35" s="294"/>
      <c r="W35" s="294"/>
      <c r="X35" s="294"/>
      <c r="Y35" s="294"/>
    </row>
    <row r="36" spans="1:26" ht="15.75" customHeight="1" thickBot="1" x14ac:dyDescent="0.4">
      <c r="A36" s="325"/>
      <c r="B36" s="1227" t="s">
        <v>849</v>
      </c>
      <c r="C36" s="1227"/>
      <c r="D36" s="1227"/>
      <c r="E36" s="1227"/>
      <c r="F36" s="294"/>
      <c r="G36" s="294"/>
      <c r="H36" s="294"/>
      <c r="I36" s="294"/>
      <c r="J36" s="294"/>
      <c r="K36" s="294"/>
      <c r="L36" s="294"/>
      <c r="M36" s="294"/>
      <c r="N36" s="294"/>
      <c r="O36" s="294"/>
      <c r="P36" s="294"/>
      <c r="Q36" s="294"/>
      <c r="R36" s="294"/>
      <c r="S36" s="294"/>
      <c r="T36" s="294"/>
      <c r="U36" s="294"/>
      <c r="V36" s="294"/>
      <c r="W36" s="294"/>
      <c r="X36" s="294"/>
      <c r="Y36" s="294"/>
    </row>
    <row r="37" spans="1:26" ht="18" thickBot="1" x14ac:dyDescent="0.4">
      <c r="A37" s="326">
        <v>0</v>
      </c>
      <c r="B37" s="327"/>
      <c r="C37" s="327"/>
      <c r="D37" s="327"/>
      <c r="E37" s="327"/>
      <c r="F37" s="294"/>
      <c r="G37" s="294"/>
      <c r="H37" s="294"/>
      <c r="I37" s="294"/>
      <c r="J37" s="294"/>
      <c r="K37" s="294"/>
      <c r="L37" s="294"/>
      <c r="M37" s="294"/>
      <c r="N37" s="294"/>
      <c r="O37" s="294"/>
      <c r="P37" s="294"/>
      <c r="Q37" s="294"/>
      <c r="R37" s="294"/>
      <c r="S37" s="294"/>
      <c r="T37" s="294"/>
      <c r="U37" s="294"/>
      <c r="V37" s="294"/>
      <c r="W37" s="294"/>
      <c r="X37" s="294"/>
      <c r="Y37" s="294"/>
    </row>
    <row r="38" spans="1:26" ht="105.5" thickBot="1" x14ac:dyDescent="0.4">
      <c r="A38" s="328" t="s">
        <v>95</v>
      </c>
      <c r="B38" s="329" t="s">
        <v>96</v>
      </c>
      <c r="C38" s="329" t="s">
        <v>97</v>
      </c>
      <c r="D38" s="329" t="s">
        <v>98</v>
      </c>
      <c r="E38" s="329" t="s">
        <v>99</v>
      </c>
      <c r="F38" s="294"/>
      <c r="G38" s="294"/>
      <c r="H38" s="294"/>
      <c r="I38" s="294"/>
      <c r="J38" s="294"/>
      <c r="K38" s="294"/>
      <c r="L38" s="294"/>
      <c r="M38" s="294"/>
      <c r="N38" s="294"/>
      <c r="O38" s="294"/>
      <c r="P38" s="294"/>
      <c r="Q38" s="294"/>
      <c r="R38" s="294"/>
      <c r="S38" s="294"/>
      <c r="T38" s="294"/>
      <c r="U38" s="294"/>
      <c r="V38" s="294"/>
      <c r="W38" s="294"/>
      <c r="X38" s="294"/>
      <c r="Y38" s="294"/>
    </row>
    <row r="39" spans="1:26" ht="39" customHeight="1" thickBot="1" x14ac:dyDescent="0.4">
      <c r="A39" s="1254" t="s">
        <v>74</v>
      </c>
      <c r="B39" s="1255"/>
      <c r="C39" s="1255"/>
      <c r="D39" s="1255"/>
      <c r="E39" s="1256"/>
      <c r="F39" s="294"/>
      <c r="G39" s="294"/>
      <c r="H39" s="294"/>
      <c r="I39" s="294"/>
      <c r="J39" s="294"/>
      <c r="K39" s="294"/>
      <c r="L39" s="294"/>
      <c r="M39" s="294"/>
      <c r="N39" s="294"/>
      <c r="O39" s="294"/>
      <c r="P39" s="294"/>
      <c r="Q39" s="294"/>
      <c r="R39" s="294"/>
      <c r="S39" s="294"/>
      <c r="T39" s="294"/>
      <c r="U39" s="294"/>
      <c r="V39" s="294"/>
      <c r="W39" s="294"/>
      <c r="X39" s="294"/>
      <c r="Y39" s="294"/>
    </row>
    <row r="40" spans="1:26" ht="18" thickBot="1" x14ac:dyDescent="0.4">
      <c r="A40" s="1251" t="s">
        <v>75</v>
      </c>
      <c r="B40" s="1252"/>
      <c r="C40" s="1252"/>
      <c r="D40" s="1252"/>
      <c r="E40" s="1253"/>
      <c r="F40" s="294"/>
      <c r="G40" s="294"/>
      <c r="H40" s="294"/>
      <c r="I40" s="294"/>
      <c r="J40" s="294"/>
      <c r="K40" s="294"/>
      <c r="L40" s="294"/>
      <c r="M40" s="294"/>
      <c r="N40" s="294"/>
      <c r="O40" s="294"/>
      <c r="P40" s="294"/>
      <c r="Q40" s="294"/>
      <c r="R40" s="294"/>
      <c r="S40" s="294"/>
      <c r="T40" s="294"/>
      <c r="U40" s="294"/>
      <c r="V40" s="294"/>
      <c r="W40" s="294"/>
      <c r="X40" s="294"/>
      <c r="Y40" s="294"/>
      <c r="Z40" s="294"/>
    </row>
    <row r="41" spans="1:26" ht="39" customHeight="1" thickBot="1" x14ac:dyDescent="0.4">
      <c r="A41" s="1221" t="s">
        <v>76</v>
      </c>
      <c r="B41" s="1218"/>
      <c r="C41" s="1219"/>
      <c r="D41" s="1226" t="s">
        <v>77</v>
      </c>
      <c r="E41" s="1219"/>
      <c r="F41" s="294"/>
      <c r="G41" s="294"/>
      <c r="H41" s="294"/>
      <c r="I41" s="294"/>
      <c r="J41" s="294"/>
      <c r="K41" s="294"/>
      <c r="L41" s="294"/>
      <c r="M41" s="294"/>
      <c r="N41" s="294"/>
      <c r="O41" s="294"/>
      <c r="P41" s="294"/>
      <c r="Q41" s="294"/>
      <c r="R41" s="294"/>
      <c r="S41" s="294"/>
      <c r="T41" s="294"/>
      <c r="U41" s="294"/>
      <c r="V41" s="294"/>
      <c r="W41" s="294"/>
      <c r="X41" s="294"/>
      <c r="Y41" s="294"/>
      <c r="Z41" s="294"/>
    </row>
    <row r="42" spans="1:26" ht="43.5" customHeight="1" x14ac:dyDescent="0.35">
      <c r="A42" s="1217"/>
      <c r="B42" s="1218"/>
      <c r="C42" s="1219"/>
      <c r="D42" s="1220"/>
      <c r="E42" s="1219"/>
      <c r="F42" s="294"/>
      <c r="G42" s="294"/>
      <c r="H42" s="294"/>
      <c r="I42" s="294"/>
      <c r="J42" s="294"/>
      <c r="K42" s="294"/>
      <c r="L42" s="294"/>
      <c r="M42" s="294"/>
      <c r="N42" s="294"/>
      <c r="O42" s="294"/>
      <c r="P42" s="294"/>
      <c r="Q42" s="294"/>
      <c r="R42" s="294"/>
      <c r="S42" s="294"/>
      <c r="T42" s="294"/>
      <c r="U42" s="294"/>
      <c r="V42" s="294"/>
      <c r="W42" s="294"/>
      <c r="X42" s="294"/>
      <c r="Y42" s="294"/>
      <c r="Z42" s="294"/>
    </row>
    <row r="43" spans="1:26" ht="37.5" customHeight="1" x14ac:dyDescent="0.35">
      <c r="A43" s="1217"/>
      <c r="B43" s="1218"/>
      <c r="C43" s="1219"/>
      <c r="D43" s="1220"/>
      <c r="E43" s="1219"/>
      <c r="F43" s="294"/>
      <c r="G43" s="294"/>
      <c r="H43" s="294"/>
      <c r="I43" s="294"/>
      <c r="J43" s="294"/>
      <c r="K43" s="294"/>
      <c r="L43" s="294"/>
      <c r="M43" s="294"/>
      <c r="N43" s="294"/>
      <c r="O43" s="294"/>
      <c r="P43" s="294"/>
      <c r="Q43" s="294"/>
      <c r="R43" s="294"/>
      <c r="S43" s="294"/>
      <c r="T43" s="294"/>
      <c r="U43" s="294"/>
      <c r="V43" s="294"/>
      <c r="W43" s="294"/>
      <c r="X43" s="294"/>
      <c r="Y43" s="294"/>
      <c r="Z43" s="294"/>
    </row>
    <row r="44" spans="1:26" ht="43.5" customHeight="1" x14ac:dyDescent="0.35">
      <c r="A44" s="1217"/>
      <c r="B44" s="1218"/>
      <c r="C44" s="1219"/>
      <c r="D44" s="1220"/>
      <c r="E44" s="1219"/>
      <c r="F44" s="294"/>
      <c r="G44" s="294"/>
      <c r="H44" s="294"/>
      <c r="I44" s="294"/>
      <c r="J44" s="294"/>
      <c r="K44" s="294"/>
      <c r="L44" s="294"/>
      <c r="M44" s="294"/>
      <c r="N44" s="294"/>
      <c r="O44" s="294"/>
      <c r="P44" s="294"/>
      <c r="Q44" s="294"/>
      <c r="R44" s="294"/>
      <c r="S44" s="294"/>
      <c r="T44" s="294"/>
      <c r="U44" s="294"/>
      <c r="V44" s="294"/>
      <c r="W44" s="294"/>
      <c r="X44" s="294"/>
      <c r="Y44" s="294"/>
      <c r="Z44" s="294"/>
    </row>
    <row r="45" spans="1:26" ht="37.5" customHeight="1" x14ac:dyDescent="0.35">
      <c r="A45" s="1217"/>
      <c r="B45" s="1218"/>
      <c r="C45" s="1219"/>
      <c r="D45" s="1220"/>
      <c r="E45" s="1219"/>
      <c r="F45" s="294"/>
      <c r="G45" s="294"/>
      <c r="H45" s="294"/>
      <c r="I45" s="294"/>
      <c r="J45" s="294"/>
      <c r="K45" s="294"/>
      <c r="L45" s="294"/>
      <c r="M45" s="294"/>
      <c r="N45" s="294"/>
      <c r="O45" s="294"/>
      <c r="P45" s="294"/>
      <c r="Q45" s="294"/>
      <c r="R45" s="294"/>
      <c r="S45" s="294"/>
      <c r="T45" s="294"/>
      <c r="U45" s="294"/>
      <c r="V45" s="294"/>
      <c r="W45" s="294"/>
      <c r="X45" s="294"/>
      <c r="Y45" s="294"/>
      <c r="Z45" s="294"/>
    </row>
    <row r="46" spans="1:26" ht="43.5" customHeight="1" x14ac:dyDescent="0.35">
      <c r="A46" s="1217"/>
      <c r="B46" s="1218"/>
      <c r="C46" s="1219"/>
      <c r="D46" s="1220"/>
      <c r="E46" s="1219"/>
      <c r="F46" s="294"/>
      <c r="G46" s="294"/>
      <c r="H46" s="294"/>
      <c r="I46" s="294"/>
      <c r="J46" s="294"/>
      <c r="K46" s="294"/>
      <c r="L46" s="294"/>
      <c r="M46" s="294"/>
      <c r="N46" s="294"/>
      <c r="O46" s="294"/>
      <c r="P46" s="294"/>
      <c r="Q46" s="294"/>
      <c r="R46" s="294"/>
      <c r="S46" s="294"/>
      <c r="T46" s="294"/>
      <c r="U46" s="294"/>
      <c r="V46" s="294"/>
      <c r="W46" s="294"/>
      <c r="X46" s="294"/>
      <c r="Y46" s="294"/>
      <c r="Z46" s="294"/>
    </row>
    <row r="47" spans="1:26" ht="37.5" customHeight="1" thickBot="1" x14ac:dyDescent="0.4">
      <c r="A47" s="1217"/>
      <c r="B47" s="1218"/>
      <c r="C47" s="1219"/>
      <c r="D47" s="1220"/>
      <c r="E47" s="1219"/>
      <c r="F47" s="294"/>
      <c r="G47" s="294"/>
      <c r="H47" s="294"/>
      <c r="I47" s="294"/>
      <c r="J47" s="294"/>
      <c r="K47" s="294"/>
      <c r="L47" s="294"/>
      <c r="M47" s="294"/>
      <c r="N47" s="294"/>
      <c r="O47" s="294"/>
      <c r="P47" s="294"/>
      <c r="Q47" s="294"/>
      <c r="R47" s="294"/>
      <c r="S47" s="294"/>
      <c r="T47" s="294"/>
      <c r="U47" s="294"/>
      <c r="V47" s="294"/>
      <c r="W47" s="294"/>
      <c r="X47" s="294"/>
      <c r="Y47" s="294"/>
      <c r="Z47" s="294"/>
    </row>
    <row r="48" spans="1:26" ht="39" customHeight="1" thickBot="1" x14ac:dyDescent="0.4">
      <c r="A48" s="1221" t="s">
        <v>78</v>
      </c>
      <c r="B48" s="1222"/>
      <c r="C48" s="1222"/>
      <c r="D48" s="1222"/>
      <c r="E48" s="1223"/>
      <c r="F48" s="294"/>
      <c r="G48" s="294"/>
      <c r="H48" s="294"/>
      <c r="I48" s="294"/>
      <c r="J48" s="294"/>
      <c r="K48" s="294"/>
      <c r="L48" s="294"/>
      <c r="M48" s="294"/>
      <c r="N48" s="294"/>
      <c r="O48" s="294"/>
      <c r="P48" s="294"/>
      <c r="Q48" s="294"/>
      <c r="R48" s="294"/>
      <c r="S48" s="294"/>
      <c r="T48" s="294"/>
      <c r="U48" s="294"/>
      <c r="V48" s="294"/>
      <c r="W48" s="294"/>
      <c r="X48" s="294"/>
      <c r="Y48" s="294"/>
    </row>
    <row r="49" spans="1:26" ht="121.15" customHeight="1" x14ac:dyDescent="0.35">
      <c r="A49" s="1261"/>
      <c r="B49" s="1244"/>
      <c r="C49" s="1244"/>
      <c r="D49" s="1244"/>
      <c r="E49" s="1245"/>
      <c r="F49" s="294"/>
      <c r="G49" s="294"/>
      <c r="H49" s="294"/>
      <c r="I49" s="294"/>
      <c r="J49" s="294"/>
      <c r="K49" s="294"/>
      <c r="L49" s="294"/>
      <c r="M49" s="294"/>
      <c r="N49" s="294"/>
      <c r="O49" s="294"/>
      <c r="P49" s="294"/>
      <c r="Q49" s="294"/>
      <c r="R49" s="294"/>
      <c r="S49" s="294"/>
      <c r="T49" s="294"/>
      <c r="U49" s="294"/>
      <c r="V49" s="294"/>
      <c r="W49" s="294"/>
      <c r="X49" s="294"/>
      <c r="Y49" s="294"/>
    </row>
    <row r="50" spans="1:26" ht="15.75" customHeight="1" x14ac:dyDescent="0.35">
      <c r="A50" s="1246"/>
      <c r="B50" s="1137"/>
      <c r="C50" s="1137"/>
      <c r="D50" s="1137"/>
      <c r="E50" s="1247"/>
      <c r="F50" s="294"/>
      <c r="G50" s="294"/>
      <c r="H50" s="294"/>
      <c r="I50" s="294"/>
      <c r="J50" s="294"/>
      <c r="K50" s="294"/>
      <c r="L50" s="294"/>
      <c r="M50" s="294"/>
      <c r="N50" s="294"/>
      <c r="O50" s="294"/>
      <c r="P50" s="294"/>
      <c r="Q50" s="294"/>
      <c r="R50" s="294"/>
      <c r="S50" s="294"/>
      <c r="T50" s="294"/>
      <c r="U50" s="294"/>
      <c r="V50" s="294"/>
      <c r="W50" s="294"/>
      <c r="X50" s="294"/>
      <c r="Y50" s="294"/>
      <c r="Z50" s="294"/>
    </row>
    <row r="51" spans="1:26" ht="15.75" customHeight="1" x14ac:dyDescent="0.35">
      <c r="A51" s="1246"/>
      <c r="B51" s="1137"/>
      <c r="C51" s="1137"/>
      <c r="D51" s="1137"/>
      <c r="E51" s="1247"/>
      <c r="F51" s="294"/>
      <c r="G51" s="294"/>
      <c r="H51" s="294"/>
      <c r="I51" s="294"/>
      <c r="J51" s="294"/>
      <c r="K51" s="294"/>
      <c r="L51" s="294"/>
      <c r="M51" s="294"/>
      <c r="N51" s="294"/>
      <c r="O51" s="294"/>
      <c r="P51" s="294"/>
      <c r="Q51" s="294"/>
      <c r="R51" s="294"/>
      <c r="S51" s="294"/>
      <c r="T51" s="294"/>
      <c r="U51" s="294"/>
      <c r="V51" s="294"/>
      <c r="W51" s="294"/>
      <c r="X51" s="294"/>
      <c r="Y51" s="294"/>
      <c r="Z51" s="294"/>
    </row>
    <row r="52" spans="1:26" ht="15.75" customHeight="1" x14ac:dyDescent="0.35">
      <c r="A52" s="1246"/>
      <c r="B52" s="1137"/>
      <c r="C52" s="1137"/>
      <c r="D52" s="1137"/>
      <c r="E52" s="1247"/>
      <c r="F52" s="294"/>
      <c r="G52" s="294"/>
      <c r="H52" s="294"/>
      <c r="I52" s="294"/>
      <c r="J52" s="294"/>
      <c r="K52" s="294"/>
      <c r="L52" s="294"/>
      <c r="M52" s="294"/>
      <c r="N52" s="294"/>
      <c r="O52" s="294"/>
      <c r="P52" s="294"/>
      <c r="Q52" s="294"/>
      <c r="R52" s="294"/>
      <c r="S52" s="294"/>
      <c r="T52" s="294"/>
      <c r="U52" s="294"/>
      <c r="V52" s="294"/>
      <c r="W52" s="294"/>
      <c r="X52" s="294"/>
      <c r="Y52" s="294"/>
      <c r="Z52" s="294"/>
    </row>
    <row r="53" spans="1:26" ht="15.75" customHeight="1" x14ac:dyDescent="0.35">
      <c r="A53" s="1248"/>
      <c r="B53" s="1249"/>
      <c r="C53" s="1249"/>
      <c r="D53" s="1249"/>
      <c r="E53" s="1250"/>
      <c r="F53" s="294"/>
      <c r="G53" s="294"/>
      <c r="H53" s="294"/>
      <c r="I53" s="294"/>
      <c r="J53" s="294"/>
      <c r="K53" s="294"/>
      <c r="L53" s="294"/>
      <c r="M53" s="294"/>
      <c r="N53" s="294"/>
      <c r="O53" s="294"/>
      <c r="P53" s="294"/>
      <c r="Q53" s="294"/>
      <c r="R53" s="294"/>
      <c r="S53" s="294"/>
      <c r="T53" s="294"/>
      <c r="U53" s="294"/>
      <c r="V53" s="294"/>
      <c r="W53" s="294"/>
      <c r="X53" s="294"/>
      <c r="Y53" s="294"/>
      <c r="Z53" s="294"/>
    </row>
    <row r="54" spans="1:26" ht="15.75" customHeight="1" x14ac:dyDescent="0.35">
      <c r="A54" s="323"/>
      <c r="B54" s="323"/>
      <c r="C54" s="323"/>
      <c r="D54" s="323"/>
      <c r="E54" s="323"/>
      <c r="F54" s="294"/>
      <c r="G54" s="294"/>
      <c r="H54" s="294"/>
      <c r="I54" s="294"/>
      <c r="J54" s="294"/>
      <c r="K54" s="294"/>
      <c r="L54" s="294"/>
      <c r="M54" s="294"/>
      <c r="N54" s="294"/>
      <c r="O54" s="294"/>
      <c r="P54" s="294"/>
      <c r="Q54" s="294"/>
      <c r="R54" s="294"/>
      <c r="S54" s="294"/>
      <c r="T54" s="294"/>
      <c r="U54" s="294"/>
      <c r="V54" s="294"/>
      <c r="W54" s="294"/>
      <c r="X54" s="294"/>
      <c r="Y54" s="294"/>
    </row>
    <row r="55" spans="1:26" ht="15.75" customHeight="1" thickBot="1" x14ac:dyDescent="0.4">
      <c r="A55" s="323"/>
      <c r="B55" s="323"/>
      <c r="C55" s="323"/>
      <c r="D55" s="323"/>
      <c r="E55" s="323"/>
      <c r="F55" s="294"/>
      <c r="G55" s="294"/>
      <c r="H55" s="294"/>
      <c r="I55" s="294"/>
      <c r="J55" s="294"/>
      <c r="K55" s="294"/>
      <c r="L55" s="294"/>
      <c r="M55" s="294"/>
      <c r="N55" s="294"/>
      <c r="O55" s="294"/>
      <c r="P55" s="294"/>
      <c r="Q55" s="294"/>
      <c r="R55" s="294"/>
      <c r="S55" s="294"/>
      <c r="T55" s="294"/>
      <c r="U55" s="294"/>
      <c r="V55" s="294"/>
      <c r="W55" s="294"/>
      <c r="X55" s="294"/>
      <c r="Y55" s="294"/>
    </row>
    <row r="56" spans="1:26" ht="27" customHeight="1" thickBot="1" x14ac:dyDescent="0.4">
      <c r="A56" s="324" t="s">
        <v>124</v>
      </c>
      <c r="B56" s="324" t="s">
        <v>65</v>
      </c>
      <c r="C56" s="324" t="s">
        <v>66</v>
      </c>
      <c r="D56" s="324" t="s">
        <v>67</v>
      </c>
      <c r="E56" s="324" t="s">
        <v>68</v>
      </c>
      <c r="F56" s="294"/>
      <c r="G56" s="294"/>
      <c r="H56" s="294"/>
      <c r="I56" s="294"/>
      <c r="J56" s="294"/>
      <c r="K56" s="294"/>
      <c r="L56" s="294"/>
      <c r="M56" s="294"/>
      <c r="N56" s="294"/>
      <c r="O56" s="294"/>
      <c r="P56" s="294"/>
      <c r="Q56" s="294"/>
      <c r="R56" s="294"/>
      <c r="S56" s="294"/>
      <c r="T56" s="294"/>
      <c r="U56" s="294"/>
      <c r="V56" s="294"/>
      <c r="W56" s="294"/>
      <c r="X56" s="294"/>
      <c r="Y56" s="294"/>
    </row>
    <row r="57" spans="1:26" ht="15.75" customHeight="1" thickBot="1" x14ac:dyDescent="0.4">
      <c r="A57" s="325"/>
      <c r="B57" s="1227" t="s">
        <v>849</v>
      </c>
      <c r="C57" s="1227"/>
      <c r="D57" s="1227"/>
      <c r="E57" s="1227"/>
      <c r="F57" s="294"/>
      <c r="G57" s="294"/>
      <c r="H57" s="294"/>
      <c r="I57" s="294"/>
      <c r="J57" s="294"/>
      <c r="K57" s="294"/>
      <c r="L57" s="294"/>
      <c r="M57" s="294"/>
      <c r="N57" s="294"/>
      <c r="O57" s="294"/>
      <c r="P57" s="294"/>
      <c r="Q57" s="294"/>
      <c r="R57" s="294"/>
      <c r="S57" s="294"/>
      <c r="T57" s="294"/>
      <c r="U57" s="294"/>
      <c r="V57" s="294"/>
      <c r="W57" s="294"/>
      <c r="X57" s="294"/>
      <c r="Y57" s="294"/>
    </row>
    <row r="58" spans="1:26" ht="18" thickBot="1" x14ac:dyDescent="0.4">
      <c r="A58" s="326">
        <v>0</v>
      </c>
      <c r="B58" s="327"/>
      <c r="C58" s="327"/>
      <c r="D58" s="327"/>
      <c r="E58" s="327"/>
      <c r="F58" s="294"/>
      <c r="G58" s="294"/>
      <c r="H58" s="294"/>
      <c r="I58" s="294"/>
      <c r="J58" s="294"/>
      <c r="K58" s="294"/>
      <c r="L58" s="294"/>
      <c r="M58" s="294"/>
      <c r="N58" s="294"/>
      <c r="O58" s="294"/>
      <c r="P58" s="294"/>
      <c r="Q58" s="294"/>
      <c r="R58" s="294"/>
      <c r="S58" s="294"/>
      <c r="T58" s="294"/>
      <c r="U58" s="294"/>
      <c r="V58" s="294"/>
      <c r="W58" s="294"/>
      <c r="X58" s="294"/>
      <c r="Y58" s="294"/>
    </row>
    <row r="59" spans="1:26" ht="123" thickBot="1" x14ac:dyDescent="0.4">
      <c r="A59" s="328" t="s">
        <v>101</v>
      </c>
      <c r="B59" s="329" t="s">
        <v>102</v>
      </c>
      <c r="C59" s="329" t="s">
        <v>103</v>
      </c>
      <c r="D59" s="329" t="s">
        <v>104</v>
      </c>
      <c r="E59" s="329" t="s">
        <v>105</v>
      </c>
      <c r="F59" s="294"/>
      <c r="G59" s="294"/>
      <c r="H59" s="294"/>
      <c r="I59" s="294"/>
      <c r="J59" s="294"/>
      <c r="K59" s="294"/>
      <c r="L59" s="294"/>
      <c r="M59" s="294"/>
      <c r="N59" s="294"/>
      <c r="O59" s="294"/>
      <c r="P59" s="294"/>
      <c r="Q59" s="294"/>
      <c r="R59" s="294"/>
      <c r="S59" s="294"/>
      <c r="T59" s="294"/>
      <c r="U59" s="294"/>
      <c r="V59" s="294"/>
      <c r="W59" s="294"/>
      <c r="X59" s="294"/>
      <c r="Y59" s="294"/>
    </row>
    <row r="60" spans="1:26" ht="40.5" customHeight="1" thickBot="1" x14ac:dyDescent="0.4">
      <c r="A60" s="1225" t="s">
        <v>106</v>
      </c>
      <c r="B60" s="1218"/>
      <c r="C60" s="1218"/>
      <c r="D60" s="1218"/>
      <c r="E60" s="1219"/>
      <c r="F60" s="294"/>
      <c r="G60" s="294"/>
      <c r="H60" s="294"/>
      <c r="I60" s="294"/>
      <c r="J60" s="294"/>
      <c r="K60" s="294"/>
      <c r="L60" s="294"/>
      <c r="M60" s="294"/>
      <c r="N60" s="294"/>
      <c r="O60" s="294"/>
      <c r="P60" s="294"/>
      <c r="Q60" s="294"/>
      <c r="R60" s="294"/>
      <c r="S60" s="294"/>
      <c r="T60" s="294"/>
      <c r="U60" s="294"/>
      <c r="V60" s="294"/>
      <c r="W60" s="294"/>
      <c r="X60" s="294"/>
      <c r="Y60" s="294"/>
    </row>
    <row r="61" spans="1:26" ht="20.25" customHeight="1" x14ac:dyDescent="0.35">
      <c r="A61" s="1220" t="s">
        <v>75</v>
      </c>
      <c r="B61" s="1218"/>
      <c r="C61" s="1218"/>
      <c r="D61" s="1218"/>
      <c r="E61" s="1219"/>
      <c r="F61" s="294"/>
      <c r="G61" s="294"/>
      <c r="H61" s="294"/>
      <c r="I61" s="294"/>
      <c r="J61" s="294"/>
      <c r="K61" s="294"/>
      <c r="L61" s="294"/>
      <c r="M61" s="294"/>
      <c r="N61" s="294"/>
      <c r="O61" s="294"/>
      <c r="P61" s="294"/>
      <c r="Q61" s="294"/>
      <c r="R61" s="294"/>
      <c r="S61" s="294"/>
      <c r="T61" s="294"/>
      <c r="U61" s="294"/>
      <c r="V61" s="294"/>
      <c r="W61" s="294"/>
      <c r="X61" s="294"/>
      <c r="Y61" s="294"/>
      <c r="Z61" s="294"/>
    </row>
    <row r="62" spans="1:26" ht="39" customHeight="1" x14ac:dyDescent="0.35">
      <c r="A62" s="1221" t="s">
        <v>76</v>
      </c>
      <c r="B62" s="1218"/>
      <c r="C62" s="1219"/>
      <c r="D62" s="1226" t="s">
        <v>77</v>
      </c>
      <c r="E62" s="1219"/>
      <c r="F62" s="294"/>
      <c r="G62" s="294"/>
      <c r="H62" s="294"/>
      <c r="I62" s="294"/>
      <c r="J62" s="294"/>
      <c r="K62" s="294"/>
      <c r="L62" s="294"/>
      <c r="M62" s="294"/>
      <c r="N62" s="294"/>
      <c r="O62" s="294"/>
      <c r="P62" s="294"/>
      <c r="Q62" s="294"/>
      <c r="R62" s="294"/>
      <c r="S62" s="294"/>
      <c r="T62" s="294"/>
      <c r="U62" s="294"/>
      <c r="V62" s="294"/>
      <c r="W62" s="294"/>
      <c r="X62" s="294"/>
      <c r="Y62" s="294"/>
      <c r="Z62" s="294"/>
    </row>
    <row r="63" spans="1:26" ht="43.5" customHeight="1" x14ac:dyDescent="0.35">
      <c r="A63" s="1217"/>
      <c r="B63" s="1218"/>
      <c r="C63" s="1219"/>
      <c r="D63" s="1220"/>
      <c r="E63" s="1219"/>
      <c r="F63" s="294"/>
      <c r="G63" s="294"/>
      <c r="H63" s="294"/>
      <c r="I63" s="294"/>
      <c r="J63" s="294"/>
      <c r="K63" s="294"/>
      <c r="L63" s="294"/>
      <c r="M63" s="294"/>
      <c r="N63" s="294"/>
      <c r="O63" s="294"/>
      <c r="P63" s="294"/>
      <c r="Q63" s="294"/>
      <c r="R63" s="294"/>
      <c r="S63" s="294"/>
      <c r="T63" s="294"/>
      <c r="U63" s="294"/>
      <c r="V63" s="294"/>
      <c r="W63" s="294"/>
      <c r="X63" s="294"/>
      <c r="Y63" s="294"/>
      <c r="Z63" s="294"/>
    </row>
    <row r="64" spans="1:26" ht="37.5" customHeight="1" x14ac:dyDescent="0.35">
      <c r="A64" s="1217"/>
      <c r="B64" s="1218"/>
      <c r="C64" s="1219"/>
      <c r="D64" s="1220"/>
      <c r="E64" s="1219"/>
      <c r="F64" s="294"/>
      <c r="G64" s="294"/>
      <c r="H64" s="294"/>
      <c r="I64" s="294"/>
      <c r="J64" s="294"/>
      <c r="K64" s="294"/>
      <c r="L64" s="294"/>
      <c r="M64" s="294"/>
      <c r="N64" s="294"/>
      <c r="O64" s="294"/>
      <c r="P64" s="294"/>
      <c r="Q64" s="294"/>
      <c r="R64" s="294"/>
      <c r="S64" s="294"/>
      <c r="T64" s="294"/>
      <c r="U64" s="294"/>
      <c r="V64" s="294"/>
      <c r="W64" s="294"/>
      <c r="X64" s="294"/>
      <c r="Y64" s="294"/>
      <c r="Z64" s="294"/>
    </row>
    <row r="65" spans="1:26" ht="43.5" customHeight="1" x14ac:dyDescent="0.35">
      <c r="A65" s="1217"/>
      <c r="B65" s="1218"/>
      <c r="C65" s="1219"/>
      <c r="D65" s="1220"/>
      <c r="E65" s="1219"/>
      <c r="F65" s="294"/>
      <c r="G65" s="294"/>
      <c r="H65" s="294"/>
      <c r="I65" s="294"/>
      <c r="J65" s="294"/>
      <c r="K65" s="294"/>
      <c r="L65" s="294"/>
      <c r="M65" s="294"/>
      <c r="N65" s="294"/>
      <c r="O65" s="294"/>
      <c r="P65" s="294"/>
      <c r="Q65" s="294"/>
      <c r="R65" s="294"/>
      <c r="S65" s="294"/>
      <c r="T65" s="294"/>
      <c r="U65" s="294"/>
      <c r="V65" s="294"/>
      <c r="W65" s="294"/>
      <c r="X65" s="294"/>
      <c r="Y65" s="294"/>
      <c r="Z65" s="294"/>
    </row>
    <row r="66" spans="1:26" ht="37.5" customHeight="1" x14ac:dyDescent="0.35">
      <c r="A66" s="1217"/>
      <c r="B66" s="1218"/>
      <c r="C66" s="1219"/>
      <c r="D66" s="1220"/>
      <c r="E66" s="1219"/>
      <c r="F66" s="294"/>
      <c r="G66" s="294"/>
      <c r="H66" s="294"/>
      <c r="I66" s="294"/>
      <c r="J66" s="294"/>
      <c r="K66" s="294"/>
      <c r="L66" s="294"/>
      <c r="M66" s="294"/>
      <c r="N66" s="294"/>
      <c r="O66" s="294"/>
      <c r="P66" s="294"/>
      <c r="Q66" s="294"/>
      <c r="R66" s="294"/>
      <c r="S66" s="294"/>
      <c r="T66" s="294"/>
      <c r="U66" s="294"/>
      <c r="V66" s="294"/>
      <c r="W66" s="294"/>
      <c r="X66" s="294"/>
      <c r="Y66" s="294"/>
      <c r="Z66" s="294"/>
    </row>
    <row r="67" spans="1:26" ht="43.5" customHeight="1" x14ac:dyDescent="0.35">
      <c r="A67" s="1217"/>
      <c r="B67" s="1218"/>
      <c r="C67" s="1219"/>
      <c r="D67" s="1262"/>
      <c r="E67" s="1219"/>
      <c r="F67" s="294"/>
      <c r="G67" s="294"/>
      <c r="H67" s="294"/>
      <c r="I67" s="294"/>
      <c r="J67" s="294"/>
      <c r="K67" s="294"/>
      <c r="L67" s="294"/>
      <c r="M67" s="294"/>
      <c r="N67" s="294"/>
      <c r="O67" s="294"/>
      <c r="P67" s="294"/>
      <c r="Q67" s="294"/>
      <c r="R67" s="294"/>
      <c r="S67" s="294"/>
      <c r="T67" s="294"/>
      <c r="U67" s="294"/>
      <c r="V67" s="294"/>
      <c r="W67" s="294"/>
      <c r="X67" s="294"/>
      <c r="Y67" s="294"/>
      <c r="Z67" s="294"/>
    </row>
    <row r="68" spans="1:26" ht="37.5" customHeight="1" thickBot="1" x14ac:dyDescent="0.4">
      <c r="A68" s="1217"/>
      <c r="B68" s="1218"/>
      <c r="C68" s="1219"/>
      <c r="D68" s="1220"/>
      <c r="E68" s="1219"/>
      <c r="F68" s="294"/>
      <c r="G68" s="294"/>
      <c r="H68" s="294"/>
      <c r="I68" s="294"/>
      <c r="J68" s="294"/>
      <c r="K68" s="294"/>
      <c r="L68" s="294"/>
      <c r="M68" s="294"/>
      <c r="N68" s="294"/>
      <c r="O68" s="294"/>
      <c r="P68" s="294"/>
      <c r="Q68" s="294"/>
      <c r="R68" s="294"/>
      <c r="S68" s="294"/>
      <c r="T68" s="294"/>
      <c r="U68" s="294"/>
      <c r="V68" s="294"/>
      <c r="W68" s="294"/>
      <c r="X68" s="294"/>
      <c r="Y68" s="294"/>
      <c r="Z68" s="294"/>
    </row>
    <row r="69" spans="1:26" ht="39" customHeight="1" thickBot="1" x14ac:dyDescent="0.4">
      <c r="A69" s="1221" t="s">
        <v>78</v>
      </c>
      <c r="B69" s="1222"/>
      <c r="C69" s="1222"/>
      <c r="D69" s="1222"/>
      <c r="E69" s="1223"/>
      <c r="F69" s="294"/>
      <c r="G69" s="294"/>
      <c r="H69" s="294"/>
      <c r="I69" s="294"/>
      <c r="J69" s="294"/>
      <c r="K69" s="294"/>
      <c r="L69" s="294"/>
      <c r="M69" s="294"/>
      <c r="N69" s="294"/>
      <c r="O69" s="294"/>
      <c r="P69" s="294"/>
      <c r="Q69" s="294"/>
      <c r="R69" s="294"/>
      <c r="S69" s="294"/>
      <c r="T69" s="294"/>
      <c r="U69" s="294"/>
      <c r="V69" s="294"/>
      <c r="W69" s="294"/>
      <c r="X69" s="294"/>
      <c r="Y69" s="294"/>
    </row>
    <row r="70" spans="1:26" ht="121.15" customHeight="1" x14ac:dyDescent="0.35">
      <c r="A70" s="1261"/>
      <c r="B70" s="1244"/>
      <c r="C70" s="1244"/>
      <c r="D70" s="1244"/>
      <c r="E70" s="1245"/>
      <c r="F70" s="294"/>
      <c r="G70" s="294"/>
      <c r="H70" s="294"/>
      <c r="I70" s="294"/>
      <c r="J70" s="294"/>
      <c r="K70" s="294"/>
      <c r="L70" s="294"/>
      <c r="M70" s="294"/>
      <c r="N70" s="294"/>
      <c r="O70" s="294"/>
      <c r="P70" s="294"/>
      <c r="Q70" s="294"/>
      <c r="R70" s="294"/>
      <c r="S70" s="294"/>
      <c r="T70" s="294"/>
      <c r="U70" s="294"/>
      <c r="V70" s="294"/>
      <c r="W70" s="294"/>
      <c r="X70" s="294"/>
      <c r="Y70" s="294"/>
    </row>
    <row r="71" spans="1:26" ht="15.75" customHeight="1" x14ac:dyDescent="0.35">
      <c r="A71" s="1246"/>
      <c r="B71" s="1137"/>
      <c r="C71" s="1137"/>
      <c r="D71" s="1137"/>
      <c r="E71" s="1247"/>
      <c r="F71" s="294"/>
      <c r="G71" s="294"/>
      <c r="H71" s="294"/>
      <c r="I71" s="294"/>
      <c r="J71" s="294"/>
      <c r="K71" s="294"/>
      <c r="L71" s="294"/>
      <c r="M71" s="294"/>
      <c r="N71" s="294"/>
      <c r="O71" s="294"/>
      <c r="P71" s="294"/>
      <c r="Q71" s="294"/>
      <c r="R71" s="294"/>
      <c r="S71" s="294"/>
      <c r="T71" s="294"/>
      <c r="U71" s="294"/>
      <c r="V71" s="294"/>
      <c r="W71" s="294"/>
      <c r="X71" s="294"/>
      <c r="Y71" s="294"/>
      <c r="Z71" s="294"/>
    </row>
    <row r="72" spans="1:26" ht="15.75" customHeight="1" x14ac:dyDescent="0.35">
      <c r="A72" s="1246"/>
      <c r="B72" s="1137"/>
      <c r="C72" s="1137"/>
      <c r="D72" s="1137"/>
      <c r="E72" s="1247"/>
      <c r="F72" s="294"/>
      <c r="G72" s="294"/>
      <c r="H72" s="294"/>
      <c r="I72" s="294"/>
      <c r="J72" s="294"/>
      <c r="K72" s="294"/>
      <c r="L72" s="294"/>
      <c r="M72" s="294"/>
      <c r="N72" s="294"/>
      <c r="O72" s="294"/>
      <c r="P72" s="294"/>
      <c r="Q72" s="294"/>
      <c r="R72" s="294"/>
      <c r="S72" s="294"/>
      <c r="T72" s="294"/>
      <c r="U72" s="294"/>
      <c r="V72" s="294"/>
      <c r="W72" s="294"/>
      <c r="X72" s="294"/>
      <c r="Y72" s="294"/>
      <c r="Z72" s="294"/>
    </row>
    <row r="73" spans="1:26" ht="15.75" customHeight="1" x14ac:dyDescent="0.35">
      <c r="A73" s="1246"/>
      <c r="B73" s="1137"/>
      <c r="C73" s="1137"/>
      <c r="D73" s="1137"/>
      <c r="E73" s="1247"/>
      <c r="F73" s="294"/>
      <c r="G73" s="294"/>
      <c r="H73" s="294"/>
      <c r="I73" s="294"/>
      <c r="J73" s="294"/>
      <c r="K73" s="294"/>
      <c r="L73" s="294"/>
      <c r="M73" s="294"/>
      <c r="N73" s="294"/>
      <c r="O73" s="294"/>
      <c r="P73" s="294"/>
      <c r="Q73" s="294"/>
      <c r="R73" s="294"/>
      <c r="S73" s="294"/>
      <c r="T73" s="294"/>
      <c r="U73" s="294"/>
      <c r="V73" s="294"/>
      <c r="W73" s="294"/>
      <c r="X73" s="294"/>
      <c r="Y73" s="294"/>
      <c r="Z73" s="294"/>
    </row>
    <row r="74" spans="1:26" ht="15.75" customHeight="1" x14ac:dyDescent="0.35">
      <c r="A74" s="1248"/>
      <c r="B74" s="1249"/>
      <c r="C74" s="1249"/>
      <c r="D74" s="1249"/>
      <c r="E74" s="1250"/>
      <c r="F74" s="294"/>
      <c r="G74" s="294"/>
      <c r="H74" s="294"/>
      <c r="I74" s="294"/>
      <c r="J74" s="294"/>
      <c r="K74" s="294"/>
      <c r="L74" s="294"/>
      <c r="M74" s="294"/>
      <c r="N74" s="294"/>
      <c r="O74" s="294"/>
      <c r="P74" s="294"/>
      <c r="Q74" s="294"/>
      <c r="R74" s="294"/>
      <c r="S74" s="294"/>
      <c r="T74" s="294"/>
      <c r="U74" s="294"/>
      <c r="V74" s="294"/>
      <c r="W74" s="294"/>
      <c r="X74" s="294"/>
      <c r="Y74" s="294"/>
      <c r="Z74" s="294"/>
    </row>
    <row r="75" spans="1:26" ht="15.75" customHeight="1" x14ac:dyDescent="0.35">
      <c r="A75" s="323"/>
      <c r="B75" s="323"/>
      <c r="C75" s="323"/>
      <c r="D75" s="323"/>
      <c r="E75" s="323"/>
      <c r="F75" s="294"/>
      <c r="G75" s="294"/>
      <c r="H75" s="294"/>
      <c r="I75" s="294"/>
      <c r="J75" s="294"/>
      <c r="K75" s="294"/>
      <c r="L75" s="294"/>
      <c r="M75" s="294"/>
      <c r="N75" s="294"/>
      <c r="O75" s="294"/>
      <c r="P75" s="294"/>
      <c r="Q75" s="294"/>
      <c r="R75" s="294"/>
      <c r="S75" s="294"/>
      <c r="T75" s="294"/>
      <c r="U75" s="294"/>
      <c r="V75" s="294"/>
      <c r="W75" s="294"/>
      <c r="X75" s="294"/>
      <c r="Y75" s="294"/>
    </row>
    <row r="76" spans="1:26" ht="15.75" customHeight="1" thickBot="1" x14ac:dyDescent="0.4">
      <c r="A76" s="323"/>
      <c r="B76" s="323"/>
      <c r="C76" s="323"/>
      <c r="D76" s="323"/>
      <c r="E76" s="323"/>
      <c r="F76" s="294"/>
      <c r="G76" s="294"/>
      <c r="H76" s="294"/>
      <c r="I76" s="294"/>
      <c r="J76" s="294"/>
      <c r="K76" s="294"/>
      <c r="L76" s="294"/>
      <c r="M76" s="294"/>
      <c r="N76" s="294"/>
      <c r="O76" s="294"/>
      <c r="P76" s="294"/>
      <c r="Q76" s="294"/>
      <c r="R76" s="294"/>
      <c r="S76" s="294"/>
      <c r="T76" s="294"/>
      <c r="U76" s="294"/>
      <c r="V76" s="294"/>
      <c r="W76" s="294"/>
      <c r="X76" s="294"/>
      <c r="Y76" s="294"/>
    </row>
    <row r="77" spans="1:26" ht="15.75" customHeight="1" thickBot="1" x14ac:dyDescent="0.4">
      <c r="A77" s="324" t="s">
        <v>234</v>
      </c>
      <c r="B77" s="324" t="s">
        <v>65</v>
      </c>
      <c r="C77" s="324" t="s">
        <v>66</v>
      </c>
      <c r="D77" s="324" t="s">
        <v>67</v>
      </c>
      <c r="E77" s="324" t="s">
        <v>68</v>
      </c>
      <c r="F77" s="294"/>
      <c r="G77" s="294"/>
      <c r="H77" s="294"/>
      <c r="I77" s="294"/>
      <c r="J77" s="294"/>
      <c r="K77" s="294"/>
      <c r="L77" s="294"/>
      <c r="M77" s="294"/>
      <c r="N77" s="294"/>
      <c r="O77" s="294"/>
      <c r="P77" s="294"/>
      <c r="Q77" s="294"/>
      <c r="R77" s="294"/>
      <c r="S77" s="294"/>
      <c r="T77" s="294"/>
      <c r="U77" s="294"/>
      <c r="V77" s="294"/>
      <c r="W77" s="294"/>
      <c r="X77" s="294"/>
      <c r="Y77" s="294"/>
    </row>
    <row r="78" spans="1:26" ht="15.75" customHeight="1" thickBot="1" x14ac:dyDescent="0.4">
      <c r="A78" s="325"/>
      <c r="B78" s="1227" t="s">
        <v>849</v>
      </c>
      <c r="C78" s="1227"/>
      <c r="D78" s="1227"/>
      <c r="E78" s="1227"/>
      <c r="F78" s="294"/>
      <c r="G78" s="294"/>
      <c r="H78" s="294"/>
      <c r="I78" s="294"/>
      <c r="J78" s="294"/>
      <c r="K78" s="294"/>
      <c r="L78" s="294"/>
      <c r="M78" s="294"/>
      <c r="N78" s="294"/>
      <c r="O78" s="294"/>
      <c r="P78" s="294"/>
      <c r="Q78" s="294"/>
      <c r="R78" s="294"/>
      <c r="S78" s="294"/>
      <c r="T78" s="294"/>
      <c r="U78" s="294"/>
      <c r="V78" s="294"/>
      <c r="W78" s="294"/>
      <c r="X78" s="294"/>
      <c r="Y78" s="294"/>
    </row>
    <row r="79" spans="1:26" ht="17.25" customHeight="1" thickBot="1" x14ac:dyDescent="0.4">
      <c r="A79" s="326">
        <v>0</v>
      </c>
      <c r="B79" s="327"/>
      <c r="C79" s="327"/>
      <c r="D79" s="327"/>
      <c r="E79" s="327"/>
      <c r="F79" s="294"/>
      <c r="G79" s="294"/>
      <c r="H79" s="294"/>
      <c r="I79" s="294"/>
      <c r="J79" s="294"/>
      <c r="K79" s="294"/>
      <c r="L79" s="294"/>
      <c r="M79" s="294"/>
      <c r="N79" s="294"/>
      <c r="O79" s="294"/>
      <c r="P79" s="294"/>
      <c r="Q79" s="294"/>
      <c r="R79" s="294"/>
      <c r="S79" s="294"/>
      <c r="T79" s="294"/>
      <c r="U79" s="294"/>
      <c r="V79" s="294"/>
      <c r="W79" s="294"/>
      <c r="X79" s="294"/>
      <c r="Y79" s="294"/>
    </row>
    <row r="80" spans="1:26" ht="123" thickBot="1" x14ac:dyDescent="0.4">
      <c r="A80" s="328" t="s">
        <v>107</v>
      </c>
      <c r="B80" s="329" t="s">
        <v>108</v>
      </c>
      <c r="C80" s="329" t="s">
        <v>109</v>
      </c>
      <c r="D80" s="329" t="s">
        <v>110</v>
      </c>
      <c r="E80" s="329" t="s">
        <v>111</v>
      </c>
      <c r="F80" s="294"/>
      <c r="G80" s="294"/>
      <c r="H80" s="294"/>
      <c r="I80" s="294"/>
      <c r="J80" s="294"/>
      <c r="K80" s="294"/>
      <c r="L80" s="294"/>
      <c r="M80" s="294"/>
      <c r="N80" s="294"/>
      <c r="O80" s="294"/>
      <c r="P80" s="294"/>
      <c r="Q80" s="294"/>
      <c r="R80" s="294"/>
      <c r="S80" s="294"/>
      <c r="T80" s="294"/>
      <c r="U80" s="294"/>
      <c r="V80" s="294"/>
      <c r="W80" s="294"/>
      <c r="X80" s="294"/>
      <c r="Y80" s="294"/>
    </row>
    <row r="81" spans="1:26" ht="36.75" customHeight="1" thickBot="1" x14ac:dyDescent="0.4">
      <c r="A81" s="1225" t="s">
        <v>74</v>
      </c>
      <c r="B81" s="1218"/>
      <c r="C81" s="1218"/>
      <c r="D81" s="1218"/>
      <c r="E81" s="1219"/>
      <c r="F81" s="294"/>
      <c r="G81" s="294"/>
      <c r="H81" s="294"/>
      <c r="I81" s="294"/>
      <c r="J81" s="294"/>
      <c r="K81" s="294"/>
      <c r="L81" s="294"/>
      <c r="M81" s="294"/>
      <c r="N81" s="294"/>
      <c r="O81" s="294"/>
      <c r="P81" s="294"/>
      <c r="Q81" s="294"/>
      <c r="R81" s="294"/>
      <c r="S81" s="294"/>
      <c r="T81" s="294"/>
      <c r="U81" s="294"/>
      <c r="V81" s="294"/>
      <c r="W81" s="294"/>
      <c r="X81" s="294"/>
      <c r="Y81" s="294"/>
    </row>
    <row r="82" spans="1:26" ht="21" customHeight="1" x14ac:dyDescent="0.35">
      <c r="A82" s="1220" t="s">
        <v>75</v>
      </c>
      <c r="B82" s="1218"/>
      <c r="C82" s="1218"/>
      <c r="D82" s="1218"/>
      <c r="E82" s="1219"/>
      <c r="F82" s="294"/>
      <c r="G82" s="294"/>
      <c r="H82" s="294"/>
      <c r="I82" s="294"/>
      <c r="J82" s="294"/>
      <c r="K82" s="294"/>
      <c r="L82" s="294"/>
      <c r="M82" s="294"/>
      <c r="N82" s="294"/>
      <c r="O82" s="294"/>
      <c r="P82" s="294"/>
      <c r="Q82" s="294"/>
      <c r="R82" s="294"/>
      <c r="S82" s="294"/>
      <c r="T82" s="294"/>
      <c r="U82" s="294"/>
      <c r="V82" s="294"/>
      <c r="W82" s="294"/>
      <c r="X82" s="294"/>
      <c r="Y82" s="294"/>
      <c r="Z82" s="294"/>
    </row>
    <row r="83" spans="1:26" ht="39" customHeight="1" x14ac:dyDescent="0.35">
      <c r="A83" s="1221" t="s">
        <v>76</v>
      </c>
      <c r="B83" s="1218"/>
      <c r="C83" s="1219"/>
      <c r="D83" s="1226" t="s">
        <v>77</v>
      </c>
      <c r="E83" s="1219"/>
      <c r="F83" s="294"/>
      <c r="G83" s="294"/>
      <c r="H83" s="294"/>
      <c r="I83" s="294"/>
      <c r="J83" s="294"/>
      <c r="K83" s="294"/>
      <c r="L83" s="294"/>
      <c r="M83" s="294"/>
      <c r="N83" s="294"/>
      <c r="O83" s="294"/>
      <c r="P83" s="294"/>
      <c r="Q83" s="294"/>
      <c r="R83" s="294"/>
      <c r="S83" s="294"/>
      <c r="T83" s="294"/>
      <c r="U83" s="294"/>
      <c r="V83" s="294"/>
      <c r="W83" s="294"/>
      <c r="X83" s="294"/>
      <c r="Y83" s="294"/>
      <c r="Z83" s="294"/>
    </row>
    <row r="84" spans="1:26" ht="43.5" customHeight="1" x14ac:dyDescent="0.35">
      <c r="A84" s="1217"/>
      <c r="B84" s="1218"/>
      <c r="C84" s="1219"/>
      <c r="D84" s="1220"/>
      <c r="E84" s="1219"/>
      <c r="F84" s="294"/>
      <c r="G84" s="294"/>
      <c r="H84" s="294"/>
      <c r="I84" s="294"/>
      <c r="J84" s="294"/>
      <c r="K84" s="294"/>
      <c r="L84" s="294"/>
      <c r="M84" s="294"/>
      <c r="N84" s="294"/>
      <c r="O84" s="294"/>
      <c r="P84" s="294"/>
      <c r="Q84" s="294"/>
      <c r="R84" s="294"/>
      <c r="S84" s="294"/>
      <c r="T84" s="294"/>
      <c r="U84" s="294"/>
      <c r="V84" s="294"/>
      <c r="W84" s="294"/>
      <c r="X84" s="294"/>
      <c r="Y84" s="294"/>
      <c r="Z84" s="294"/>
    </row>
    <row r="85" spans="1:26" ht="37.5" customHeight="1" x14ac:dyDescent="0.35">
      <c r="A85" s="1217"/>
      <c r="B85" s="1218"/>
      <c r="C85" s="1219"/>
      <c r="D85" s="1220"/>
      <c r="E85" s="1219"/>
      <c r="F85" s="294"/>
      <c r="G85" s="294"/>
      <c r="H85" s="294"/>
      <c r="I85" s="294"/>
      <c r="J85" s="294"/>
      <c r="K85" s="294"/>
      <c r="L85" s="294"/>
      <c r="M85" s="294"/>
      <c r="N85" s="294"/>
      <c r="O85" s="294"/>
      <c r="P85" s="294"/>
      <c r="Q85" s="294"/>
      <c r="R85" s="294"/>
      <c r="S85" s="294"/>
      <c r="T85" s="294"/>
      <c r="U85" s="294"/>
      <c r="V85" s="294"/>
      <c r="W85" s="294"/>
      <c r="X85" s="294"/>
      <c r="Y85" s="294"/>
      <c r="Z85" s="294"/>
    </row>
    <row r="86" spans="1:26" ht="43.5" customHeight="1" x14ac:dyDescent="0.35">
      <c r="A86" s="1217"/>
      <c r="B86" s="1218"/>
      <c r="C86" s="1219"/>
      <c r="D86" s="1220"/>
      <c r="E86" s="1219"/>
      <c r="F86" s="294"/>
      <c r="G86" s="294"/>
      <c r="H86" s="294"/>
      <c r="I86" s="294"/>
      <c r="J86" s="294"/>
      <c r="K86" s="294"/>
      <c r="L86" s="294"/>
      <c r="M86" s="294"/>
      <c r="N86" s="294"/>
      <c r="O86" s="294"/>
      <c r="P86" s="294"/>
      <c r="Q86" s="294"/>
      <c r="R86" s="294"/>
      <c r="S86" s="294"/>
      <c r="T86" s="294"/>
      <c r="U86" s="294"/>
      <c r="V86" s="294"/>
      <c r="W86" s="294"/>
      <c r="X86" s="294"/>
      <c r="Y86" s="294"/>
      <c r="Z86" s="294"/>
    </row>
    <row r="87" spans="1:26" ht="37.5" customHeight="1" x14ac:dyDescent="0.35">
      <c r="A87" s="1217"/>
      <c r="B87" s="1218"/>
      <c r="C87" s="1219"/>
      <c r="D87" s="1220"/>
      <c r="E87" s="1219"/>
      <c r="F87" s="294"/>
      <c r="G87" s="294"/>
      <c r="H87" s="294"/>
      <c r="I87" s="294"/>
      <c r="J87" s="294"/>
      <c r="K87" s="294"/>
      <c r="L87" s="294"/>
      <c r="M87" s="294"/>
      <c r="N87" s="294"/>
      <c r="O87" s="294"/>
      <c r="P87" s="294"/>
      <c r="Q87" s="294"/>
      <c r="R87" s="294"/>
      <c r="S87" s="294"/>
      <c r="T87" s="294"/>
      <c r="U87" s="294"/>
      <c r="V87" s="294"/>
      <c r="W87" s="294"/>
      <c r="X87" s="294"/>
      <c r="Y87" s="294"/>
      <c r="Z87" s="294"/>
    </row>
    <row r="88" spans="1:26" ht="43.5" customHeight="1" x14ac:dyDescent="0.35">
      <c r="A88" s="1217"/>
      <c r="B88" s="1218"/>
      <c r="C88" s="1219"/>
      <c r="D88" s="1262"/>
      <c r="E88" s="1219"/>
      <c r="F88" s="294"/>
      <c r="G88" s="294"/>
      <c r="H88" s="294"/>
      <c r="I88" s="294"/>
      <c r="J88" s="294"/>
      <c r="K88" s="294"/>
      <c r="L88" s="294"/>
      <c r="M88" s="294"/>
      <c r="N88" s="294"/>
      <c r="O88" s="294"/>
      <c r="P88" s="294"/>
      <c r="Q88" s="294"/>
      <c r="R88" s="294"/>
      <c r="S88" s="294"/>
      <c r="T88" s="294"/>
      <c r="U88" s="294"/>
      <c r="V88" s="294"/>
      <c r="W88" s="294"/>
      <c r="X88" s="294"/>
      <c r="Y88" s="294"/>
      <c r="Z88" s="294"/>
    </row>
    <row r="89" spans="1:26" ht="37.5" customHeight="1" thickBot="1" x14ac:dyDescent="0.4">
      <c r="A89" s="1217"/>
      <c r="B89" s="1218"/>
      <c r="C89" s="1219"/>
      <c r="D89" s="1220"/>
      <c r="E89" s="1219"/>
      <c r="F89" s="294"/>
      <c r="G89" s="294"/>
      <c r="H89" s="294"/>
      <c r="I89" s="294"/>
      <c r="J89" s="294"/>
      <c r="K89" s="294"/>
      <c r="L89" s="294"/>
      <c r="M89" s="294"/>
      <c r="N89" s="294"/>
      <c r="O89" s="294"/>
      <c r="P89" s="294"/>
      <c r="Q89" s="294"/>
      <c r="R89" s="294"/>
      <c r="S89" s="294"/>
      <c r="T89" s="294"/>
      <c r="U89" s="294"/>
      <c r="V89" s="294"/>
      <c r="W89" s="294"/>
      <c r="X89" s="294"/>
      <c r="Y89" s="294"/>
      <c r="Z89" s="294"/>
    </row>
    <row r="90" spans="1:26" ht="39" customHeight="1" thickBot="1" x14ac:dyDescent="0.4">
      <c r="A90" s="1221" t="s">
        <v>78</v>
      </c>
      <c r="B90" s="1222"/>
      <c r="C90" s="1222"/>
      <c r="D90" s="1222"/>
      <c r="E90" s="1223"/>
      <c r="F90" s="294"/>
      <c r="G90" s="294"/>
      <c r="H90" s="294"/>
      <c r="I90" s="294"/>
      <c r="J90" s="294"/>
      <c r="K90" s="294"/>
      <c r="L90" s="294"/>
      <c r="M90" s="294"/>
      <c r="N90" s="294"/>
      <c r="O90" s="294"/>
      <c r="P90" s="294"/>
      <c r="Q90" s="294"/>
      <c r="R90" s="294"/>
      <c r="S90" s="294"/>
      <c r="T90" s="294"/>
      <c r="U90" s="294"/>
      <c r="V90" s="294"/>
      <c r="W90" s="294"/>
      <c r="X90" s="294"/>
      <c r="Y90" s="294"/>
    </row>
    <row r="91" spans="1:26" ht="121.15" customHeight="1" x14ac:dyDescent="0.35">
      <c r="A91" s="1261"/>
      <c r="B91" s="1244"/>
      <c r="C91" s="1244"/>
      <c r="D91" s="1244"/>
      <c r="E91" s="1245"/>
      <c r="F91" s="294"/>
      <c r="G91" s="294"/>
      <c r="H91" s="294"/>
      <c r="I91" s="294"/>
      <c r="J91" s="294"/>
      <c r="K91" s="294"/>
      <c r="L91" s="294"/>
      <c r="M91" s="294"/>
      <c r="N91" s="294"/>
      <c r="O91" s="294"/>
      <c r="P91" s="294"/>
      <c r="Q91" s="294"/>
      <c r="R91" s="294"/>
      <c r="S91" s="294"/>
      <c r="T91" s="294"/>
      <c r="U91" s="294"/>
      <c r="V91" s="294"/>
      <c r="W91" s="294"/>
      <c r="X91" s="294"/>
      <c r="Y91" s="294"/>
    </row>
    <row r="92" spans="1:26" ht="15.75" customHeight="1" x14ac:dyDescent="0.35">
      <c r="A92" s="1246"/>
      <c r="B92" s="1137"/>
      <c r="C92" s="1137"/>
      <c r="D92" s="1137"/>
      <c r="E92" s="1247"/>
      <c r="F92" s="294"/>
      <c r="G92" s="294"/>
      <c r="H92" s="294"/>
      <c r="I92" s="294"/>
      <c r="J92" s="294"/>
      <c r="K92" s="294"/>
      <c r="L92" s="294"/>
      <c r="M92" s="294"/>
      <c r="N92" s="294"/>
      <c r="O92" s="294"/>
      <c r="P92" s="294"/>
      <c r="Q92" s="294"/>
      <c r="R92" s="294"/>
      <c r="S92" s="294"/>
      <c r="T92" s="294"/>
      <c r="U92" s="294"/>
      <c r="V92" s="294"/>
      <c r="W92" s="294"/>
      <c r="X92" s="294"/>
      <c r="Y92" s="294"/>
      <c r="Z92" s="294"/>
    </row>
    <row r="93" spans="1:26" ht="15.75" customHeight="1" x14ac:dyDescent="0.35">
      <c r="A93" s="1246"/>
      <c r="B93" s="1137"/>
      <c r="C93" s="1137"/>
      <c r="D93" s="1137"/>
      <c r="E93" s="1247"/>
      <c r="F93" s="294"/>
      <c r="G93" s="294"/>
      <c r="H93" s="294"/>
      <c r="I93" s="294"/>
      <c r="J93" s="294"/>
      <c r="K93" s="294"/>
      <c r="L93" s="294"/>
      <c r="M93" s="294"/>
      <c r="N93" s="294"/>
      <c r="O93" s="294"/>
      <c r="P93" s="294"/>
      <c r="Q93" s="294"/>
      <c r="R93" s="294"/>
      <c r="S93" s="294"/>
      <c r="T93" s="294"/>
      <c r="U93" s="294"/>
      <c r="V93" s="294"/>
      <c r="W93" s="294"/>
      <c r="X93" s="294"/>
      <c r="Y93" s="294"/>
      <c r="Z93" s="294"/>
    </row>
    <row r="94" spans="1:26" ht="15.75" customHeight="1" x14ac:dyDescent="0.35">
      <c r="A94" s="1246"/>
      <c r="B94" s="1137"/>
      <c r="C94" s="1137"/>
      <c r="D94" s="1137"/>
      <c r="E94" s="1247"/>
      <c r="F94" s="294"/>
      <c r="G94" s="294"/>
      <c r="H94" s="294"/>
      <c r="I94" s="294"/>
      <c r="J94" s="294"/>
      <c r="K94" s="294"/>
      <c r="L94" s="294"/>
      <c r="M94" s="294"/>
      <c r="N94" s="294"/>
      <c r="O94" s="294"/>
      <c r="P94" s="294"/>
      <c r="Q94" s="294"/>
      <c r="R94" s="294"/>
      <c r="S94" s="294"/>
      <c r="T94" s="294"/>
      <c r="U94" s="294"/>
      <c r="V94" s="294"/>
      <c r="W94" s="294"/>
      <c r="X94" s="294"/>
      <c r="Y94" s="294"/>
      <c r="Z94" s="294"/>
    </row>
    <row r="95" spans="1:26" ht="15.75" customHeight="1" x14ac:dyDescent="0.35">
      <c r="A95" s="1248"/>
      <c r="B95" s="1249"/>
      <c r="C95" s="1249"/>
      <c r="D95" s="1249"/>
      <c r="E95" s="1250"/>
      <c r="F95" s="294"/>
      <c r="G95" s="294"/>
      <c r="H95" s="294"/>
      <c r="I95" s="294"/>
      <c r="J95" s="294"/>
      <c r="K95" s="294"/>
      <c r="L95" s="294"/>
      <c r="M95" s="294"/>
      <c r="N95" s="294"/>
      <c r="O95" s="294"/>
      <c r="P95" s="294"/>
      <c r="Q95" s="294"/>
      <c r="R95" s="294"/>
      <c r="S95" s="294"/>
      <c r="T95" s="294"/>
      <c r="U95" s="294"/>
      <c r="V95" s="294"/>
      <c r="W95" s="294"/>
      <c r="X95" s="294"/>
      <c r="Y95" s="294"/>
      <c r="Z95" s="294"/>
    </row>
    <row r="96" spans="1:26" ht="15.75" customHeight="1" x14ac:dyDescent="0.35">
      <c r="A96" s="294"/>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row>
    <row r="97" spans="1:25" ht="15.75" customHeight="1" x14ac:dyDescent="0.35">
      <c r="A97" s="294"/>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row>
    <row r="98" spans="1:25" ht="15.75" customHeight="1" x14ac:dyDescent="0.35">
      <c r="A98" s="294"/>
      <c r="B98" s="294"/>
      <c r="C98" s="294"/>
      <c r="D98" s="294"/>
      <c r="E98" s="294"/>
      <c r="F98" s="294"/>
      <c r="G98" s="294"/>
      <c r="H98" s="294"/>
      <c r="I98" s="294"/>
      <c r="J98" s="294"/>
      <c r="K98" s="294"/>
      <c r="L98" s="294"/>
      <c r="M98" s="294"/>
      <c r="N98" s="294"/>
      <c r="O98" s="294"/>
      <c r="P98" s="294"/>
      <c r="Q98" s="294"/>
      <c r="R98" s="294"/>
      <c r="S98" s="294"/>
      <c r="T98" s="294"/>
      <c r="U98" s="294"/>
      <c r="V98" s="294"/>
      <c r="W98" s="294"/>
      <c r="X98" s="294"/>
      <c r="Y98" s="294"/>
    </row>
    <row r="99" spans="1:25" ht="15.75" customHeight="1" x14ac:dyDescent="0.35">
      <c r="A99" s="294"/>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row>
    <row r="100" spans="1:25" ht="15.75" customHeight="1" x14ac:dyDescent="0.35">
      <c r="A100" s="294"/>
      <c r="B100" s="294"/>
      <c r="C100" s="294"/>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row>
    <row r="101" spans="1:25" ht="15.75" customHeight="1" x14ac:dyDescent="0.35">
      <c r="A101" s="294"/>
      <c r="B101" s="294"/>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row>
    <row r="102" spans="1:25" ht="15.75" customHeight="1" x14ac:dyDescent="0.35">
      <c r="A102" s="294"/>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row>
    <row r="103" spans="1:25" ht="15.75" customHeight="1" x14ac:dyDescent="0.35">
      <c r="A103" s="294"/>
      <c r="B103" s="294"/>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row>
    <row r="104" spans="1:25" ht="15.75" customHeight="1" x14ac:dyDescent="0.35">
      <c r="A104" s="294"/>
      <c r="B104" s="294"/>
      <c r="C104" s="294"/>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4"/>
    </row>
    <row r="105" spans="1:25" ht="15.75" customHeight="1" x14ac:dyDescent="0.35">
      <c r="A105" s="294"/>
      <c r="B105" s="294"/>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row>
    <row r="106" spans="1:25" ht="15.75" customHeight="1" x14ac:dyDescent="0.35">
      <c r="A106" s="294"/>
      <c r="B106" s="294"/>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row>
    <row r="107" spans="1:25" ht="15.75" customHeight="1" x14ac:dyDescent="0.35">
      <c r="A107" s="294"/>
      <c r="B107" s="294"/>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row>
    <row r="108" spans="1:25" ht="15.75" customHeight="1" x14ac:dyDescent="0.35">
      <c r="A108" s="294"/>
      <c r="B108" s="294"/>
      <c r="C108" s="294"/>
      <c r="D108" s="294"/>
      <c r="E108" s="294"/>
      <c r="F108" s="294"/>
      <c r="G108" s="294"/>
      <c r="H108" s="294"/>
      <c r="I108" s="294"/>
      <c r="J108" s="294"/>
      <c r="K108" s="294"/>
      <c r="L108" s="294"/>
      <c r="M108" s="294"/>
      <c r="N108" s="294"/>
      <c r="O108" s="294"/>
      <c r="P108" s="294"/>
      <c r="Q108" s="294"/>
      <c r="R108" s="294"/>
      <c r="S108" s="294"/>
      <c r="T108" s="294"/>
      <c r="U108" s="294"/>
      <c r="V108" s="294"/>
      <c r="W108" s="294"/>
      <c r="X108" s="294"/>
      <c r="Y108" s="294"/>
    </row>
    <row r="109" spans="1:25" ht="15.75" customHeight="1" x14ac:dyDescent="0.35">
      <c r="A109" s="294"/>
      <c r="B109" s="294"/>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row>
    <row r="110" spans="1:25" ht="15.75" customHeight="1" x14ac:dyDescent="0.35">
      <c r="A110" s="294"/>
      <c r="B110" s="294"/>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row>
    <row r="111" spans="1:25" ht="15.75" customHeight="1" x14ac:dyDescent="0.35">
      <c r="A111" s="294"/>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row>
    <row r="112" spans="1:25" ht="15.75" customHeight="1" x14ac:dyDescent="0.35">
      <c r="A112" s="294"/>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row>
    <row r="113" spans="1:25" ht="15.75" customHeight="1" x14ac:dyDescent="0.35">
      <c r="A113" s="294"/>
      <c r="B113" s="294"/>
      <c r="C113" s="294"/>
      <c r="D113" s="294"/>
      <c r="E113" s="294"/>
      <c r="F113" s="294"/>
      <c r="G113" s="294"/>
      <c r="H113" s="294"/>
      <c r="I113" s="294"/>
      <c r="J113" s="294"/>
      <c r="K113" s="294"/>
      <c r="L113" s="294"/>
      <c r="M113" s="294"/>
      <c r="N113" s="294"/>
      <c r="O113" s="294"/>
      <c r="P113" s="294"/>
      <c r="Q113" s="294"/>
      <c r="R113" s="294"/>
      <c r="S113" s="294"/>
      <c r="T113" s="294"/>
      <c r="U113" s="294"/>
      <c r="V113" s="294"/>
      <c r="W113" s="294"/>
      <c r="X113" s="294"/>
      <c r="Y113" s="294"/>
    </row>
    <row r="114" spans="1:25" ht="15.75" customHeight="1" x14ac:dyDescent="0.35">
      <c r="A114" s="294"/>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row>
    <row r="115" spans="1:25" ht="15.75" customHeight="1" x14ac:dyDescent="0.35">
      <c r="A115" s="294"/>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row>
    <row r="116" spans="1:25" ht="15.75" customHeight="1" x14ac:dyDescent="0.35">
      <c r="A116" s="294"/>
      <c r="B116" s="294"/>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row>
    <row r="117" spans="1:25" ht="15.75" customHeight="1" x14ac:dyDescent="0.35">
      <c r="A117" s="294"/>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row>
    <row r="118" spans="1:25" ht="15.75" customHeight="1" x14ac:dyDescent="0.35">
      <c r="A118" s="294"/>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row>
    <row r="119" spans="1:25" ht="15.75" customHeight="1" x14ac:dyDescent="0.35">
      <c r="A119" s="294"/>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row>
    <row r="120" spans="1:25" ht="15.75" customHeight="1" x14ac:dyDescent="0.35">
      <c r="A120" s="294"/>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row>
    <row r="121" spans="1:25" ht="15.75" customHeight="1" x14ac:dyDescent="0.35">
      <c r="A121" s="294"/>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row>
    <row r="122" spans="1:25" ht="15.75" customHeight="1" x14ac:dyDescent="0.35">
      <c r="A122" s="294"/>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row>
    <row r="123" spans="1:25" ht="15.75" customHeight="1" x14ac:dyDescent="0.35">
      <c r="A123" s="294"/>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row>
    <row r="124" spans="1:25" ht="15.75" customHeight="1" x14ac:dyDescent="0.35">
      <c r="A124" s="294"/>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row>
    <row r="125" spans="1:25" ht="15.75" customHeight="1" x14ac:dyDescent="0.35">
      <c r="A125" s="294"/>
      <c r="B125" s="294"/>
      <c r="C125" s="294"/>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row>
    <row r="126" spans="1:25" ht="15.75" customHeight="1" x14ac:dyDescent="0.35">
      <c r="A126" s="294"/>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row>
    <row r="127" spans="1:25" ht="15.75" customHeight="1" x14ac:dyDescent="0.35">
      <c r="A127" s="294"/>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row>
    <row r="128" spans="1:25" ht="15.75" customHeight="1" x14ac:dyDescent="0.35">
      <c r="A128" s="294"/>
      <c r="B128" s="294"/>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row>
    <row r="129" spans="1:25" ht="15.75" customHeight="1" x14ac:dyDescent="0.35">
      <c r="A129" s="294"/>
      <c r="B129" s="294"/>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row>
    <row r="130" spans="1:25" ht="15.75" customHeight="1" x14ac:dyDescent="0.35">
      <c r="A130" s="294"/>
      <c r="B130" s="294"/>
      <c r="C130" s="294"/>
      <c r="D130" s="294"/>
      <c r="E130" s="294"/>
      <c r="F130" s="294"/>
      <c r="G130" s="294"/>
      <c r="H130" s="294"/>
      <c r="I130" s="294"/>
      <c r="J130" s="294"/>
      <c r="K130" s="294"/>
      <c r="L130" s="294"/>
      <c r="M130" s="294"/>
      <c r="N130" s="294"/>
      <c r="O130" s="294"/>
      <c r="P130" s="294"/>
      <c r="Q130" s="294"/>
      <c r="R130" s="294"/>
      <c r="S130" s="294"/>
      <c r="T130" s="294"/>
      <c r="U130" s="294"/>
      <c r="V130" s="294"/>
      <c r="W130" s="294"/>
      <c r="X130" s="294"/>
      <c r="Y130" s="294"/>
    </row>
    <row r="131" spans="1:25" ht="15.75" customHeight="1" x14ac:dyDescent="0.35">
      <c r="A131" s="294"/>
      <c r="B131" s="294"/>
      <c r="C131" s="294"/>
      <c r="D131" s="294"/>
      <c r="E131" s="294"/>
      <c r="F131" s="294"/>
      <c r="G131" s="294"/>
      <c r="H131" s="294"/>
      <c r="I131" s="294"/>
      <c r="J131" s="294"/>
      <c r="K131" s="294"/>
      <c r="L131" s="294"/>
      <c r="M131" s="294"/>
      <c r="N131" s="294"/>
      <c r="O131" s="294"/>
      <c r="P131" s="294"/>
      <c r="Q131" s="294"/>
      <c r="R131" s="294"/>
      <c r="S131" s="294"/>
      <c r="T131" s="294"/>
      <c r="U131" s="294"/>
      <c r="V131" s="294"/>
      <c r="W131" s="294"/>
      <c r="X131" s="294"/>
      <c r="Y131" s="294"/>
    </row>
    <row r="132" spans="1:25" ht="15.75" customHeight="1" x14ac:dyDescent="0.35">
      <c r="A132" s="294"/>
      <c r="B132" s="294"/>
      <c r="C132" s="294"/>
      <c r="D132" s="294"/>
      <c r="E132" s="294"/>
      <c r="F132" s="294"/>
      <c r="G132" s="294"/>
      <c r="H132" s="294"/>
      <c r="I132" s="294"/>
      <c r="J132" s="294"/>
      <c r="K132" s="294"/>
      <c r="L132" s="294"/>
      <c r="M132" s="294"/>
      <c r="N132" s="294"/>
      <c r="O132" s="294"/>
      <c r="P132" s="294"/>
      <c r="Q132" s="294"/>
      <c r="R132" s="294"/>
      <c r="S132" s="294"/>
      <c r="T132" s="294"/>
      <c r="U132" s="294"/>
      <c r="V132" s="294"/>
      <c r="W132" s="294"/>
      <c r="X132" s="294"/>
      <c r="Y132" s="294"/>
    </row>
    <row r="133" spans="1:25" ht="15.75" customHeight="1" x14ac:dyDescent="0.35">
      <c r="A133" s="294"/>
      <c r="B133" s="294"/>
      <c r="C133" s="294"/>
      <c r="D133" s="294"/>
      <c r="E133" s="294"/>
      <c r="F133" s="294"/>
      <c r="G133" s="294"/>
      <c r="H133" s="294"/>
      <c r="I133" s="294"/>
      <c r="J133" s="294"/>
      <c r="K133" s="294"/>
      <c r="L133" s="294"/>
      <c r="M133" s="294"/>
      <c r="N133" s="294"/>
      <c r="O133" s="294"/>
      <c r="P133" s="294"/>
      <c r="Q133" s="294"/>
      <c r="R133" s="294"/>
      <c r="S133" s="294"/>
      <c r="T133" s="294"/>
      <c r="U133" s="294"/>
      <c r="V133" s="294"/>
      <c r="W133" s="294"/>
      <c r="X133" s="294"/>
      <c r="Y133" s="294"/>
    </row>
    <row r="134" spans="1:25" ht="15.75" customHeight="1" x14ac:dyDescent="0.35">
      <c r="A134" s="294"/>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row>
    <row r="135" spans="1:25" ht="15.75" customHeight="1" x14ac:dyDescent="0.35">
      <c r="A135" s="294"/>
      <c r="B135" s="294"/>
      <c r="C135" s="294"/>
      <c r="D135" s="294"/>
      <c r="E135" s="294"/>
      <c r="F135" s="294"/>
      <c r="G135" s="294"/>
      <c r="H135" s="294"/>
      <c r="I135" s="294"/>
      <c r="J135" s="294"/>
      <c r="K135" s="294"/>
      <c r="L135" s="294"/>
      <c r="M135" s="294"/>
      <c r="N135" s="294"/>
      <c r="O135" s="294"/>
      <c r="P135" s="294"/>
      <c r="Q135" s="294"/>
      <c r="R135" s="294"/>
      <c r="S135" s="294"/>
      <c r="T135" s="294"/>
      <c r="U135" s="294"/>
      <c r="V135" s="294"/>
      <c r="W135" s="294"/>
      <c r="X135" s="294"/>
      <c r="Y135" s="294"/>
    </row>
    <row r="136" spans="1:25" ht="15.75" customHeight="1" x14ac:dyDescent="0.35">
      <c r="A136" s="294"/>
      <c r="B136" s="294"/>
      <c r="C136" s="294"/>
      <c r="D136" s="294"/>
      <c r="E136" s="294"/>
      <c r="F136" s="294"/>
      <c r="G136" s="294"/>
      <c r="H136" s="294"/>
      <c r="I136" s="294"/>
      <c r="J136" s="294"/>
      <c r="K136" s="294"/>
      <c r="L136" s="294"/>
      <c r="M136" s="294"/>
      <c r="N136" s="294"/>
      <c r="O136" s="294"/>
      <c r="P136" s="294"/>
      <c r="Q136" s="294"/>
      <c r="R136" s="294"/>
      <c r="S136" s="294"/>
      <c r="T136" s="294"/>
      <c r="U136" s="294"/>
      <c r="V136" s="294"/>
      <c r="W136" s="294"/>
      <c r="X136" s="294"/>
      <c r="Y136" s="294"/>
    </row>
    <row r="137" spans="1:25" ht="15.75" customHeight="1" x14ac:dyDescent="0.35">
      <c r="A137" s="294"/>
      <c r="B137" s="294"/>
      <c r="C137" s="294"/>
      <c r="D137" s="294"/>
      <c r="E137" s="294"/>
      <c r="F137" s="294"/>
      <c r="G137" s="294"/>
      <c r="H137" s="294"/>
      <c r="I137" s="294"/>
      <c r="J137" s="294"/>
      <c r="K137" s="294"/>
      <c r="L137" s="294"/>
      <c r="M137" s="294"/>
      <c r="N137" s="294"/>
      <c r="O137" s="294"/>
      <c r="P137" s="294"/>
      <c r="Q137" s="294"/>
      <c r="R137" s="294"/>
      <c r="S137" s="294"/>
      <c r="T137" s="294"/>
      <c r="U137" s="294"/>
      <c r="V137" s="294"/>
      <c r="W137" s="294"/>
      <c r="X137" s="294"/>
      <c r="Y137" s="294"/>
    </row>
    <row r="138" spans="1:25" ht="15.75" customHeight="1" x14ac:dyDescent="0.35">
      <c r="A138" s="294"/>
      <c r="B138" s="294"/>
      <c r="C138" s="294"/>
      <c r="D138" s="294"/>
      <c r="E138" s="294"/>
      <c r="F138" s="294"/>
      <c r="G138" s="294"/>
      <c r="H138" s="294"/>
      <c r="I138" s="294"/>
      <c r="J138" s="294"/>
      <c r="K138" s="294"/>
      <c r="L138" s="294"/>
      <c r="M138" s="294"/>
      <c r="N138" s="294"/>
      <c r="O138" s="294"/>
      <c r="P138" s="294"/>
      <c r="Q138" s="294"/>
      <c r="R138" s="294"/>
      <c r="S138" s="294"/>
      <c r="T138" s="294"/>
      <c r="U138" s="294"/>
      <c r="V138" s="294"/>
      <c r="W138" s="294"/>
      <c r="X138" s="294"/>
      <c r="Y138" s="294"/>
    </row>
    <row r="139" spans="1:25" ht="15.75" customHeight="1" x14ac:dyDescent="0.35">
      <c r="A139" s="294"/>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row>
    <row r="140" spans="1:25" ht="15.75" customHeight="1" x14ac:dyDescent="0.35">
      <c r="A140" s="294"/>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row>
    <row r="141" spans="1:25" ht="15.75" customHeight="1" x14ac:dyDescent="0.35">
      <c r="A141" s="294"/>
      <c r="B141" s="294"/>
      <c r="C141" s="294"/>
      <c r="D141" s="294"/>
      <c r="E141" s="294"/>
      <c r="F141" s="294"/>
      <c r="G141" s="294"/>
      <c r="H141" s="294"/>
      <c r="I141" s="294"/>
      <c r="J141" s="294"/>
      <c r="K141" s="294"/>
      <c r="L141" s="294"/>
      <c r="M141" s="294"/>
      <c r="N141" s="294"/>
      <c r="O141" s="294"/>
      <c r="P141" s="294"/>
      <c r="Q141" s="294"/>
      <c r="R141" s="294"/>
      <c r="S141" s="294"/>
      <c r="T141" s="294"/>
      <c r="U141" s="294"/>
      <c r="V141" s="294"/>
      <c r="W141" s="294"/>
      <c r="X141" s="294"/>
      <c r="Y141" s="294"/>
    </row>
    <row r="142" spans="1:25" ht="15.75" customHeight="1" x14ac:dyDescent="0.35">
      <c r="A142" s="294"/>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row>
    <row r="143" spans="1:25" ht="15.75" customHeight="1" x14ac:dyDescent="0.35">
      <c r="A143" s="294"/>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row>
    <row r="144" spans="1:25" ht="15.75" customHeight="1" x14ac:dyDescent="0.35">
      <c r="A144" s="294"/>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row>
    <row r="145" spans="1:25" ht="15.75" customHeight="1" x14ac:dyDescent="0.35">
      <c r="A145" s="294"/>
      <c r="B145" s="294"/>
      <c r="C145" s="294"/>
      <c r="D145" s="294"/>
      <c r="E145" s="294"/>
      <c r="F145" s="294"/>
      <c r="G145" s="294"/>
      <c r="H145" s="294"/>
      <c r="I145" s="294"/>
      <c r="J145" s="294"/>
      <c r="K145" s="294"/>
      <c r="L145" s="294"/>
      <c r="M145" s="294"/>
      <c r="N145" s="294"/>
      <c r="O145" s="294"/>
      <c r="P145" s="294"/>
      <c r="Q145" s="294"/>
      <c r="R145" s="294"/>
      <c r="S145" s="294"/>
      <c r="T145" s="294"/>
      <c r="U145" s="294"/>
      <c r="V145" s="294"/>
      <c r="W145" s="294"/>
      <c r="X145" s="294"/>
      <c r="Y145" s="294"/>
    </row>
    <row r="146" spans="1:25" ht="15.75" customHeight="1" x14ac:dyDescent="0.35">
      <c r="A146" s="294"/>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row>
    <row r="147" spans="1:25" ht="15.75" customHeight="1" x14ac:dyDescent="0.35">
      <c r="A147" s="294"/>
      <c r="B147" s="294"/>
      <c r="C147" s="294"/>
      <c r="D147" s="294"/>
      <c r="E147" s="294"/>
      <c r="F147" s="294"/>
      <c r="G147" s="294"/>
      <c r="H147" s="294"/>
      <c r="I147" s="294"/>
      <c r="J147" s="294"/>
      <c r="K147" s="294"/>
      <c r="L147" s="294"/>
      <c r="M147" s="294"/>
      <c r="N147" s="294"/>
      <c r="O147" s="294"/>
      <c r="P147" s="294"/>
      <c r="Q147" s="294"/>
      <c r="R147" s="294"/>
      <c r="S147" s="294"/>
      <c r="T147" s="294"/>
      <c r="U147" s="294"/>
      <c r="V147" s="294"/>
      <c r="W147" s="294"/>
      <c r="X147" s="294"/>
      <c r="Y147" s="294"/>
    </row>
    <row r="148" spans="1:25" ht="15.75" customHeight="1" x14ac:dyDescent="0.35">
      <c r="A148" s="294"/>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row>
    <row r="149" spans="1:25" ht="15.75" customHeight="1" x14ac:dyDescent="0.35">
      <c r="A149" s="294"/>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row>
    <row r="150" spans="1:25" ht="15.75" customHeight="1" x14ac:dyDescent="0.35">
      <c r="A150" s="294"/>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row>
    <row r="151" spans="1:25" ht="15.75" customHeight="1" x14ac:dyDescent="0.35">
      <c r="A151" s="294"/>
      <c r="B151" s="294"/>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row>
    <row r="152" spans="1:25" ht="15.75" customHeight="1" x14ac:dyDescent="0.35">
      <c r="A152" s="294"/>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row>
    <row r="153" spans="1:25" ht="15.75" customHeight="1" x14ac:dyDescent="0.35">
      <c r="A153" s="294"/>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row>
    <row r="154" spans="1:25" ht="15.75" customHeight="1" x14ac:dyDescent="0.35">
      <c r="A154" s="294"/>
      <c r="B154" s="294"/>
      <c r="C154" s="294"/>
      <c r="D154" s="294"/>
      <c r="E154" s="294"/>
      <c r="F154" s="294"/>
      <c r="G154" s="294"/>
      <c r="H154" s="294"/>
      <c r="I154" s="294"/>
      <c r="J154" s="294"/>
      <c r="K154" s="294"/>
      <c r="L154" s="294"/>
      <c r="M154" s="294"/>
      <c r="N154" s="294"/>
      <c r="O154" s="294"/>
      <c r="P154" s="294"/>
      <c r="Q154" s="294"/>
      <c r="R154" s="294"/>
      <c r="S154" s="294"/>
      <c r="T154" s="294"/>
      <c r="U154" s="294"/>
      <c r="V154" s="294"/>
      <c r="W154" s="294"/>
      <c r="X154" s="294"/>
      <c r="Y154" s="294"/>
    </row>
    <row r="155" spans="1:25" ht="15.75" customHeight="1" x14ac:dyDescent="0.35">
      <c r="A155" s="294"/>
      <c r="B155" s="294"/>
      <c r="C155" s="294"/>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row>
    <row r="156" spans="1:25" ht="15.75" customHeight="1" x14ac:dyDescent="0.35">
      <c r="A156" s="294"/>
      <c r="B156" s="294"/>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row>
    <row r="157" spans="1:25" ht="15.75" customHeight="1" x14ac:dyDescent="0.35">
      <c r="A157" s="294"/>
      <c r="B157" s="294"/>
      <c r="C157" s="294"/>
      <c r="D157" s="294"/>
      <c r="E157" s="294"/>
      <c r="F157" s="294"/>
      <c r="G157" s="294"/>
      <c r="H157" s="294"/>
      <c r="I157" s="294"/>
      <c r="J157" s="294"/>
      <c r="K157" s="294"/>
      <c r="L157" s="294"/>
      <c r="M157" s="294"/>
      <c r="N157" s="294"/>
      <c r="O157" s="294"/>
      <c r="P157" s="294"/>
      <c r="Q157" s="294"/>
      <c r="R157" s="294"/>
      <c r="S157" s="294"/>
      <c r="T157" s="294"/>
      <c r="U157" s="294"/>
      <c r="V157" s="294"/>
      <c r="W157" s="294"/>
      <c r="X157" s="294"/>
      <c r="Y157" s="294"/>
    </row>
    <row r="158" spans="1:25" ht="15.75" customHeight="1" x14ac:dyDescent="0.35">
      <c r="A158" s="294"/>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row>
    <row r="159" spans="1:25" ht="15.75" customHeight="1" x14ac:dyDescent="0.35">
      <c r="A159" s="294"/>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row>
    <row r="160" spans="1:25" ht="15.75" customHeight="1" x14ac:dyDescent="0.35">
      <c r="A160" s="294"/>
      <c r="B160" s="294"/>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row>
    <row r="161" spans="1:25" ht="15.75" customHeight="1" x14ac:dyDescent="0.35">
      <c r="A161" s="294"/>
      <c r="B161" s="294"/>
      <c r="C161" s="294"/>
      <c r="D161" s="294"/>
      <c r="E161" s="294"/>
      <c r="F161" s="294"/>
      <c r="G161" s="294"/>
      <c r="H161" s="294"/>
      <c r="I161" s="294"/>
      <c r="J161" s="294"/>
      <c r="K161" s="294"/>
      <c r="L161" s="294"/>
      <c r="M161" s="294"/>
      <c r="N161" s="294"/>
      <c r="O161" s="294"/>
      <c r="P161" s="294"/>
      <c r="Q161" s="294"/>
      <c r="R161" s="294"/>
      <c r="S161" s="294"/>
      <c r="T161" s="294"/>
      <c r="U161" s="294"/>
      <c r="V161" s="294"/>
      <c r="W161" s="294"/>
      <c r="X161" s="294"/>
      <c r="Y161" s="294"/>
    </row>
    <row r="162" spans="1:25" ht="15.75" customHeight="1" x14ac:dyDescent="0.35">
      <c r="A162" s="294"/>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row>
    <row r="163" spans="1:25" ht="15.75" customHeight="1" x14ac:dyDescent="0.35">
      <c r="A163" s="294"/>
      <c r="B163" s="294"/>
      <c r="C163" s="294"/>
      <c r="D163" s="294"/>
      <c r="E163" s="294"/>
      <c r="F163" s="294"/>
      <c r="G163" s="294"/>
      <c r="H163" s="294"/>
      <c r="I163" s="294"/>
      <c r="J163" s="294"/>
      <c r="K163" s="294"/>
      <c r="L163" s="294"/>
      <c r="M163" s="294"/>
      <c r="N163" s="294"/>
      <c r="O163" s="294"/>
      <c r="P163" s="294"/>
      <c r="Q163" s="294"/>
      <c r="R163" s="294"/>
      <c r="S163" s="294"/>
      <c r="T163" s="294"/>
      <c r="U163" s="294"/>
      <c r="V163" s="294"/>
      <c r="W163" s="294"/>
      <c r="X163" s="294"/>
      <c r="Y163" s="294"/>
    </row>
    <row r="164" spans="1:25" ht="15.75" customHeight="1" x14ac:dyDescent="0.35">
      <c r="A164" s="294"/>
      <c r="B164" s="294"/>
      <c r="C164" s="294"/>
      <c r="D164" s="294"/>
      <c r="E164" s="294"/>
      <c r="F164" s="294"/>
      <c r="G164" s="294"/>
      <c r="H164" s="294"/>
      <c r="I164" s="294"/>
      <c r="J164" s="294"/>
      <c r="K164" s="294"/>
      <c r="L164" s="294"/>
      <c r="M164" s="294"/>
      <c r="N164" s="294"/>
      <c r="O164" s="294"/>
      <c r="P164" s="294"/>
      <c r="Q164" s="294"/>
      <c r="R164" s="294"/>
      <c r="S164" s="294"/>
      <c r="T164" s="294"/>
      <c r="U164" s="294"/>
      <c r="V164" s="294"/>
      <c r="W164" s="294"/>
      <c r="X164" s="294"/>
      <c r="Y164" s="294"/>
    </row>
    <row r="165" spans="1:25" ht="15.75" customHeight="1" x14ac:dyDescent="0.35">
      <c r="A165" s="294"/>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row>
    <row r="166" spans="1:25" ht="15.75" customHeight="1" x14ac:dyDescent="0.35">
      <c r="A166" s="294"/>
      <c r="B166" s="294"/>
      <c r="C166" s="294"/>
      <c r="D166" s="294"/>
      <c r="E166" s="294"/>
      <c r="F166" s="294"/>
      <c r="G166" s="294"/>
      <c r="H166" s="294"/>
      <c r="I166" s="294"/>
      <c r="J166" s="294"/>
      <c r="K166" s="294"/>
      <c r="L166" s="294"/>
      <c r="M166" s="294"/>
      <c r="N166" s="294"/>
      <c r="O166" s="294"/>
      <c r="P166" s="294"/>
      <c r="Q166" s="294"/>
      <c r="R166" s="294"/>
      <c r="S166" s="294"/>
      <c r="T166" s="294"/>
      <c r="U166" s="294"/>
      <c r="V166" s="294"/>
      <c r="W166" s="294"/>
      <c r="X166" s="294"/>
      <c r="Y166" s="294"/>
    </row>
    <row r="167" spans="1:25" ht="15.75" customHeight="1" x14ac:dyDescent="0.35">
      <c r="A167" s="294"/>
      <c r="B167" s="294"/>
      <c r="C167" s="294"/>
      <c r="D167" s="294"/>
      <c r="E167" s="294"/>
      <c r="F167" s="294"/>
      <c r="G167" s="294"/>
      <c r="H167" s="294"/>
      <c r="I167" s="294"/>
      <c r="J167" s="294"/>
      <c r="K167" s="294"/>
      <c r="L167" s="294"/>
      <c r="M167" s="294"/>
      <c r="N167" s="294"/>
      <c r="O167" s="294"/>
      <c r="P167" s="294"/>
      <c r="Q167" s="294"/>
      <c r="R167" s="294"/>
      <c r="S167" s="294"/>
      <c r="T167" s="294"/>
      <c r="U167" s="294"/>
      <c r="V167" s="294"/>
      <c r="W167" s="294"/>
      <c r="X167" s="294"/>
      <c r="Y167" s="294"/>
    </row>
    <row r="168" spans="1:25" ht="15.75" customHeight="1" x14ac:dyDescent="0.35">
      <c r="A168" s="294"/>
      <c r="B168" s="294"/>
      <c r="C168" s="294"/>
      <c r="D168" s="294"/>
      <c r="E168" s="294"/>
      <c r="F168" s="294"/>
      <c r="G168" s="294"/>
      <c r="H168" s="294"/>
      <c r="I168" s="294"/>
      <c r="J168" s="294"/>
      <c r="K168" s="294"/>
      <c r="L168" s="294"/>
      <c r="M168" s="294"/>
      <c r="N168" s="294"/>
      <c r="O168" s="294"/>
      <c r="P168" s="294"/>
      <c r="Q168" s="294"/>
      <c r="R168" s="294"/>
      <c r="S168" s="294"/>
      <c r="T168" s="294"/>
      <c r="U168" s="294"/>
      <c r="V168" s="294"/>
      <c r="W168" s="294"/>
      <c r="X168" s="294"/>
      <c r="Y168" s="294"/>
    </row>
    <row r="169" spans="1:25" ht="15.75" customHeight="1" x14ac:dyDescent="0.35">
      <c r="A169" s="294"/>
      <c r="B169" s="294"/>
      <c r="C169" s="294"/>
      <c r="D169" s="294"/>
      <c r="E169" s="294"/>
      <c r="F169" s="294"/>
      <c r="G169" s="294"/>
      <c r="H169" s="294"/>
      <c r="I169" s="294"/>
      <c r="J169" s="294"/>
      <c r="K169" s="294"/>
      <c r="L169" s="294"/>
      <c r="M169" s="294"/>
      <c r="N169" s="294"/>
      <c r="O169" s="294"/>
      <c r="P169" s="294"/>
      <c r="Q169" s="294"/>
      <c r="R169" s="294"/>
      <c r="S169" s="294"/>
      <c r="T169" s="294"/>
      <c r="U169" s="294"/>
      <c r="V169" s="294"/>
      <c r="W169" s="294"/>
      <c r="X169" s="294"/>
      <c r="Y169" s="294"/>
    </row>
    <row r="170" spans="1:25" ht="15.75" customHeight="1" x14ac:dyDescent="0.35">
      <c r="A170" s="294"/>
      <c r="B170" s="294"/>
      <c r="C170" s="294"/>
      <c r="D170" s="294"/>
      <c r="E170" s="294"/>
      <c r="F170" s="294"/>
      <c r="G170" s="294"/>
      <c r="H170" s="294"/>
      <c r="I170" s="294"/>
      <c r="J170" s="294"/>
      <c r="K170" s="294"/>
      <c r="L170" s="294"/>
      <c r="M170" s="294"/>
      <c r="N170" s="294"/>
      <c r="O170" s="294"/>
      <c r="P170" s="294"/>
      <c r="Q170" s="294"/>
      <c r="R170" s="294"/>
      <c r="S170" s="294"/>
      <c r="T170" s="294"/>
      <c r="U170" s="294"/>
      <c r="V170" s="294"/>
      <c r="W170" s="294"/>
      <c r="X170" s="294"/>
      <c r="Y170" s="294"/>
    </row>
    <row r="171" spans="1:25" ht="15.75" customHeight="1" x14ac:dyDescent="0.35">
      <c r="A171" s="294"/>
      <c r="B171" s="294"/>
      <c r="C171" s="294"/>
      <c r="D171" s="294"/>
      <c r="E171" s="294"/>
      <c r="F171" s="294"/>
      <c r="G171" s="294"/>
      <c r="H171" s="294"/>
      <c r="I171" s="294"/>
      <c r="J171" s="294"/>
      <c r="K171" s="294"/>
      <c r="L171" s="294"/>
      <c r="M171" s="294"/>
      <c r="N171" s="294"/>
      <c r="O171" s="294"/>
      <c r="P171" s="294"/>
      <c r="Q171" s="294"/>
      <c r="R171" s="294"/>
      <c r="S171" s="294"/>
      <c r="T171" s="294"/>
      <c r="U171" s="294"/>
      <c r="V171" s="294"/>
      <c r="W171" s="294"/>
      <c r="X171" s="294"/>
      <c r="Y171" s="294"/>
    </row>
    <row r="172" spans="1:25" ht="15.75" customHeight="1" x14ac:dyDescent="0.35">
      <c r="A172" s="294"/>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row>
    <row r="173" spans="1:25" ht="15.75" customHeight="1" x14ac:dyDescent="0.35">
      <c r="A173" s="294"/>
      <c r="B173" s="294"/>
      <c r="C173" s="294"/>
      <c r="D173" s="294"/>
      <c r="E173" s="294"/>
      <c r="F173" s="294"/>
      <c r="G173" s="294"/>
      <c r="H173" s="294"/>
      <c r="I173" s="294"/>
      <c r="J173" s="294"/>
      <c r="K173" s="294"/>
      <c r="L173" s="294"/>
      <c r="M173" s="294"/>
      <c r="N173" s="294"/>
      <c r="O173" s="294"/>
      <c r="P173" s="294"/>
      <c r="Q173" s="294"/>
      <c r="R173" s="294"/>
      <c r="S173" s="294"/>
      <c r="T173" s="294"/>
      <c r="U173" s="294"/>
      <c r="V173" s="294"/>
      <c r="W173" s="294"/>
      <c r="X173" s="294"/>
      <c r="Y173" s="294"/>
    </row>
    <row r="174" spans="1:25" ht="15.75" customHeight="1" x14ac:dyDescent="0.35">
      <c r="A174" s="294"/>
      <c r="B174" s="294"/>
      <c r="C174" s="294"/>
      <c r="D174" s="294"/>
      <c r="E174" s="294"/>
      <c r="F174" s="294"/>
      <c r="G174" s="294"/>
      <c r="H174" s="294"/>
      <c r="I174" s="294"/>
      <c r="J174" s="294"/>
      <c r="K174" s="294"/>
      <c r="L174" s="294"/>
      <c r="M174" s="294"/>
      <c r="N174" s="294"/>
      <c r="O174" s="294"/>
      <c r="P174" s="294"/>
      <c r="Q174" s="294"/>
      <c r="R174" s="294"/>
      <c r="S174" s="294"/>
      <c r="T174" s="294"/>
      <c r="U174" s="294"/>
      <c r="V174" s="294"/>
      <c r="W174" s="294"/>
      <c r="X174" s="294"/>
      <c r="Y174" s="294"/>
    </row>
    <row r="175" spans="1:25" ht="15.75" customHeight="1" x14ac:dyDescent="0.35">
      <c r="A175" s="294"/>
      <c r="B175" s="294"/>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row>
    <row r="176" spans="1:25" ht="15.75" customHeight="1" x14ac:dyDescent="0.35">
      <c r="A176" s="294"/>
      <c r="B176" s="294"/>
      <c r="C176" s="294"/>
      <c r="D176" s="294"/>
      <c r="E176" s="294"/>
      <c r="F176" s="294"/>
      <c r="G176" s="294"/>
      <c r="H176" s="294"/>
      <c r="I176" s="294"/>
      <c r="J176" s="294"/>
      <c r="K176" s="294"/>
      <c r="L176" s="294"/>
      <c r="M176" s="294"/>
      <c r="N176" s="294"/>
      <c r="O176" s="294"/>
      <c r="P176" s="294"/>
      <c r="Q176" s="294"/>
      <c r="R176" s="294"/>
      <c r="S176" s="294"/>
      <c r="T176" s="294"/>
      <c r="U176" s="294"/>
      <c r="V176" s="294"/>
      <c r="W176" s="294"/>
      <c r="X176" s="294"/>
      <c r="Y176" s="294"/>
    </row>
    <row r="177" spans="1:25" ht="15.75" customHeight="1" x14ac:dyDescent="0.35">
      <c r="A177" s="294"/>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row>
    <row r="178" spans="1:25" ht="15.75" customHeight="1" x14ac:dyDescent="0.35">
      <c r="A178" s="294"/>
      <c r="B178" s="294"/>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row>
    <row r="179" spans="1:25" ht="15.75" customHeight="1" x14ac:dyDescent="0.35">
      <c r="A179" s="294"/>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row>
    <row r="180" spans="1:25" ht="15.75" customHeight="1" x14ac:dyDescent="0.35">
      <c r="A180" s="294"/>
      <c r="B180" s="294"/>
      <c r="C180" s="294"/>
      <c r="D180" s="294"/>
      <c r="E180" s="294"/>
      <c r="F180" s="294"/>
      <c r="G180" s="294"/>
      <c r="H180" s="294"/>
      <c r="I180" s="294"/>
      <c r="J180" s="294"/>
      <c r="K180" s="294"/>
      <c r="L180" s="294"/>
      <c r="M180" s="294"/>
      <c r="N180" s="294"/>
      <c r="O180" s="294"/>
      <c r="P180" s="294"/>
      <c r="Q180" s="294"/>
      <c r="R180" s="294"/>
      <c r="S180" s="294"/>
      <c r="T180" s="294"/>
      <c r="U180" s="294"/>
      <c r="V180" s="294"/>
      <c r="W180" s="294"/>
      <c r="X180" s="294"/>
      <c r="Y180" s="294"/>
    </row>
    <row r="181" spans="1:25" ht="15.75" customHeight="1" x14ac:dyDescent="0.35">
      <c r="A181" s="294"/>
      <c r="B181" s="294"/>
      <c r="C181" s="294"/>
      <c r="D181" s="294"/>
      <c r="E181" s="294"/>
      <c r="F181" s="294"/>
      <c r="G181" s="294"/>
      <c r="H181" s="294"/>
      <c r="I181" s="294"/>
      <c r="J181" s="294"/>
      <c r="K181" s="294"/>
      <c r="L181" s="294"/>
      <c r="M181" s="294"/>
      <c r="N181" s="294"/>
      <c r="O181" s="294"/>
      <c r="P181" s="294"/>
      <c r="Q181" s="294"/>
      <c r="R181" s="294"/>
      <c r="S181" s="294"/>
      <c r="T181" s="294"/>
      <c r="U181" s="294"/>
      <c r="V181" s="294"/>
      <c r="W181" s="294"/>
      <c r="X181" s="294"/>
      <c r="Y181" s="294"/>
    </row>
    <row r="182" spans="1:25" ht="15.75" customHeight="1" x14ac:dyDescent="0.35">
      <c r="A182" s="294"/>
      <c r="B182" s="294"/>
      <c r="C182" s="294"/>
      <c r="D182" s="294"/>
      <c r="E182" s="294"/>
      <c r="F182" s="294"/>
      <c r="G182" s="294"/>
      <c r="H182" s="294"/>
      <c r="I182" s="294"/>
      <c r="J182" s="294"/>
      <c r="K182" s="294"/>
      <c r="L182" s="294"/>
      <c r="M182" s="294"/>
      <c r="N182" s="294"/>
      <c r="O182" s="294"/>
      <c r="P182" s="294"/>
      <c r="Q182" s="294"/>
      <c r="R182" s="294"/>
      <c r="S182" s="294"/>
      <c r="T182" s="294"/>
      <c r="U182" s="294"/>
      <c r="V182" s="294"/>
      <c r="W182" s="294"/>
      <c r="X182" s="294"/>
      <c r="Y182" s="294"/>
    </row>
    <row r="183" spans="1:25" ht="15.75" customHeight="1" x14ac:dyDescent="0.35">
      <c r="A183" s="294"/>
      <c r="B183" s="294"/>
      <c r="C183" s="294"/>
      <c r="D183" s="294"/>
      <c r="E183" s="294"/>
      <c r="F183" s="294"/>
      <c r="G183" s="294"/>
      <c r="H183" s="294"/>
      <c r="I183" s="294"/>
      <c r="J183" s="294"/>
      <c r="K183" s="294"/>
      <c r="L183" s="294"/>
      <c r="M183" s="294"/>
      <c r="N183" s="294"/>
      <c r="O183" s="294"/>
      <c r="P183" s="294"/>
      <c r="Q183" s="294"/>
      <c r="R183" s="294"/>
      <c r="S183" s="294"/>
      <c r="T183" s="294"/>
      <c r="U183" s="294"/>
      <c r="V183" s="294"/>
      <c r="W183" s="294"/>
      <c r="X183" s="294"/>
      <c r="Y183" s="294"/>
    </row>
    <row r="184" spans="1:25" ht="15.75" customHeight="1" x14ac:dyDescent="0.35">
      <c r="A184" s="294"/>
      <c r="B184" s="294"/>
      <c r="C184" s="294"/>
      <c r="D184" s="294"/>
      <c r="E184" s="294"/>
      <c r="F184" s="294"/>
      <c r="G184" s="294"/>
      <c r="H184" s="294"/>
      <c r="I184" s="294"/>
      <c r="J184" s="294"/>
      <c r="K184" s="294"/>
      <c r="L184" s="294"/>
      <c r="M184" s="294"/>
      <c r="N184" s="294"/>
      <c r="O184" s="294"/>
      <c r="P184" s="294"/>
      <c r="Q184" s="294"/>
      <c r="R184" s="294"/>
      <c r="S184" s="294"/>
      <c r="T184" s="294"/>
      <c r="U184" s="294"/>
      <c r="V184" s="294"/>
      <c r="W184" s="294"/>
      <c r="X184" s="294"/>
      <c r="Y184" s="294"/>
    </row>
    <row r="185" spans="1:25" ht="15.75" customHeight="1" x14ac:dyDescent="0.35">
      <c r="A185" s="294"/>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row>
    <row r="186" spans="1:25" ht="15.75" customHeight="1" x14ac:dyDescent="0.35">
      <c r="A186" s="294"/>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row>
    <row r="187" spans="1:25" ht="15.75" customHeight="1" x14ac:dyDescent="0.35">
      <c r="A187" s="294"/>
      <c r="B187" s="294"/>
      <c r="C187" s="294"/>
      <c r="D187" s="294"/>
      <c r="E187" s="294"/>
      <c r="F187" s="294"/>
      <c r="G187" s="294"/>
      <c r="H187" s="294"/>
      <c r="I187" s="294"/>
      <c r="J187" s="294"/>
      <c r="K187" s="294"/>
      <c r="L187" s="294"/>
      <c r="M187" s="294"/>
      <c r="N187" s="294"/>
      <c r="O187" s="294"/>
      <c r="P187" s="294"/>
      <c r="Q187" s="294"/>
      <c r="R187" s="294"/>
      <c r="S187" s="294"/>
      <c r="T187" s="294"/>
      <c r="U187" s="294"/>
      <c r="V187" s="294"/>
      <c r="W187" s="294"/>
      <c r="X187" s="294"/>
      <c r="Y187" s="294"/>
    </row>
    <row r="188" spans="1:25" ht="15.75" customHeight="1" x14ac:dyDescent="0.35">
      <c r="A188" s="294"/>
      <c r="B188" s="294"/>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c r="Y188" s="294"/>
    </row>
    <row r="189" spans="1:25" ht="15.75" customHeight="1" x14ac:dyDescent="0.35">
      <c r="A189" s="294"/>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row>
    <row r="190" spans="1:25" ht="15.75" customHeight="1" x14ac:dyDescent="0.35">
      <c r="A190" s="294"/>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row>
    <row r="191" spans="1:25" ht="15.75" customHeight="1" x14ac:dyDescent="0.35">
      <c r="A191" s="294"/>
      <c r="B191" s="294"/>
      <c r="C191" s="294"/>
      <c r="D191" s="294"/>
      <c r="E191" s="294"/>
      <c r="F191" s="294"/>
      <c r="G191" s="294"/>
      <c r="H191" s="294"/>
      <c r="I191" s="294"/>
      <c r="J191" s="294"/>
      <c r="K191" s="294"/>
      <c r="L191" s="294"/>
      <c r="M191" s="294"/>
      <c r="N191" s="294"/>
      <c r="O191" s="294"/>
      <c r="P191" s="294"/>
      <c r="Q191" s="294"/>
      <c r="R191" s="294"/>
      <c r="S191" s="294"/>
      <c r="T191" s="294"/>
      <c r="U191" s="294"/>
      <c r="V191" s="294"/>
      <c r="W191" s="294"/>
      <c r="X191" s="294"/>
      <c r="Y191" s="294"/>
    </row>
    <row r="192" spans="1:25" ht="15.75" customHeight="1" x14ac:dyDescent="0.35">
      <c r="A192" s="294"/>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row>
    <row r="193" spans="1:25" ht="15.75" customHeight="1" x14ac:dyDescent="0.35">
      <c r="A193" s="294"/>
      <c r="B193" s="294"/>
      <c r="C193" s="294"/>
      <c r="D193" s="294"/>
      <c r="E193" s="294"/>
      <c r="F193" s="294"/>
      <c r="G193" s="294"/>
      <c r="H193" s="294"/>
      <c r="I193" s="294"/>
      <c r="J193" s="294"/>
      <c r="K193" s="294"/>
      <c r="L193" s="294"/>
      <c r="M193" s="294"/>
      <c r="N193" s="294"/>
      <c r="O193" s="294"/>
      <c r="P193" s="294"/>
      <c r="Q193" s="294"/>
      <c r="R193" s="294"/>
      <c r="S193" s="294"/>
      <c r="T193" s="294"/>
      <c r="U193" s="294"/>
      <c r="V193" s="294"/>
      <c r="W193" s="294"/>
      <c r="X193" s="294"/>
      <c r="Y193" s="294"/>
    </row>
    <row r="194" spans="1:25" ht="15.75" customHeight="1" x14ac:dyDescent="0.35">
      <c r="A194" s="294"/>
      <c r="B194" s="294"/>
      <c r="C194" s="294"/>
      <c r="D194" s="294"/>
      <c r="E194" s="294"/>
      <c r="F194" s="294"/>
      <c r="G194" s="294"/>
      <c r="H194" s="294"/>
      <c r="I194" s="294"/>
      <c r="J194" s="294"/>
      <c r="K194" s="294"/>
      <c r="L194" s="294"/>
      <c r="M194" s="294"/>
      <c r="N194" s="294"/>
      <c r="O194" s="294"/>
      <c r="P194" s="294"/>
      <c r="Q194" s="294"/>
      <c r="R194" s="294"/>
      <c r="S194" s="294"/>
      <c r="T194" s="294"/>
      <c r="U194" s="294"/>
      <c r="V194" s="294"/>
      <c r="W194" s="294"/>
      <c r="X194" s="294"/>
      <c r="Y194" s="294"/>
    </row>
    <row r="195" spans="1:25" ht="15.75" customHeight="1" x14ac:dyDescent="0.35">
      <c r="A195" s="294"/>
      <c r="B195" s="294"/>
      <c r="C195" s="294"/>
      <c r="D195" s="294"/>
      <c r="E195" s="294"/>
      <c r="F195" s="294"/>
      <c r="G195" s="294"/>
      <c r="H195" s="294"/>
      <c r="I195" s="294"/>
      <c r="J195" s="294"/>
      <c r="K195" s="294"/>
      <c r="L195" s="294"/>
      <c r="M195" s="294"/>
      <c r="N195" s="294"/>
      <c r="O195" s="294"/>
      <c r="P195" s="294"/>
      <c r="Q195" s="294"/>
      <c r="R195" s="294"/>
      <c r="S195" s="294"/>
      <c r="T195" s="294"/>
      <c r="U195" s="294"/>
      <c r="V195" s="294"/>
      <c r="W195" s="294"/>
      <c r="X195" s="294"/>
      <c r="Y195" s="294"/>
    </row>
    <row r="196" spans="1:25" ht="15.75" customHeight="1" x14ac:dyDescent="0.35">
      <c r="A196" s="294"/>
      <c r="B196" s="294"/>
      <c r="C196" s="294"/>
      <c r="D196" s="294"/>
      <c r="E196" s="294"/>
      <c r="F196" s="294"/>
      <c r="G196" s="294"/>
      <c r="H196" s="294"/>
      <c r="I196" s="294"/>
      <c r="J196" s="294"/>
      <c r="K196" s="294"/>
      <c r="L196" s="294"/>
      <c r="M196" s="294"/>
      <c r="N196" s="294"/>
      <c r="O196" s="294"/>
      <c r="P196" s="294"/>
      <c r="Q196" s="294"/>
      <c r="R196" s="294"/>
      <c r="S196" s="294"/>
      <c r="T196" s="294"/>
      <c r="U196" s="294"/>
      <c r="V196" s="294"/>
      <c r="W196" s="294"/>
      <c r="X196" s="294"/>
      <c r="Y196" s="294"/>
    </row>
    <row r="197" spans="1:25" ht="15.75" customHeight="1" x14ac:dyDescent="0.35">
      <c r="A197" s="294"/>
      <c r="B197" s="294"/>
      <c r="C197" s="294"/>
      <c r="D197" s="294"/>
      <c r="E197" s="294"/>
      <c r="F197" s="294"/>
      <c r="G197" s="294"/>
      <c r="H197" s="294"/>
      <c r="I197" s="294"/>
      <c r="J197" s="294"/>
      <c r="K197" s="294"/>
      <c r="L197" s="294"/>
      <c r="M197" s="294"/>
      <c r="N197" s="294"/>
      <c r="O197" s="294"/>
      <c r="P197" s="294"/>
      <c r="Q197" s="294"/>
      <c r="R197" s="294"/>
      <c r="S197" s="294"/>
      <c r="T197" s="294"/>
      <c r="U197" s="294"/>
      <c r="V197" s="294"/>
      <c r="W197" s="294"/>
      <c r="X197" s="294"/>
      <c r="Y197" s="294"/>
    </row>
    <row r="198" spans="1:25" ht="15.75" customHeight="1" x14ac:dyDescent="0.35">
      <c r="A198" s="294"/>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row>
    <row r="199" spans="1:25" ht="15.75" customHeight="1" x14ac:dyDescent="0.35">
      <c r="A199" s="294"/>
      <c r="B199" s="294"/>
      <c r="C199" s="294"/>
      <c r="D199" s="294"/>
      <c r="E199" s="294"/>
      <c r="F199" s="294"/>
      <c r="G199" s="294"/>
      <c r="H199" s="294"/>
      <c r="I199" s="294"/>
      <c r="J199" s="294"/>
      <c r="K199" s="294"/>
      <c r="L199" s="294"/>
      <c r="M199" s="294"/>
      <c r="N199" s="294"/>
      <c r="O199" s="294"/>
      <c r="P199" s="294"/>
      <c r="Q199" s="294"/>
      <c r="R199" s="294"/>
      <c r="S199" s="294"/>
      <c r="T199" s="294"/>
      <c r="U199" s="294"/>
      <c r="V199" s="294"/>
      <c r="W199" s="294"/>
      <c r="X199" s="294"/>
      <c r="Y199" s="294"/>
    </row>
    <row r="200" spans="1:25" ht="15.75" customHeight="1" x14ac:dyDescent="0.35">
      <c r="A200" s="294"/>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row>
    <row r="201" spans="1:25" ht="15.75" customHeight="1" x14ac:dyDescent="0.35">
      <c r="A201" s="294"/>
      <c r="B201" s="294"/>
      <c r="C201" s="294"/>
      <c r="D201" s="294"/>
      <c r="E201" s="294"/>
      <c r="F201" s="294"/>
      <c r="G201" s="294"/>
      <c r="H201" s="294"/>
      <c r="I201" s="294"/>
      <c r="J201" s="294"/>
      <c r="K201" s="294"/>
      <c r="L201" s="294"/>
      <c r="M201" s="294"/>
      <c r="N201" s="294"/>
      <c r="O201" s="294"/>
      <c r="P201" s="294"/>
      <c r="Q201" s="294"/>
      <c r="R201" s="294"/>
      <c r="S201" s="294"/>
      <c r="T201" s="294"/>
      <c r="U201" s="294"/>
      <c r="V201" s="294"/>
      <c r="W201" s="294"/>
      <c r="X201" s="294"/>
      <c r="Y201" s="294"/>
    </row>
    <row r="202" spans="1:25" ht="15.75" customHeight="1" x14ac:dyDescent="0.35">
      <c r="A202" s="294"/>
      <c r="B202" s="294"/>
      <c r="C202" s="294"/>
      <c r="D202" s="294"/>
      <c r="E202" s="294"/>
      <c r="F202" s="294"/>
      <c r="G202" s="294"/>
      <c r="H202" s="294"/>
      <c r="I202" s="294"/>
      <c r="J202" s="294"/>
      <c r="K202" s="294"/>
      <c r="L202" s="294"/>
      <c r="M202" s="294"/>
      <c r="N202" s="294"/>
      <c r="O202" s="294"/>
      <c r="P202" s="294"/>
      <c r="Q202" s="294"/>
      <c r="R202" s="294"/>
      <c r="S202" s="294"/>
      <c r="T202" s="294"/>
      <c r="U202" s="294"/>
      <c r="V202" s="294"/>
      <c r="W202" s="294"/>
      <c r="X202" s="294"/>
      <c r="Y202" s="294"/>
    </row>
    <row r="203" spans="1:25" ht="15.75" customHeight="1" x14ac:dyDescent="0.35">
      <c r="A203" s="294"/>
      <c r="B203" s="294"/>
      <c r="C203" s="294"/>
      <c r="D203" s="294"/>
      <c r="E203" s="294"/>
      <c r="F203" s="294"/>
      <c r="G203" s="294"/>
      <c r="H203" s="294"/>
      <c r="I203" s="294"/>
      <c r="J203" s="294"/>
      <c r="K203" s="294"/>
      <c r="L203" s="294"/>
      <c r="M203" s="294"/>
      <c r="N203" s="294"/>
      <c r="O203" s="294"/>
      <c r="P203" s="294"/>
      <c r="Q203" s="294"/>
      <c r="R203" s="294"/>
      <c r="S203" s="294"/>
      <c r="T203" s="294"/>
      <c r="U203" s="294"/>
      <c r="V203" s="294"/>
      <c r="W203" s="294"/>
      <c r="X203" s="294"/>
      <c r="Y203" s="294"/>
    </row>
    <row r="204" spans="1:25" ht="15.75" customHeight="1" x14ac:dyDescent="0.35">
      <c r="A204" s="294"/>
      <c r="B204" s="294"/>
      <c r="C204" s="294"/>
      <c r="D204" s="294"/>
      <c r="E204" s="294"/>
      <c r="F204" s="294"/>
      <c r="G204" s="294"/>
      <c r="H204" s="294"/>
      <c r="I204" s="294"/>
      <c r="J204" s="294"/>
      <c r="K204" s="294"/>
      <c r="L204" s="294"/>
      <c r="M204" s="294"/>
      <c r="N204" s="294"/>
      <c r="O204" s="294"/>
      <c r="P204" s="294"/>
      <c r="Q204" s="294"/>
      <c r="R204" s="294"/>
      <c r="S204" s="294"/>
      <c r="T204" s="294"/>
      <c r="U204" s="294"/>
      <c r="V204" s="294"/>
      <c r="W204" s="294"/>
      <c r="X204" s="294"/>
      <c r="Y204" s="294"/>
    </row>
    <row r="205" spans="1:25" ht="15.75" customHeight="1" x14ac:dyDescent="0.35">
      <c r="A205" s="294"/>
      <c r="B205" s="294"/>
      <c r="C205" s="294"/>
      <c r="D205" s="294"/>
      <c r="E205" s="294"/>
      <c r="F205" s="294"/>
      <c r="G205" s="294"/>
      <c r="H205" s="294"/>
      <c r="I205" s="294"/>
      <c r="J205" s="294"/>
      <c r="K205" s="294"/>
      <c r="L205" s="294"/>
      <c r="M205" s="294"/>
      <c r="N205" s="294"/>
      <c r="O205" s="294"/>
      <c r="P205" s="294"/>
      <c r="Q205" s="294"/>
      <c r="R205" s="294"/>
      <c r="S205" s="294"/>
      <c r="T205" s="294"/>
      <c r="U205" s="294"/>
      <c r="V205" s="294"/>
      <c r="W205" s="294"/>
      <c r="X205" s="294"/>
      <c r="Y205" s="294"/>
    </row>
    <row r="206" spans="1:25" ht="15.75" customHeight="1" x14ac:dyDescent="0.35">
      <c r="A206" s="294"/>
      <c r="B206" s="294"/>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row>
    <row r="207" spans="1:25" ht="15.75" customHeight="1" x14ac:dyDescent="0.35">
      <c r="A207" s="294"/>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row>
    <row r="208" spans="1:25" ht="15.75" customHeight="1" x14ac:dyDescent="0.35">
      <c r="A208" s="294"/>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row>
    <row r="209" spans="1:25" ht="15.75" customHeight="1" x14ac:dyDescent="0.35">
      <c r="A209" s="294"/>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row>
    <row r="210" spans="1:25" ht="15.75" customHeight="1" x14ac:dyDescent="0.35">
      <c r="A210" s="294"/>
      <c r="B210" s="294"/>
      <c r="C210" s="294"/>
      <c r="D210" s="294"/>
      <c r="E210" s="294"/>
      <c r="F210" s="294"/>
      <c r="G210" s="294"/>
      <c r="H210" s="294"/>
      <c r="I210" s="294"/>
      <c r="J210" s="294"/>
      <c r="K210" s="294"/>
      <c r="L210" s="294"/>
      <c r="M210" s="294"/>
      <c r="N210" s="294"/>
      <c r="O210" s="294"/>
      <c r="P210" s="294"/>
      <c r="Q210" s="294"/>
      <c r="R210" s="294"/>
      <c r="S210" s="294"/>
      <c r="T210" s="294"/>
      <c r="U210" s="294"/>
      <c r="V210" s="294"/>
      <c r="W210" s="294"/>
      <c r="X210" s="294"/>
      <c r="Y210" s="294"/>
    </row>
    <row r="211" spans="1:25" ht="15.75" customHeight="1" x14ac:dyDescent="0.35">
      <c r="A211" s="294"/>
      <c r="B211" s="294"/>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row>
    <row r="212" spans="1:25" ht="15.75" customHeight="1" x14ac:dyDescent="0.35">
      <c r="A212" s="294"/>
      <c r="B212" s="294"/>
      <c r="C212" s="294"/>
      <c r="D212" s="294"/>
      <c r="E212" s="294"/>
      <c r="F212" s="294"/>
      <c r="G212" s="294"/>
      <c r="H212" s="294"/>
      <c r="I212" s="294"/>
      <c r="J212" s="294"/>
      <c r="K212" s="294"/>
      <c r="L212" s="294"/>
      <c r="M212" s="294"/>
      <c r="N212" s="294"/>
      <c r="O212" s="294"/>
      <c r="P212" s="294"/>
      <c r="Q212" s="294"/>
      <c r="R212" s="294"/>
      <c r="S212" s="294"/>
      <c r="T212" s="294"/>
      <c r="U212" s="294"/>
      <c r="V212" s="294"/>
      <c r="W212" s="294"/>
      <c r="X212" s="294"/>
      <c r="Y212" s="294"/>
    </row>
    <row r="213" spans="1:25" ht="15.75" customHeight="1" x14ac:dyDescent="0.35">
      <c r="A213" s="294"/>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row>
    <row r="214" spans="1:25" ht="15.75" customHeight="1" x14ac:dyDescent="0.35">
      <c r="A214" s="294"/>
      <c r="B214" s="294"/>
      <c r="C214" s="294"/>
      <c r="D214" s="294"/>
      <c r="E214" s="294"/>
      <c r="F214" s="294"/>
      <c r="G214" s="294"/>
      <c r="H214" s="294"/>
      <c r="I214" s="294"/>
      <c r="J214" s="294"/>
      <c r="K214" s="294"/>
      <c r="L214" s="294"/>
      <c r="M214" s="294"/>
      <c r="N214" s="294"/>
      <c r="O214" s="294"/>
      <c r="P214" s="294"/>
      <c r="Q214" s="294"/>
      <c r="R214" s="294"/>
      <c r="S214" s="294"/>
      <c r="T214" s="294"/>
      <c r="U214" s="294"/>
      <c r="V214" s="294"/>
      <c r="W214" s="294"/>
      <c r="X214" s="294"/>
      <c r="Y214" s="294"/>
    </row>
    <row r="215" spans="1:25" ht="15.75" customHeight="1" x14ac:dyDescent="0.35">
      <c r="A215" s="294"/>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row>
    <row r="216" spans="1:25" ht="15.75" customHeight="1" x14ac:dyDescent="0.35">
      <c r="A216" s="294"/>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row>
    <row r="217" spans="1:25" ht="15.75" customHeight="1" x14ac:dyDescent="0.35">
      <c r="A217" s="294"/>
      <c r="B217" s="294"/>
      <c r="C217" s="294"/>
      <c r="D217" s="294"/>
      <c r="E217" s="294"/>
      <c r="F217" s="294"/>
      <c r="G217" s="294"/>
      <c r="H217" s="294"/>
      <c r="I217" s="294"/>
      <c r="J217" s="294"/>
      <c r="K217" s="294"/>
      <c r="L217" s="294"/>
      <c r="M217" s="294"/>
      <c r="N217" s="294"/>
      <c r="O217" s="294"/>
      <c r="P217" s="294"/>
      <c r="Q217" s="294"/>
      <c r="R217" s="294"/>
      <c r="S217" s="294"/>
      <c r="T217" s="294"/>
      <c r="U217" s="294"/>
      <c r="V217" s="294"/>
      <c r="W217" s="294"/>
      <c r="X217" s="294"/>
      <c r="Y217" s="294"/>
    </row>
    <row r="218" spans="1:25" ht="15.75" customHeight="1" x14ac:dyDescent="0.35">
      <c r="A218" s="294"/>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row>
    <row r="219" spans="1:25" ht="15.75" customHeight="1" x14ac:dyDescent="0.35">
      <c r="A219" s="294"/>
      <c r="B219" s="294"/>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row>
    <row r="220" spans="1:25" ht="15.75" customHeight="1" x14ac:dyDescent="0.35">
      <c r="A220" s="294"/>
      <c r="B220" s="294"/>
      <c r="C220" s="294"/>
      <c r="D220" s="294"/>
      <c r="E220" s="294"/>
      <c r="F220" s="294"/>
      <c r="G220" s="294"/>
      <c r="H220" s="294"/>
      <c r="I220" s="294"/>
      <c r="J220" s="294"/>
      <c r="K220" s="294"/>
      <c r="L220" s="294"/>
      <c r="M220" s="294"/>
      <c r="N220" s="294"/>
      <c r="O220" s="294"/>
      <c r="P220" s="294"/>
      <c r="Q220" s="294"/>
      <c r="R220" s="294"/>
      <c r="S220" s="294"/>
      <c r="T220" s="294"/>
      <c r="U220" s="294"/>
      <c r="V220" s="294"/>
      <c r="W220" s="294"/>
      <c r="X220" s="294"/>
      <c r="Y220" s="294"/>
    </row>
    <row r="221" spans="1:25" ht="15.75" customHeight="1" x14ac:dyDescent="0.35">
      <c r="A221" s="294"/>
      <c r="B221" s="294"/>
      <c r="C221" s="294"/>
      <c r="D221" s="294"/>
      <c r="E221" s="294"/>
      <c r="F221" s="294"/>
      <c r="G221" s="294"/>
      <c r="H221" s="294"/>
      <c r="I221" s="294"/>
      <c r="J221" s="294"/>
      <c r="K221" s="294"/>
      <c r="L221" s="294"/>
      <c r="M221" s="294"/>
      <c r="N221" s="294"/>
      <c r="O221" s="294"/>
      <c r="P221" s="294"/>
      <c r="Q221" s="294"/>
      <c r="R221" s="294"/>
      <c r="S221" s="294"/>
      <c r="T221" s="294"/>
      <c r="U221" s="294"/>
      <c r="V221" s="294"/>
      <c r="W221" s="294"/>
      <c r="X221" s="294"/>
      <c r="Y221" s="294"/>
    </row>
    <row r="222" spans="1:25" ht="15.75" customHeight="1" x14ac:dyDescent="0.35">
      <c r="A222" s="294"/>
      <c r="B222" s="294"/>
      <c r="C222" s="294"/>
      <c r="D222" s="294"/>
      <c r="E222" s="294"/>
      <c r="F222" s="294"/>
      <c r="G222" s="294"/>
      <c r="H222" s="294"/>
      <c r="I222" s="294"/>
      <c r="J222" s="294"/>
      <c r="K222" s="294"/>
      <c r="L222" s="294"/>
      <c r="M222" s="294"/>
      <c r="N222" s="294"/>
      <c r="O222" s="294"/>
      <c r="P222" s="294"/>
      <c r="Q222" s="294"/>
      <c r="R222" s="294"/>
      <c r="S222" s="294"/>
      <c r="T222" s="294"/>
      <c r="U222" s="294"/>
      <c r="V222" s="294"/>
      <c r="W222" s="294"/>
      <c r="X222" s="294"/>
      <c r="Y222" s="294"/>
    </row>
    <row r="223" spans="1:25" ht="15.75" customHeight="1" x14ac:dyDescent="0.35">
      <c r="A223" s="294"/>
      <c r="B223" s="294"/>
      <c r="C223" s="294"/>
      <c r="D223" s="294"/>
      <c r="E223" s="294"/>
      <c r="F223" s="294"/>
      <c r="G223" s="294"/>
      <c r="H223" s="294"/>
      <c r="I223" s="294"/>
      <c r="J223" s="294"/>
      <c r="K223" s="294"/>
      <c r="L223" s="294"/>
      <c r="M223" s="294"/>
      <c r="N223" s="294"/>
      <c r="O223" s="294"/>
      <c r="P223" s="294"/>
      <c r="Q223" s="294"/>
      <c r="R223" s="294"/>
      <c r="S223" s="294"/>
      <c r="T223" s="294"/>
      <c r="U223" s="294"/>
      <c r="V223" s="294"/>
      <c r="W223" s="294"/>
      <c r="X223" s="294"/>
      <c r="Y223" s="294"/>
    </row>
    <row r="224" spans="1:25" ht="15.75" customHeight="1" x14ac:dyDescent="0.35">
      <c r="A224" s="294"/>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row>
    <row r="225" spans="1:25" ht="15.75" customHeight="1" x14ac:dyDescent="0.35">
      <c r="A225" s="294"/>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row>
    <row r="226" spans="1:25" ht="15.75" customHeight="1" x14ac:dyDescent="0.35">
      <c r="A226" s="294"/>
      <c r="B226" s="294"/>
      <c r="C226" s="294"/>
      <c r="D226" s="294"/>
      <c r="E226" s="294"/>
      <c r="F226" s="294"/>
      <c r="G226" s="294"/>
      <c r="H226" s="294"/>
      <c r="I226" s="294"/>
      <c r="J226" s="294"/>
      <c r="K226" s="294"/>
      <c r="L226" s="294"/>
      <c r="M226" s="294"/>
      <c r="N226" s="294"/>
      <c r="O226" s="294"/>
      <c r="P226" s="294"/>
      <c r="Q226" s="294"/>
      <c r="R226" s="294"/>
      <c r="S226" s="294"/>
      <c r="T226" s="294"/>
      <c r="U226" s="294"/>
      <c r="V226" s="294"/>
      <c r="W226" s="294"/>
      <c r="X226" s="294"/>
      <c r="Y226" s="294"/>
    </row>
    <row r="227" spans="1:25" ht="15.75" customHeight="1" x14ac:dyDescent="0.35">
      <c r="A227" s="294"/>
      <c r="B227" s="294"/>
      <c r="C227" s="294"/>
      <c r="D227" s="294"/>
      <c r="E227" s="294"/>
      <c r="F227" s="294"/>
      <c r="G227" s="294"/>
      <c r="H227" s="294"/>
      <c r="I227" s="294"/>
      <c r="J227" s="294"/>
      <c r="K227" s="294"/>
      <c r="L227" s="294"/>
      <c r="M227" s="294"/>
      <c r="N227" s="294"/>
      <c r="O227" s="294"/>
      <c r="P227" s="294"/>
      <c r="Q227" s="294"/>
      <c r="R227" s="294"/>
      <c r="S227" s="294"/>
      <c r="T227" s="294"/>
      <c r="U227" s="294"/>
      <c r="V227" s="294"/>
      <c r="W227" s="294"/>
      <c r="X227" s="294"/>
      <c r="Y227" s="294"/>
    </row>
    <row r="228" spans="1:25" ht="15.75" customHeight="1" x14ac:dyDescent="0.35">
      <c r="A228" s="294"/>
      <c r="B228" s="294"/>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row>
    <row r="229" spans="1:25" ht="15.75" customHeight="1" x14ac:dyDescent="0.35">
      <c r="A229" s="294"/>
      <c r="B229" s="294"/>
      <c r="C229" s="294"/>
      <c r="D229" s="294"/>
      <c r="E229" s="294"/>
      <c r="F229" s="294"/>
      <c r="G229" s="294"/>
      <c r="H229" s="294"/>
      <c r="I229" s="294"/>
      <c r="J229" s="294"/>
      <c r="K229" s="294"/>
      <c r="L229" s="294"/>
      <c r="M229" s="294"/>
      <c r="N229" s="294"/>
      <c r="O229" s="294"/>
      <c r="P229" s="294"/>
      <c r="Q229" s="294"/>
      <c r="R229" s="294"/>
      <c r="S229" s="294"/>
      <c r="T229" s="294"/>
      <c r="U229" s="294"/>
      <c r="V229" s="294"/>
      <c r="W229" s="294"/>
      <c r="X229" s="294"/>
      <c r="Y229" s="294"/>
    </row>
    <row r="230" spans="1:25" ht="15.75" customHeight="1" x14ac:dyDescent="0.35">
      <c r="A230" s="294"/>
      <c r="B230" s="294"/>
      <c r="C230" s="294"/>
      <c r="D230" s="294"/>
      <c r="E230" s="294"/>
      <c r="F230" s="294"/>
      <c r="G230" s="294"/>
      <c r="H230" s="294"/>
      <c r="I230" s="294"/>
      <c r="J230" s="294"/>
      <c r="K230" s="294"/>
      <c r="L230" s="294"/>
      <c r="M230" s="294"/>
      <c r="N230" s="294"/>
      <c r="O230" s="294"/>
      <c r="P230" s="294"/>
      <c r="Q230" s="294"/>
      <c r="R230" s="294"/>
      <c r="S230" s="294"/>
      <c r="T230" s="294"/>
      <c r="U230" s="294"/>
      <c r="V230" s="294"/>
      <c r="W230" s="294"/>
      <c r="X230" s="294"/>
      <c r="Y230" s="294"/>
    </row>
    <row r="231" spans="1:25" ht="15.75" customHeight="1" x14ac:dyDescent="0.35">
      <c r="A231" s="294"/>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row>
    <row r="232" spans="1:25" ht="15.75" customHeight="1" x14ac:dyDescent="0.35">
      <c r="A232" s="294"/>
      <c r="B232" s="294"/>
      <c r="C232" s="294"/>
      <c r="D232" s="294"/>
      <c r="E232" s="294"/>
      <c r="F232" s="294"/>
      <c r="G232" s="294"/>
      <c r="H232" s="294"/>
      <c r="I232" s="294"/>
      <c r="J232" s="294"/>
      <c r="K232" s="294"/>
      <c r="L232" s="294"/>
      <c r="M232" s="294"/>
      <c r="N232" s="294"/>
      <c r="O232" s="294"/>
      <c r="P232" s="294"/>
      <c r="Q232" s="294"/>
      <c r="R232" s="294"/>
      <c r="S232" s="294"/>
      <c r="T232" s="294"/>
      <c r="U232" s="294"/>
      <c r="V232" s="294"/>
      <c r="W232" s="294"/>
      <c r="X232" s="294"/>
      <c r="Y232" s="294"/>
    </row>
    <row r="233" spans="1:25" ht="15.75" customHeight="1" x14ac:dyDescent="0.35">
      <c r="A233" s="294"/>
      <c r="B233" s="294"/>
      <c r="C233" s="294"/>
      <c r="D233" s="294"/>
      <c r="E233" s="294"/>
      <c r="F233" s="294"/>
      <c r="G233" s="294"/>
      <c r="H233" s="294"/>
      <c r="I233" s="294"/>
      <c r="J233" s="294"/>
      <c r="K233" s="294"/>
      <c r="L233" s="294"/>
      <c r="M233" s="294"/>
      <c r="N233" s="294"/>
      <c r="O233" s="294"/>
      <c r="P233" s="294"/>
      <c r="Q233" s="294"/>
      <c r="R233" s="294"/>
      <c r="S233" s="294"/>
      <c r="T233" s="294"/>
      <c r="U233" s="294"/>
      <c r="V233" s="294"/>
      <c r="W233" s="294"/>
      <c r="X233" s="294"/>
      <c r="Y233" s="294"/>
    </row>
    <row r="234" spans="1:25" ht="15.75" customHeight="1" x14ac:dyDescent="0.35">
      <c r="A234" s="294"/>
      <c r="B234" s="294"/>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row>
    <row r="235" spans="1:25" ht="15.75" customHeight="1" x14ac:dyDescent="0.35">
      <c r="A235" s="294"/>
      <c r="B235" s="294"/>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row>
    <row r="236" spans="1:25" ht="15.75" customHeight="1" x14ac:dyDescent="0.35">
      <c r="A236" s="294"/>
      <c r="B236" s="294"/>
      <c r="C236" s="294"/>
      <c r="D236" s="294"/>
      <c r="E236" s="294"/>
      <c r="F236" s="294"/>
      <c r="G236" s="294"/>
      <c r="H236" s="294"/>
      <c r="I236" s="294"/>
      <c r="J236" s="294"/>
      <c r="K236" s="294"/>
      <c r="L236" s="294"/>
      <c r="M236" s="294"/>
      <c r="N236" s="294"/>
      <c r="O236" s="294"/>
      <c r="P236" s="294"/>
      <c r="Q236" s="294"/>
      <c r="R236" s="294"/>
      <c r="S236" s="294"/>
      <c r="T236" s="294"/>
      <c r="U236" s="294"/>
      <c r="V236" s="294"/>
      <c r="W236" s="294"/>
      <c r="X236" s="294"/>
      <c r="Y236" s="294"/>
    </row>
    <row r="237" spans="1:25" ht="15.75" customHeight="1" x14ac:dyDescent="0.35">
      <c r="A237" s="294"/>
      <c r="B237" s="294"/>
      <c r="C237" s="294"/>
      <c r="D237" s="294"/>
      <c r="E237" s="294"/>
      <c r="F237" s="294"/>
      <c r="G237" s="294"/>
      <c r="H237" s="294"/>
      <c r="I237" s="294"/>
      <c r="J237" s="294"/>
      <c r="K237" s="294"/>
      <c r="L237" s="294"/>
      <c r="M237" s="294"/>
      <c r="N237" s="294"/>
      <c r="O237" s="294"/>
      <c r="P237" s="294"/>
      <c r="Q237" s="294"/>
      <c r="R237" s="294"/>
      <c r="S237" s="294"/>
      <c r="T237" s="294"/>
      <c r="U237" s="294"/>
      <c r="V237" s="294"/>
      <c r="W237" s="294"/>
      <c r="X237" s="294"/>
      <c r="Y237" s="294"/>
    </row>
    <row r="238" spans="1:25" ht="15.75" customHeight="1" x14ac:dyDescent="0.35">
      <c r="A238" s="294"/>
      <c r="B238" s="294"/>
      <c r="C238" s="294"/>
      <c r="D238" s="294"/>
      <c r="E238" s="294"/>
      <c r="F238" s="294"/>
      <c r="G238" s="294"/>
      <c r="H238" s="294"/>
      <c r="I238" s="294"/>
      <c r="J238" s="294"/>
      <c r="K238" s="294"/>
      <c r="L238" s="294"/>
      <c r="M238" s="294"/>
      <c r="N238" s="294"/>
      <c r="O238" s="294"/>
      <c r="P238" s="294"/>
      <c r="Q238" s="294"/>
      <c r="R238" s="294"/>
      <c r="S238" s="294"/>
      <c r="T238" s="294"/>
      <c r="U238" s="294"/>
      <c r="V238" s="294"/>
      <c r="W238" s="294"/>
      <c r="X238" s="294"/>
      <c r="Y238" s="294"/>
    </row>
    <row r="239" spans="1:25" ht="15.75" customHeight="1" x14ac:dyDescent="0.35">
      <c r="A239" s="294"/>
      <c r="B239" s="294"/>
      <c r="C239" s="294"/>
      <c r="D239" s="294"/>
      <c r="E239" s="294"/>
      <c r="F239" s="294"/>
      <c r="G239" s="294"/>
      <c r="H239" s="294"/>
      <c r="I239" s="294"/>
      <c r="J239" s="294"/>
      <c r="K239" s="294"/>
      <c r="L239" s="294"/>
      <c r="M239" s="294"/>
      <c r="N239" s="294"/>
      <c r="O239" s="294"/>
      <c r="P239" s="294"/>
      <c r="Q239" s="294"/>
      <c r="R239" s="294"/>
      <c r="S239" s="294"/>
      <c r="T239" s="294"/>
      <c r="U239" s="294"/>
      <c r="V239" s="294"/>
      <c r="W239" s="294"/>
      <c r="X239" s="294"/>
      <c r="Y239" s="294"/>
    </row>
    <row r="240" spans="1:25" ht="15.75" customHeight="1" x14ac:dyDescent="0.35">
      <c r="A240" s="294"/>
      <c r="B240" s="294"/>
      <c r="C240" s="294"/>
      <c r="D240" s="294"/>
      <c r="E240" s="294"/>
      <c r="F240" s="294"/>
      <c r="G240" s="294"/>
      <c r="H240" s="294"/>
      <c r="I240" s="294"/>
      <c r="J240" s="294"/>
      <c r="K240" s="294"/>
      <c r="L240" s="294"/>
      <c r="M240" s="294"/>
      <c r="N240" s="294"/>
      <c r="O240" s="294"/>
      <c r="P240" s="294"/>
      <c r="Q240" s="294"/>
      <c r="R240" s="294"/>
      <c r="S240" s="294"/>
      <c r="T240" s="294"/>
      <c r="U240" s="294"/>
      <c r="V240" s="294"/>
      <c r="W240" s="294"/>
      <c r="X240" s="294"/>
      <c r="Y240" s="294"/>
    </row>
    <row r="241" spans="1:25" ht="15.75" customHeight="1" x14ac:dyDescent="0.35">
      <c r="A241" s="294"/>
      <c r="B241" s="294"/>
      <c r="C241" s="294"/>
      <c r="D241" s="294"/>
      <c r="E241" s="294"/>
      <c r="F241" s="294"/>
      <c r="G241" s="294"/>
      <c r="H241" s="294"/>
      <c r="I241" s="294"/>
      <c r="J241" s="294"/>
      <c r="K241" s="294"/>
      <c r="L241" s="294"/>
      <c r="M241" s="294"/>
      <c r="N241" s="294"/>
      <c r="O241" s="294"/>
      <c r="P241" s="294"/>
      <c r="Q241" s="294"/>
      <c r="R241" s="294"/>
      <c r="S241" s="294"/>
      <c r="T241" s="294"/>
      <c r="U241" s="294"/>
      <c r="V241" s="294"/>
      <c r="W241" s="294"/>
      <c r="X241" s="294"/>
      <c r="Y241" s="294"/>
    </row>
    <row r="242" spans="1:25" ht="15.75" customHeight="1" x14ac:dyDescent="0.35">
      <c r="A242" s="294"/>
      <c r="B242" s="294"/>
      <c r="C242" s="294"/>
      <c r="D242" s="294"/>
      <c r="E242" s="294"/>
      <c r="F242" s="294"/>
      <c r="G242" s="294"/>
      <c r="H242" s="294"/>
      <c r="I242" s="294"/>
      <c r="J242" s="294"/>
      <c r="K242" s="294"/>
      <c r="L242" s="294"/>
      <c r="M242" s="294"/>
      <c r="N242" s="294"/>
      <c r="O242" s="294"/>
      <c r="P242" s="294"/>
      <c r="Q242" s="294"/>
      <c r="R242" s="294"/>
      <c r="S242" s="294"/>
      <c r="T242" s="294"/>
      <c r="U242" s="294"/>
      <c r="V242" s="294"/>
      <c r="W242" s="294"/>
      <c r="X242" s="294"/>
      <c r="Y242" s="294"/>
    </row>
    <row r="243" spans="1:25" ht="15.75" customHeight="1" x14ac:dyDescent="0.35">
      <c r="A243" s="294"/>
      <c r="B243" s="294"/>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row>
    <row r="244" spans="1:25" ht="15.75" customHeight="1" x14ac:dyDescent="0.35">
      <c r="A244" s="294"/>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row>
    <row r="245" spans="1:25" ht="15.75" customHeight="1" x14ac:dyDescent="0.35">
      <c r="A245" s="294"/>
      <c r="B245" s="294"/>
      <c r="C245" s="294"/>
      <c r="D245" s="294"/>
      <c r="E245" s="294"/>
      <c r="F245" s="294"/>
      <c r="G245" s="294"/>
      <c r="H245" s="294"/>
      <c r="I245" s="294"/>
      <c r="J245" s="294"/>
      <c r="K245" s="294"/>
      <c r="L245" s="294"/>
      <c r="M245" s="294"/>
      <c r="N245" s="294"/>
      <c r="O245" s="294"/>
      <c r="P245" s="294"/>
      <c r="Q245" s="294"/>
      <c r="R245" s="294"/>
      <c r="S245" s="294"/>
      <c r="T245" s="294"/>
      <c r="U245" s="294"/>
      <c r="V245" s="294"/>
      <c r="W245" s="294"/>
      <c r="X245" s="294"/>
      <c r="Y245" s="294"/>
    </row>
    <row r="246" spans="1:25" ht="15.75" customHeight="1" x14ac:dyDescent="0.35">
      <c r="A246" s="294"/>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row>
    <row r="247" spans="1:25" ht="15.75" customHeight="1" x14ac:dyDescent="0.35">
      <c r="A247" s="294"/>
      <c r="B247" s="294"/>
      <c r="C247" s="294"/>
      <c r="D247" s="294"/>
      <c r="E247" s="294"/>
      <c r="F247" s="294"/>
      <c r="G247" s="294"/>
      <c r="H247" s="294"/>
      <c r="I247" s="294"/>
      <c r="J247" s="294"/>
      <c r="K247" s="294"/>
      <c r="L247" s="294"/>
      <c r="M247" s="294"/>
      <c r="N247" s="294"/>
      <c r="O247" s="294"/>
      <c r="P247" s="294"/>
      <c r="Q247" s="294"/>
      <c r="R247" s="294"/>
      <c r="S247" s="294"/>
      <c r="T247" s="294"/>
      <c r="U247" s="294"/>
      <c r="V247" s="294"/>
      <c r="W247" s="294"/>
      <c r="X247" s="294"/>
      <c r="Y247" s="294"/>
    </row>
    <row r="248" spans="1:25" ht="15.75" customHeight="1" x14ac:dyDescent="0.35">
      <c r="A248" s="294"/>
      <c r="B248" s="294"/>
      <c r="C248" s="294"/>
      <c r="D248" s="294"/>
      <c r="E248" s="294"/>
      <c r="F248" s="294"/>
      <c r="G248" s="294"/>
      <c r="H248" s="294"/>
      <c r="I248" s="294"/>
      <c r="J248" s="294"/>
      <c r="K248" s="294"/>
      <c r="L248" s="294"/>
      <c r="M248" s="294"/>
      <c r="N248" s="294"/>
      <c r="O248" s="294"/>
      <c r="P248" s="294"/>
      <c r="Q248" s="294"/>
      <c r="R248" s="294"/>
      <c r="S248" s="294"/>
      <c r="T248" s="294"/>
      <c r="U248" s="294"/>
      <c r="V248" s="294"/>
      <c r="W248" s="294"/>
      <c r="X248" s="294"/>
      <c r="Y248" s="294"/>
    </row>
    <row r="249" spans="1:25" ht="15.75" customHeight="1" x14ac:dyDescent="0.35">
      <c r="A249" s="294"/>
      <c r="B249" s="294"/>
      <c r="C249" s="294"/>
      <c r="D249" s="294"/>
      <c r="E249" s="294"/>
      <c r="F249" s="294"/>
      <c r="G249" s="294"/>
      <c r="H249" s="294"/>
      <c r="I249" s="294"/>
      <c r="J249" s="294"/>
      <c r="K249" s="294"/>
      <c r="L249" s="294"/>
      <c r="M249" s="294"/>
      <c r="N249" s="294"/>
      <c r="O249" s="294"/>
      <c r="P249" s="294"/>
      <c r="Q249" s="294"/>
      <c r="R249" s="294"/>
      <c r="S249" s="294"/>
      <c r="T249" s="294"/>
      <c r="U249" s="294"/>
      <c r="V249" s="294"/>
      <c r="W249" s="294"/>
      <c r="X249" s="294"/>
      <c r="Y249" s="294"/>
    </row>
    <row r="250" spans="1:25" ht="15.75" customHeight="1" x14ac:dyDescent="0.35">
      <c r="A250" s="294"/>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row>
    <row r="251" spans="1:25" ht="15.75" customHeight="1" x14ac:dyDescent="0.35">
      <c r="A251" s="294"/>
      <c r="B251" s="294"/>
      <c r="C251" s="294"/>
      <c r="D251" s="294"/>
      <c r="E251" s="294"/>
      <c r="F251" s="294"/>
      <c r="G251" s="294"/>
      <c r="H251" s="294"/>
      <c r="I251" s="294"/>
      <c r="J251" s="294"/>
      <c r="K251" s="294"/>
      <c r="L251" s="294"/>
      <c r="M251" s="294"/>
      <c r="N251" s="294"/>
      <c r="O251" s="294"/>
      <c r="P251" s="294"/>
      <c r="Q251" s="294"/>
      <c r="R251" s="294"/>
      <c r="S251" s="294"/>
      <c r="T251" s="294"/>
      <c r="U251" s="294"/>
      <c r="V251" s="294"/>
      <c r="W251" s="294"/>
      <c r="X251" s="294"/>
      <c r="Y251" s="294"/>
    </row>
    <row r="252" spans="1:25" ht="15.75" customHeight="1" x14ac:dyDescent="0.35">
      <c r="A252" s="294"/>
      <c r="B252" s="294"/>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row>
    <row r="253" spans="1:25" ht="15.75" customHeight="1" x14ac:dyDescent="0.35">
      <c r="A253" s="294"/>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row>
    <row r="254" spans="1:25" ht="15.75" customHeight="1" x14ac:dyDescent="0.35">
      <c r="A254" s="294"/>
      <c r="B254" s="294"/>
      <c r="C254" s="294"/>
      <c r="D254" s="294"/>
      <c r="E254" s="294"/>
      <c r="F254" s="294"/>
      <c r="G254" s="294"/>
      <c r="H254" s="294"/>
      <c r="I254" s="294"/>
      <c r="J254" s="294"/>
      <c r="K254" s="294"/>
      <c r="L254" s="294"/>
      <c r="M254" s="294"/>
      <c r="N254" s="294"/>
      <c r="O254" s="294"/>
      <c r="P254" s="294"/>
      <c r="Q254" s="294"/>
      <c r="R254" s="294"/>
      <c r="S254" s="294"/>
      <c r="T254" s="294"/>
      <c r="U254" s="294"/>
      <c r="V254" s="294"/>
      <c r="W254" s="294"/>
      <c r="X254" s="294"/>
      <c r="Y254" s="294"/>
    </row>
    <row r="255" spans="1:25" ht="15.75" customHeight="1" x14ac:dyDescent="0.35">
      <c r="A255" s="294"/>
      <c r="B255" s="294"/>
      <c r="C255" s="294"/>
      <c r="D255" s="294"/>
      <c r="E255" s="294"/>
      <c r="F255" s="294"/>
      <c r="G255" s="294"/>
      <c r="H255" s="294"/>
      <c r="I255" s="294"/>
      <c r="J255" s="294"/>
      <c r="K255" s="294"/>
      <c r="L255" s="294"/>
      <c r="M255" s="294"/>
      <c r="N255" s="294"/>
      <c r="O255" s="294"/>
      <c r="P255" s="294"/>
      <c r="Q255" s="294"/>
      <c r="R255" s="294"/>
      <c r="S255" s="294"/>
      <c r="T255" s="294"/>
      <c r="U255" s="294"/>
      <c r="V255" s="294"/>
      <c r="W255" s="294"/>
      <c r="X255" s="294"/>
      <c r="Y255" s="294"/>
    </row>
    <row r="256" spans="1:25" ht="15.75" customHeight="1" x14ac:dyDescent="0.35">
      <c r="A256" s="294"/>
      <c r="B256" s="294"/>
      <c r="C256" s="294"/>
      <c r="D256" s="294"/>
      <c r="E256" s="294"/>
      <c r="F256" s="294"/>
      <c r="G256" s="294"/>
      <c r="H256" s="294"/>
      <c r="I256" s="294"/>
      <c r="J256" s="294"/>
      <c r="K256" s="294"/>
      <c r="L256" s="294"/>
      <c r="M256" s="294"/>
      <c r="N256" s="294"/>
      <c r="O256" s="294"/>
      <c r="P256" s="294"/>
      <c r="Q256" s="294"/>
      <c r="R256" s="294"/>
      <c r="S256" s="294"/>
      <c r="T256" s="294"/>
      <c r="U256" s="294"/>
      <c r="V256" s="294"/>
      <c r="W256" s="294"/>
      <c r="X256" s="294"/>
      <c r="Y256" s="294"/>
    </row>
    <row r="257" spans="1:25" ht="15.75" customHeight="1" x14ac:dyDescent="0.35">
      <c r="A257" s="294"/>
      <c r="B257" s="294"/>
      <c r="C257" s="294"/>
      <c r="D257" s="294"/>
      <c r="E257" s="294"/>
      <c r="F257" s="294"/>
      <c r="G257" s="294"/>
      <c r="H257" s="294"/>
      <c r="I257" s="294"/>
      <c r="J257" s="294"/>
      <c r="K257" s="294"/>
      <c r="L257" s="294"/>
      <c r="M257" s="294"/>
      <c r="N257" s="294"/>
      <c r="O257" s="294"/>
      <c r="P257" s="294"/>
      <c r="Q257" s="294"/>
      <c r="R257" s="294"/>
      <c r="S257" s="294"/>
      <c r="T257" s="294"/>
      <c r="U257" s="294"/>
      <c r="V257" s="294"/>
      <c r="W257" s="294"/>
      <c r="X257" s="294"/>
      <c r="Y257" s="294"/>
    </row>
    <row r="258" spans="1:25" ht="15.75" customHeight="1" x14ac:dyDescent="0.35">
      <c r="A258" s="294"/>
      <c r="B258" s="294"/>
      <c r="C258" s="294"/>
      <c r="D258" s="294"/>
      <c r="E258" s="294"/>
      <c r="F258" s="294"/>
      <c r="G258" s="294"/>
      <c r="H258" s="294"/>
      <c r="I258" s="294"/>
      <c r="J258" s="294"/>
      <c r="K258" s="294"/>
      <c r="L258" s="294"/>
      <c r="M258" s="294"/>
      <c r="N258" s="294"/>
      <c r="O258" s="294"/>
      <c r="P258" s="294"/>
      <c r="Q258" s="294"/>
      <c r="R258" s="294"/>
      <c r="S258" s="294"/>
      <c r="T258" s="294"/>
      <c r="U258" s="294"/>
      <c r="V258" s="294"/>
      <c r="W258" s="294"/>
      <c r="X258" s="294"/>
      <c r="Y258" s="294"/>
    </row>
    <row r="259" spans="1:25" ht="15.75" customHeight="1" x14ac:dyDescent="0.35">
      <c r="A259" s="294"/>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row>
    <row r="260" spans="1:25" ht="15.75" customHeight="1" x14ac:dyDescent="0.35">
      <c r="A260" s="294"/>
      <c r="B260" s="294"/>
      <c r="C260" s="294"/>
      <c r="D260" s="294"/>
      <c r="E260" s="294"/>
      <c r="F260" s="294"/>
      <c r="G260" s="294"/>
      <c r="H260" s="294"/>
      <c r="I260" s="294"/>
      <c r="J260" s="294"/>
      <c r="K260" s="294"/>
      <c r="L260" s="294"/>
      <c r="M260" s="294"/>
      <c r="N260" s="294"/>
      <c r="O260" s="294"/>
      <c r="P260" s="294"/>
      <c r="Q260" s="294"/>
      <c r="R260" s="294"/>
      <c r="S260" s="294"/>
      <c r="T260" s="294"/>
      <c r="U260" s="294"/>
      <c r="V260" s="294"/>
      <c r="W260" s="294"/>
      <c r="X260" s="294"/>
      <c r="Y260" s="294"/>
    </row>
    <row r="261" spans="1:25" ht="15.75" customHeight="1" x14ac:dyDescent="0.35">
      <c r="A261" s="294"/>
      <c r="B261" s="294"/>
      <c r="C261" s="294"/>
      <c r="D261" s="294"/>
      <c r="E261" s="294"/>
      <c r="F261" s="294"/>
      <c r="G261" s="294"/>
      <c r="H261" s="294"/>
      <c r="I261" s="294"/>
      <c r="J261" s="294"/>
      <c r="K261" s="294"/>
      <c r="L261" s="294"/>
      <c r="M261" s="294"/>
      <c r="N261" s="294"/>
      <c r="O261" s="294"/>
      <c r="P261" s="294"/>
      <c r="Q261" s="294"/>
      <c r="R261" s="294"/>
      <c r="S261" s="294"/>
      <c r="T261" s="294"/>
      <c r="U261" s="294"/>
      <c r="V261" s="294"/>
      <c r="W261" s="294"/>
      <c r="X261" s="294"/>
      <c r="Y261" s="294"/>
    </row>
    <row r="262" spans="1:25" ht="15.75" customHeight="1" x14ac:dyDescent="0.35">
      <c r="A262" s="294"/>
      <c r="B262" s="294"/>
      <c r="C262" s="294"/>
      <c r="D262" s="294"/>
      <c r="E262" s="294"/>
      <c r="F262" s="294"/>
      <c r="G262" s="294"/>
      <c r="H262" s="294"/>
      <c r="I262" s="294"/>
      <c r="J262" s="294"/>
      <c r="K262" s="294"/>
      <c r="L262" s="294"/>
      <c r="M262" s="294"/>
      <c r="N262" s="294"/>
      <c r="O262" s="294"/>
      <c r="P262" s="294"/>
      <c r="Q262" s="294"/>
      <c r="R262" s="294"/>
      <c r="S262" s="294"/>
      <c r="T262" s="294"/>
      <c r="U262" s="294"/>
      <c r="V262" s="294"/>
      <c r="W262" s="294"/>
      <c r="X262" s="294"/>
      <c r="Y262" s="294"/>
    </row>
    <row r="263" spans="1:25" ht="15.75" customHeight="1" x14ac:dyDescent="0.35">
      <c r="A263" s="294"/>
      <c r="B263" s="294"/>
      <c r="C263" s="294"/>
      <c r="D263" s="294"/>
      <c r="E263" s="294"/>
      <c r="F263" s="294"/>
      <c r="G263" s="294"/>
      <c r="H263" s="294"/>
      <c r="I263" s="294"/>
      <c r="J263" s="294"/>
      <c r="K263" s="294"/>
      <c r="L263" s="294"/>
      <c r="M263" s="294"/>
      <c r="N263" s="294"/>
      <c r="O263" s="294"/>
      <c r="P263" s="294"/>
      <c r="Q263" s="294"/>
      <c r="R263" s="294"/>
      <c r="S263" s="294"/>
      <c r="T263" s="294"/>
      <c r="U263" s="294"/>
      <c r="V263" s="294"/>
      <c r="W263" s="294"/>
      <c r="X263" s="294"/>
      <c r="Y263" s="294"/>
    </row>
    <row r="264" spans="1:25" ht="15.75" customHeight="1" x14ac:dyDescent="0.35">
      <c r="A264" s="294"/>
      <c r="B264" s="294"/>
      <c r="C264" s="294"/>
      <c r="D264" s="294"/>
      <c r="E264" s="294"/>
      <c r="F264" s="294"/>
      <c r="G264" s="294"/>
      <c r="H264" s="294"/>
      <c r="I264" s="294"/>
      <c r="J264" s="294"/>
      <c r="K264" s="294"/>
      <c r="L264" s="294"/>
      <c r="M264" s="294"/>
      <c r="N264" s="294"/>
      <c r="O264" s="294"/>
      <c r="P264" s="294"/>
      <c r="Q264" s="294"/>
      <c r="R264" s="294"/>
      <c r="S264" s="294"/>
      <c r="T264" s="294"/>
      <c r="U264" s="294"/>
      <c r="V264" s="294"/>
      <c r="W264" s="294"/>
      <c r="X264" s="294"/>
      <c r="Y264" s="294"/>
    </row>
    <row r="265" spans="1:25" ht="15.75" customHeight="1" x14ac:dyDescent="0.35">
      <c r="A265" s="294"/>
      <c r="B265" s="294"/>
      <c r="C265" s="294"/>
      <c r="D265" s="294"/>
      <c r="E265" s="294"/>
      <c r="F265" s="294"/>
      <c r="G265" s="294"/>
      <c r="H265" s="294"/>
      <c r="I265" s="294"/>
      <c r="J265" s="294"/>
      <c r="K265" s="294"/>
      <c r="L265" s="294"/>
      <c r="M265" s="294"/>
      <c r="N265" s="294"/>
      <c r="O265" s="294"/>
      <c r="P265" s="294"/>
      <c r="Q265" s="294"/>
      <c r="R265" s="294"/>
      <c r="S265" s="294"/>
      <c r="T265" s="294"/>
      <c r="U265" s="294"/>
      <c r="V265" s="294"/>
      <c r="W265" s="294"/>
      <c r="X265" s="294"/>
      <c r="Y265" s="294"/>
    </row>
    <row r="266" spans="1:25" ht="15.75" customHeight="1" x14ac:dyDescent="0.35">
      <c r="A266" s="294"/>
      <c r="B266" s="294"/>
      <c r="C266" s="294"/>
      <c r="D266" s="294"/>
      <c r="E266" s="294"/>
      <c r="F266" s="294"/>
      <c r="G266" s="294"/>
      <c r="H266" s="294"/>
      <c r="I266" s="294"/>
      <c r="J266" s="294"/>
      <c r="K266" s="294"/>
      <c r="L266" s="294"/>
      <c r="M266" s="294"/>
      <c r="N266" s="294"/>
      <c r="O266" s="294"/>
      <c r="P266" s="294"/>
      <c r="Q266" s="294"/>
      <c r="R266" s="294"/>
      <c r="S266" s="294"/>
      <c r="T266" s="294"/>
      <c r="U266" s="294"/>
      <c r="V266" s="294"/>
      <c r="W266" s="294"/>
      <c r="X266" s="294"/>
      <c r="Y266" s="294"/>
    </row>
    <row r="267" spans="1:25" ht="15.75" customHeight="1" x14ac:dyDescent="0.35">
      <c r="A267" s="294"/>
      <c r="B267" s="294"/>
      <c r="C267" s="294"/>
      <c r="D267" s="294"/>
      <c r="E267" s="294"/>
      <c r="F267" s="294"/>
      <c r="G267" s="294"/>
      <c r="H267" s="294"/>
      <c r="I267" s="294"/>
      <c r="J267" s="294"/>
      <c r="K267" s="294"/>
      <c r="L267" s="294"/>
      <c r="M267" s="294"/>
      <c r="N267" s="294"/>
      <c r="O267" s="294"/>
      <c r="P267" s="294"/>
      <c r="Q267" s="294"/>
      <c r="R267" s="294"/>
      <c r="S267" s="294"/>
      <c r="T267" s="294"/>
      <c r="U267" s="294"/>
      <c r="V267" s="294"/>
      <c r="W267" s="294"/>
      <c r="X267" s="294"/>
      <c r="Y267" s="294"/>
    </row>
    <row r="268" spans="1:25" ht="15.75" customHeight="1" x14ac:dyDescent="0.35">
      <c r="A268" s="294"/>
      <c r="B268" s="294"/>
      <c r="C268" s="294"/>
      <c r="D268" s="294"/>
      <c r="E268" s="294"/>
      <c r="F268" s="294"/>
      <c r="G268" s="294"/>
      <c r="H268" s="294"/>
      <c r="I268" s="294"/>
      <c r="J268" s="294"/>
      <c r="K268" s="294"/>
      <c r="L268" s="294"/>
      <c r="M268" s="294"/>
      <c r="N268" s="294"/>
      <c r="O268" s="294"/>
      <c r="P268" s="294"/>
      <c r="Q268" s="294"/>
      <c r="R268" s="294"/>
      <c r="S268" s="294"/>
      <c r="T268" s="294"/>
      <c r="U268" s="294"/>
      <c r="V268" s="294"/>
      <c r="W268" s="294"/>
      <c r="X268" s="294"/>
      <c r="Y268" s="294"/>
    </row>
    <row r="269" spans="1:25" ht="15.75" customHeight="1" x14ac:dyDescent="0.35">
      <c r="A269" s="294"/>
      <c r="B269" s="294"/>
      <c r="C269" s="294"/>
      <c r="D269" s="294"/>
      <c r="E269" s="294"/>
      <c r="F269" s="294"/>
      <c r="G269" s="294"/>
      <c r="H269" s="294"/>
      <c r="I269" s="294"/>
      <c r="J269" s="294"/>
      <c r="K269" s="294"/>
      <c r="L269" s="294"/>
      <c r="M269" s="294"/>
      <c r="N269" s="294"/>
      <c r="O269" s="294"/>
      <c r="P269" s="294"/>
      <c r="Q269" s="294"/>
      <c r="R269" s="294"/>
      <c r="S269" s="294"/>
      <c r="T269" s="294"/>
      <c r="U269" s="294"/>
      <c r="V269" s="294"/>
      <c r="W269" s="294"/>
      <c r="X269" s="294"/>
      <c r="Y269" s="294"/>
    </row>
    <row r="270" spans="1:25" ht="15.75" customHeight="1" x14ac:dyDescent="0.35">
      <c r="A270" s="294"/>
      <c r="B270" s="294"/>
      <c r="C270" s="294"/>
      <c r="D270" s="294"/>
      <c r="E270" s="294"/>
      <c r="F270" s="294"/>
      <c r="G270" s="294"/>
      <c r="H270" s="294"/>
      <c r="I270" s="294"/>
      <c r="J270" s="294"/>
      <c r="K270" s="294"/>
      <c r="L270" s="294"/>
      <c r="M270" s="294"/>
      <c r="N270" s="294"/>
      <c r="O270" s="294"/>
      <c r="P270" s="294"/>
      <c r="Q270" s="294"/>
      <c r="R270" s="294"/>
      <c r="S270" s="294"/>
      <c r="T270" s="294"/>
      <c r="U270" s="294"/>
      <c r="V270" s="294"/>
      <c r="W270" s="294"/>
      <c r="X270" s="294"/>
      <c r="Y270" s="294"/>
    </row>
    <row r="271" spans="1:25" ht="15.75" customHeight="1" x14ac:dyDescent="0.35">
      <c r="A271" s="294"/>
      <c r="B271" s="294"/>
      <c r="C271" s="294"/>
      <c r="D271" s="294"/>
      <c r="E271" s="294"/>
      <c r="F271" s="294"/>
      <c r="G271" s="294"/>
      <c r="H271" s="294"/>
      <c r="I271" s="294"/>
      <c r="J271" s="294"/>
      <c r="K271" s="294"/>
      <c r="L271" s="294"/>
      <c r="M271" s="294"/>
      <c r="N271" s="294"/>
      <c r="O271" s="294"/>
      <c r="P271" s="294"/>
      <c r="Q271" s="294"/>
      <c r="R271" s="294"/>
      <c r="S271" s="294"/>
      <c r="T271" s="294"/>
      <c r="U271" s="294"/>
      <c r="V271" s="294"/>
      <c r="W271" s="294"/>
      <c r="X271" s="294"/>
      <c r="Y271" s="294"/>
    </row>
    <row r="272" spans="1:25" ht="15.75" customHeight="1" x14ac:dyDescent="0.35">
      <c r="A272" s="294"/>
      <c r="B272" s="294"/>
      <c r="C272" s="294"/>
      <c r="D272" s="294"/>
      <c r="E272" s="294"/>
      <c r="F272" s="294"/>
      <c r="G272" s="294"/>
      <c r="H272" s="294"/>
      <c r="I272" s="294"/>
      <c r="J272" s="294"/>
      <c r="K272" s="294"/>
      <c r="L272" s="294"/>
      <c r="M272" s="294"/>
      <c r="N272" s="294"/>
      <c r="O272" s="294"/>
      <c r="P272" s="294"/>
      <c r="Q272" s="294"/>
      <c r="R272" s="294"/>
      <c r="S272" s="294"/>
      <c r="T272" s="294"/>
      <c r="U272" s="294"/>
      <c r="V272" s="294"/>
      <c r="W272" s="294"/>
      <c r="X272" s="294"/>
      <c r="Y272" s="294"/>
    </row>
    <row r="273" spans="1:25" ht="15.75" customHeight="1" x14ac:dyDescent="0.35">
      <c r="A273" s="294"/>
      <c r="B273" s="294"/>
      <c r="C273" s="294"/>
      <c r="D273" s="294"/>
      <c r="E273" s="294"/>
      <c r="F273" s="294"/>
      <c r="G273" s="294"/>
      <c r="H273" s="294"/>
      <c r="I273" s="294"/>
      <c r="J273" s="294"/>
      <c r="K273" s="294"/>
      <c r="L273" s="294"/>
      <c r="M273" s="294"/>
      <c r="N273" s="294"/>
      <c r="O273" s="294"/>
      <c r="P273" s="294"/>
      <c r="Q273" s="294"/>
      <c r="R273" s="294"/>
      <c r="S273" s="294"/>
      <c r="T273" s="294"/>
      <c r="U273" s="294"/>
      <c r="V273" s="294"/>
      <c r="W273" s="294"/>
      <c r="X273" s="294"/>
      <c r="Y273" s="294"/>
    </row>
    <row r="274" spans="1:25" ht="15.75" customHeight="1" x14ac:dyDescent="0.35">
      <c r="A274" s="294"/>
      <c r="B274" s="294"/>
      <c r="C274" s="294"/>
      <c r="D274" s="294"/>
      <c r="E274" s="294"/>
      <c r="F274" s="294"/>
      <c r="G274" s="294"/>
      <c r="H274" s="294"/>
      <c r="I274" s="294"/>
      <c r="J274" s="294"/>
      <c r="K274" s="294"/>
      <c r="L274" s="294"/>
      <c r="M274" s="294"/>
      <c r="N274" s="294"/>
      <c r="O274" s="294"/>
      <c r="P274" s="294"/>
      <c r="Q274" s="294"/>
      <c r="R274" s="294"/>
      <c r="S274" s="294"/>
      <c r="T274" s="294"/>
      <c r="U274" s="294"/>
      <c r="V274" s="294"/>
      <c r="W274" s="294"/>
      <c r="X274" s="294"/>
      <c r="Y274" s="294"/>
    </row>
    <row r="275" spans="1:25" ht="15.75" customHeight="1" x14ac:dyDescent="0.35">
      <c r="A275" s="294"/>
      <c r="B275" s="294"/>
      <c r="C275" s="294"/>
      <c r="D275" s="294"/>
      <c r="E275" s="294"/>
      <c r="F275" s="294"/>
      <c r="G275" s="294"/>
      <c r="H275" s="294"/>
      <c r="I275" s="294"/>
      <c r="J275" s="294"/>
      <c r="K275" s="294"/>
      <c r="L275" s="294"/>
      <c r="M275" s="294"/>
      <c r="N275" s="294"/>
      <c r="O275" s="294"/>
      <c r="P275" s="294"/>
      <c r="Q275" s="294"/>
      <c r="R275" s="294"/>
      <c r="S275" s="294"/>
      <c r="T275" s="294"/>
      <c r="U275" s="294"/>
      <c r="V275" s="294"/>
      <c r="W275" s="294"/>
      <c r="X275" s="294"/>
      <c r="Y275" s="294"/>
    </row>
    <row r="276" spans="1:25" ht="15.75" customHeight="1" x14ac:dyDescent="0.35">
      <c r="A276" s="294"/>
      <c r="B276" s="294"/>
      <c r="C276" s="294"/>
      <c r="D276" s="294"/>
      <c r="E276" s="294"/>
      <c r="F276" s="294"/>
      <c r="G276" s="294"/>
      <c r="H276" s="294"/>
      <c r="I276" s="294"/>
      <c r="J276" s="294"/>
      <c r="K276" s="294"/>
      <c r="L276" s="294"/>
      <c r="M276" s="294"/>
      <c r="N276" s="294"/>
      <c r="O276" s="294"/>
      <c r="P276" s="294"/>
      <c r="Q276" s="294"/>
      <c r="R276" s="294"/>
      <c r="S276" s="294"/>
      <c r="T276" s="294"/>
      <c r="U276" s="294"/>
      <c r="V276" s="294"/>
      <c r="W276" s="294"/>
      <c r="X276" s="294"/>
      <c r="Y276" s="294"/>
    </row>
    <row r="277" spans="1:25" ht="15.75" customHeight="1" x14ac:dyDescent="0.35">
      <c r="A277" s="294"/>
      <c r="B277" s="294"/>
      <c r="C277" s="294"/>
      <c r="D277" s="294"/>
      <c r="E277" s="294"/>
      <c r="F277" s="294"/>
      <c r="G277" s="294"/>
      <c r="H277" s="294"/>
      <c r="I277" s="294"/>
      <c r="J277" s="294"/>
      <c r="K277" s="294"/>
      <c r="L277" s="294"/>
      <c r="M277" s="294"/>
      <c r="N277" s="294"/>
      <c r="O277" s="294"/>
      <c r="P277" s="294"/>
      <c r="Q277" s="294"/>
      <c r="R277" s="294"/>
      <c r="S277" s="294"/>
      <c r="T277" s="294"/>
      <c r="U277" s="294"/>
      <c r="V277" s="294"/>
      <c r="W277" s="294"/>
      <c r="X277" s="294"/>
      <c r="Y277" s="294"/>
    </row>
    <row r="278" spans="1:25" ht="15.75" customHeight="1" x14ac:dyDescent="0.35">
      <c r="A278" s="294"/>
      <c r="B278" s="294"/>
      <c r="C278" s="294"/>
      <c r="D278" s="294"/>
      <c r="E278" s="294"/>
      <c r="F278" s="294"/>
      <c r="G278" s="294"/>
      <c r="H278" s="294"/>
      <c r="I278" s="294"/>
      <c r="J278" s="294"/>
      <c r="K278" s="294"/>
      <c r="L278" s="294"/>
      <c r="M278" s="294"/>
      <c r="N278" s="294"/>
      <c r="O278" s="294"/>
      <c r="P278" s="294"/>
      <c r="Q278" s="294"/>
      <c r="R278" s="294"/>
      <c r="S278" s="294"/>
      <c r="T278" s="294"/>
      <c r="U278" s="294"/>
      <c r="V278" s="294"/>
      <c r="W278" s="294"/>
      <c r="X278" s="294"/>
      <c r="Y278" s="294"/>
    </row>
    <row r="279" spans="1:25" ht="15.75" customHeight="1" x14ac:dyDescent="0.35">
      <c r="A279" s="294"/>
      <c r="B279" s="294"/>
      <c r="C279" s="294"/>
      <c r="D279" s="294"/>
      <c r="E279" s="294"/>
      <c r="F279" s="294"/>
      <c r="G279" s="294"/>
      <c r="H279" s="294"/>
      <c r="I279" s="294"/>
      <c r="J279" s="294"/>
      <c r="K279" s="294"/>
      <c r="L279" s="294"/>
      <c r="M279" s="294"/>
      <c r="N279" s="294"/>
      <c r="O279" s="294"/>
      <c r="P279" s="294"/>
      <c r="Q279" s="294"/>
      <c r="R279" s="294"/>
      <c r="S279" s="294"/>
      <c r="T279" s="294"/>
      <c r="U279" s="294"/>
      <c r="V279" s="294"/>
      <c r="W279" s="294"/>
      <c r="X279" s="294"/>
      <c r="Y279" s="294"/>
    </row>
    <row r="280" spans="1:25" ht="15.75" customHeight="1" x14ac:dyDescent="0.35">
      <c r="A280" s="294"/>
      <c r="B280" s="294"/>
      <c r="C280" s="294"/>
      <c r="D280" s="294"/>
      <c r="E280" s="294"/>
      <c r="F280" s="294"/>
      <c r="G280" s="294"/>
      <c r="H280" s="294"/>
      <c r="I280" s="294"/>
      <c r="J280" s="294"/>
      <c r="K280" s="294"/>
      <c r="L280" s="294"/>
      <c r="M280" s="294"/>
      <c r="N280" s="294"/>
      <c r="O280" s="294"/>
      <c r="P280" s="294"/>
      <c r="Q280" s="294"/>
      <c r="R280" s="294"/>
      <c r="S280" s="294"/>
      <c r="T280" s="294"/>
      <c r="U280" s="294"/>
      <c r="V280" s="294"/>
      <c r="W280" s="294"/>
      <c r="X280" s="294"/>
      <c r="Y280" s="294"/>
    </row>
    <row r="281" spans="1:25" ht="15.75" customHeight="1" x14ac:dyDescent="0.35">
      <c r="A281" s="294"/>
      <c r="B281" s="294"/>
      <c r="C281" s="294"/>
      <c r="D281" s="294"/>
      <c r="E281" s="294"/>
      <c r="F281" s="294"/>
      <c r="G281" s="294"/>
      <c r="H281" s="294"/>
      <c r="I281" s="294"/>
      <c r="J281" s="294"/>
      <c r="K281" s="294"/>
      <c r="L281" s="294"/>
      <c r="M281" s="294"/>
      <c r="N281" s="294"/>
      <c r="O281" s="294"/>
      <c r="P281" s="294"/>
      <c r="Q281" s="294"/>
      <c r="R281" s="294"/>
      <c r="S281" s="294"/>
      <c r="T281" s="294"/>
      <c r="U281" s="294"/>
      <c r="V281" s="294"/>
      <c r="W281" s="294"/>
      <c r="X281" s="294"/>
      <c r="Y281" s="294"/>
    </row>
    <row r="282" spans="1:25" ht="15.75" customHeight="1" x14ac:dyDescent="0.35">
      <c r="A282" s="294"/>
      <c r="B282" s="294"/>
      <c r="C282" s="294"/>
      <c r="D282" s="294"/>
      <c r="E282" s="294"/>
      <c r="F282" s="294"/>
      <c r="G282" s="294"/>
      <c r="H282" s="294"/>
      <c r="I282" s="294"/>
      <c r="J282" s="294"/>
      <c r="K282" s="294"/>
      <c r="L282" s="294"/>
      <c r="M282" s="294"/>
      <c r="N282" s="294"/>
      <c r="O282" s="294"/>
      <c r="P282" s="294"/>
      <c r="Q282" s="294"/>
      <c r="R282" s="294"/>
      <c r="S282" s="294"/>
      <c r="T282" s="294"/>
      <c r="U282" s="294"/>
      <c r="V282" s="294"/>
      <c r="W282" s="294"/>
      <c r="X282" s="294"/>
      <c r="Y282" s="294"/>
    </row>
    <row r="283" spans="1:25" ht="15.75" customHeight="1" x14ac:dyDescent="0.35">
      <c r="A283" s="294"/>
      <c r="B283" s="294"/>
      <c r="C283" s="294"/>
      <c r="D283" s="294"/>
      <c r="E283" s="294"/>
      <c r="F283" s="294"/>
      <c r="G283" s="294"/>
      <c r="H283" s="294"/>
      <c r="I283" s="294"/>
      <c r="J283" s="294"/>
      <c r="K283" s="294"/>
      <c r="L283" s="294"/>
      <c r="M283" s="294"/>
      <c r="N283" s="294"/>
      <c r="O283" s="294"/>
      <c r="P283" s="294"/>
      <c r="Q283" s="294"/>
      <c r="R283" s="294"/>
      <c r="S283" s="294"/>
      <c r="T283" s="294"/>
      <c r="U283" s="294"/>
      <c r="V283" s="294"/>
      <c r="W283" s="294"/>
      <c r="X283" s="294"/>
      <c r="Y283" s="294"/>
    </row>
    <row r="284" spans="1:25" ht="15.75" customHeight="1" x14ac:dyDescent="0.35">
      <c r="A284" s="294"/>
      <c r="B284" s="294"/>
      <c r="C284" s="294"/>
      <c r="D284" s="294"/>
      <c r="E284" s="294"/>
      <c r="F284" s="294"/>
      <c r="G284" s="294"/>
      <c r="H284" s="294"/>
      <c r="I284" s="294"/>
      <c r="J284" s="294"/>
      <c r="K284" s="294"/>
      <c r="L284" s="294"/>
      <c r="M284" s="294"/>
      <c r="N284" s="294"/>
      <c r="O284" s="294"/>
      <c r="P284" s="294"/>
      <c r="Q284" s="294"/>
      <c r="R284" s="294"/>
      <c r="S284" s="294"/>
      <c r="T284" s="294"/>
      <c r="U284" s="294"/>
      <c r="V284" s="294"/>
      <c r="W284" s="294"/>
      <c r="X284" s="294"/>
      <c r="Y284" s="294"/>
    </row>
    <row r="285" spans="1:25" ht="15.75" customHeight="1" x14ac:dyDescent="0.35">
      <c r="A285" s="294"/>
      <c r="B285" s="294"/>
      <c r="C285" s="294"/>
      <c r="D285" s="294"/>
      <c r="E285" s="294"/>
      <c r="F285" s="294"/>
      <c r="G285" s="294"/>
      <c r="H285" s="294"/>
      <c r="I285" s="294"/>
      <c r="J285" s="294"/>
      <c r="K285" s="294"/>
      <c r="L285" s="294"/>
      <c r="M285" s="294"/>
      <c r="N285" s="294"/>
      <c r="O285" s="294"/>
      <c r="P285" s="294"/>
      <c r="Q285" s="294"/>
      <c r="R285" s="294"/>
      <c r="S285" s="294"/>
      <c r="T285" s="294"/>
      <c r="U285" s="294"/>
      <c r="V285" s="294"/>
      <c r="W285" s="294"/>
      <c r="X285" s="294"/>
      <c r="Y285" s="294"/>
    </row>
    <row r="286" spans="1:25" ht="15.75" customHeight="1" x14ac:dyDescent="0.35">
      <c r="A286" s="294"/>
      <c r="B286" s="294"/>
      <c r="C286" s="294"/>
      <c r="D286" s="294"/>
      <c r="E286" s="294"/>
      <c r="F286" s="294"/>
      <c r="G286" s="294"/>
      <c r="H286" s="294"/>
      <c r="I286" s="294"/>
      <c r="J286" s="294"/>
      <c r="K286" s="294"/>
      <c r="L286" s="294"/>
      <c r="M286" s="294"/>
      <c r="N286" s="294"/>
      <c r="O286" s="294"/>
      <c r="P286" s="294"/>
      <c r="Q286" s="294"/>
      <c r="R286" s="294"/>
      <c r="S286" s="294"/>
      <c r="T286" s="294"/>
      <c r="U286" s="294"/>
      <c r="V286" s="294"/>
      <c r="W286" s="294"/>
      <c r="X286" s="294"/>
      <c r="Y286" s="294"/>
    </row>
    <row r="287" spans="1:25" ht="15.75" customHeight="1" x14ac:dyDescent="0.35">
      <c r="A287" s="294"/>
      <c r="B287" s="294"/>
      <c r="C287" s="294"/>
      <c r="D287" s="294"/>
      <c r="E287" s="294"/>
      <c r="F287" s="294"/>
      <c r="G287" s="294"/>
      <c r="H287" s="294"/>
      <c r="I287" s="294"/>
      <c r="J287" s="294"/>
      <c r="K287" s="294"/>
      <c r="L287" s="294"/>
      <c r="M287" s="294"/>
      <c r="N287" s="294"/>
      <c r="O287" s="294"/>
      <c r="P287" s="294"/>
      <c r="Q287" s="294"/>
      <c r="R287" s="294"/>
      <c r="S287" s="294"/>
      <c r="T287" s="294"/>
      <c r="U287" s="294"/>
      <c r="V287" s="294"/>
      <c r="W287" s="294"/>
      <c r="X287" s="294"/>
      <c r="Y287" s="294"/>
    </row>
    <row r="288" spans="1:25" ht="15.75" customHeight="1" x14ac:dyDescent="0.35">
      <c r="A288" s="294"/>
      <c r="B288" s="294"/>
      <c r="C288" s="294"/>
      <c r="D288" s="294"/>
      <c r="E288" s="294"/>
      <c r="F288" s="294"/>
      <c r="G288" s="294"/>
      <c r="H288" s="294"/>
      <c r="I288" s="294"/>
      <c r="J288" s="294"/>
      <c r="K288" s="294"/>
      <c r="L288" s="294"/>
      <c r="M288" s="294"/>
      <c r="N288" s="294"/>
      <c r="O288" s="294"/>
      <c r="P288" s="294"/>
      <c r="Q288" s="294"/>
      <c r="R288" s="294"/>
      <c r="S288" s="294"/>
      <c r="T288" s="294"/>
      <c r="U288" s="294"/>
      <c r="V288" s="294"/>
      <c r="W288" s="294"/>
      <c r="X288" s="294"/>
      <c r="Y288" s="294"/>
    </row>
    <row r="289" spans="1:25" ht="15.75" customHeight="1" x14ac:dyDescent="0.35">
      <c r="A289" s="294"/>
      <c r="B289" s="294"/>
      <c r="C289" s="294"/>
      <c r="D289" s="294"/>
      <c r="E289" s="294"/>
      <c r="F289" s="294"/>
      <c r="G289" s="294"/>
      <c r="H289" s="294"/>
      <c r="I289" s="294"/>
      <c r="J289" s="294"/>
      <c r="K289" s="294"/>
      <c r="L289" s="294"/>
      <c r="M289" s="294"/>
      <c r="N289" s="294"/>
      <c r="O289" s="294"/>
      <c r="P289" s="294"/>
      <c r="Q289" s="294"/>
      <c r="R289" s="294"/>
      <c r="S289" s="294"/>
      <c r="T289" s="294"/>
      <c r="U289" s="294"/>
      <c r="V289" s="294"/>
      <c r="W289" s="294"/>
      <c r="X289" s="294"/>
      <c r="Y289" s="294"/>
    </row>
    <row r="290" spans="1:25" ht="15.75" customHeight="1" x14ac:dyDescent="0.35">
      <c r="A290" s="294"/>
      <c r="B290" s="294"/>
      <c r="C290" s="294"/>
      <c r="D290" s="294"/>
      <c r="E290" s="294"/>
      <c r="F290" s="294"/>
      <c r="G290" s="294"/>
      <c r="H290" s="294"/>
      <c r="I290" s="294"/>
      <c r="J290" s="294"/>
      <c r="K290" s="294"/>
      <c r="L290" s="294"/>
      <c r="M290" s="294"/>
      <c r="N290" s="294"/>
      <c r="O290" s="294"/>
      <c r="P290" s="294"/>
      <c r="Q290" s="294"/>
      <c r="R290" s="294"/>
      <c r="S290" s="294"/>
      <c r="T290" s="294"/>
      <c r="U290" s="294"/>
      <c r="V290" s="294"/>
      <c r="W290" s="294"/>
      <c r="X290" s="294"/>
      <c r="Y290" s="294"/>
    </row>
    <row r="291" spans="1:25" ht="15.75" customHeight="1" x14ac:dyDescent="0.35"/>
    <row r="292" spans="1:25" ht="15.75" customHeight="1" x14ac:dyDescent="0.35"/>
    <row r="293" spans="1:25" ht="15.75" customHeight="1" x14ac:dyDescent="0.35"/>
    <row r="294" spans="1:25" ht="15.75" customHeight="1" x14ac:dyDescent="0.35"/>
    <row r="295" spans="1:25" ht="15.75" customHeight="1" x14ac:dyDescent="0.35"/>
    <row r="296" spans="1:25" ht="15.75" customHeight="1" x14ac:dyDescent="0.35"/>
    <row r="297" spans="1:25" ht="15.75" customHeight="1" x14ac:dyDescent="0.35"/>
    <row r="298" spans="1:25" ht="15.75" customHeight="1" x14ac:dyDescent="0.35"/>
    <row r="299" spans="1:25" ht="15.75" customHeight="1" x14ac:dyDescent="0.35"/>
    <row r="300" spans="1:25" ht="15.75" customHeight="1" x14ac:dyDescent="0.35"/>
    <row r="301" spans="1:25" ht="15.75" customHeight="1" x14ac:dyDescent="0.35"/>
    <row r="302" spans="1:25" ht="15.75" customHeight="1" x14ac:dyDescent="0.35"/>
    <row r="303" spans="1:25" ht="15.75" customHeight="1" x14ac:dyDescent="0.35"/>
    <row r="304" spans="1:25"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row r="1001" ht="15.75" customHeight="1" x14ac:dyDescent="0.35"/>
    <row r="1002" ht="15.75" customHeight="1" x14ac:dyDescent="0.35"/>
    <row r="1003" ht="15.75" customHeight="1" x14ac:dyDescent="0.35"/>
    <row r="1004" ht="15.75" customHeight="1" x14ac:dyDescent="0.35"/>
    <row r="1005" ht="15.75" customHeight="1" x14ac:dyDescent="0.35"/>
    <row r="1006" ht="15.75" customHeight="1" x14ac:dyDescent="0.35"/>
    <row r="1007" ht="15.75" customHeight="1" x14ac:dyDescent="0.35"/>
    <row r="1008" ht="15.75" customHeight="1" x14ac:dyDescent="0.35"/>
    <row r="1009" ht="15.75" customHeight="1" x14ac:dyDescent="0.35"/>
    <row r="1010" ht="15.75" customHeight="1" x14ac:dyDescent="0.35"/>
    <row r="1011" ht="15.75" customHeight="1" x14ac:dyDescent="0.35"/>
    <row r="1012" ht="15.75" customHeight="1" x14ac:dyDescent="0.35"/>
    <row r="1013" ht="15.75" customHeight="1" x14ac:dyDescent="0.35"/>
  </sheetData>
  <sheetProtection formatCells="0" formatColumns="0" formatRows="0" insertHyperlinks="0"/>
  <mergeCells count="87">
    <mergeCell ref="D65:E65"/>
    <mergeCell ref="A66:C66"/>
    <mergeCell ref="D42:E42"/>
    <mergeCell ref="D41:E41"/>
    <mergeCell ref="D63:E63"/>
    <mergeCell ref="A64:C64"/>
    <mergeCell ref="D64:E64"/>
    <mergeCell ref="A65:C65"/>
    <mergeCell ref="A48:E48"/>
    <mergeCell ref="A41:C41"/>
    <mergeCell ref="A45:C45"/>
    <mergeCell ref="D45:E45"/>
    <mergeCell ref="D67:E67"/>
    <mergeCell ref="D3:E3"/>
    <mergeCell ref="B15:E15"/>
    <mergeCell ref="B36:E36"/>
    <mergeCell ref="B57:E57"/>
    <mergeCell ref="D46:E46"/>
    <mergeCell ref="A46:C46"/>
    <mergeCell ref="A47:C47"/>
    <mergeCell ref="D47:E47"/>
    <mergeCell ref="A49:E53"/>
    <mergeCell ref="A43:C43"/>
    <mergeCell ref="D43:E43"/>
    <mergeCell ref="A44:C44"/>
    <mergeCell ref="D44:E44"/>
    <mergeCell ref="A23:C23"/>
    <mergeCell ref="A42:C42"/>
    <mergeCell ref="A91:E95"/>
    <mergeCell ref="A60:E60"/>
    <mergeCell ref="A61:E61"/>
    <mergeCell ref="D62:E62"/>
    <mergeCell ref="A89:C89"/>
    <mergeCell ref="D89:E89"/>
    <mergeCell ref="A86:C86"/>
    <mergeCell ref="D86:E86"/>
    <mergeCell ref="A87:C87"/>
    <mergeCell ref="D87:E87"/>
    <mergeCell ref="A88:C88"/>
    <mergeCell ref="D88:E88"/>
    <mergeCell ref="A62:C62"/>
    <mergeCell ref="A67:C67"/>
    <mergeCell ref="D66:E66"/>
    <mergeCell ref="A63:C63"/>
    <mergeCell ref="A90:E90"/>
    <mergeCell ref="D85:E85"/>
    <mergeCell ref="A85:C85"/>
    <mergeCell ref="A68:C68"/>
    <mergeCell ref="D68:E68"/>
    <mergeCell ref="A70:E74"/>
    <mergeCell ref="A81:E81"/>
    <mergeCell ref="A82:E82"/>
    <mergeCell ref="A83:C83"/>
    <mergeCell ref="D83:E83"/>
    <mergeCell ref="A84:C84"/>
    <mergeCell ref="D84:E84"/>
    <mergeCell ref="B78:E78"/>
    <mergeCell ref="A69:E69"/>
    <mergeCell ref="D4:E4"/>
    <mergeCell ref="A26:C26"/>
    <mergeCell ref="D26:E26"/>
    <mergeCell ref="A28:E32"/>
    <mergeCell ref="A27:E27"/>
    <mergeCell ref="A39:E39"/>
    <mergeCell ref="A5:E5"/>
    <mergeCell ref="A7:E7"/>
    <mergeCell ref="A9:E9"/>
    <mergeCell ref="A11:E11"/>
    <mergeCell ref="A12:E12"/>
    <mergeCell ref="A18:E18"/>
    <mergeCell ref="A19:E19"/>
    <mergeCell ref="A1:B1"/>
    <mergeCell ref="D1:E1"/>
    <mergeCell ref="A2:B2"/>
    <mergeCell ref="D2:E2"/>
    <mergeCell ref="A40:E40"/>
    <mergeCell ref="A20:C20"/>
    <mergeCell ref="D20:E20"/>
    <mergeCell ref="A21:C21"/>
    <mergeCell ref="D21:E21"/>
    <mergeCell ref="A22:C22"/>
    <mergeCell ref="D22:E22"/>
    <mergeCell ref="D23:E23"/>
    <mergeCell ref="A24:C24"/>
    <mergeCell ref="D24:E24"/>
    <mergeCell ref="A25:C25"/>
    <mergeCell ref="D25:E25"/>
  </mergeCells>
  <conditionalFormatting sqref="A3:A4">
    <cfRule type="expression" dxfId="920" priority="33">
      <formula>E3="X"</formula>
    </cfRule>
  </conditionalFormatting>
  <conditionalFormatting sqref="A3:C4">
    <cfRule type="expression" dxfId="919" priority="32">
      <formula>F3="X"</formula>
    </cfRule>
  </conditionalFormatting>
  <conditionalFormatting sqref="A1:A2">
    <cfRule type="expression" dxfId="918" priority="5">
      <formula>C1="X"</formula>
    </cfRule>
  </conditionalFormatting>
  <conditionalFormatting sqref="B17:E17">
    <cfRule type="expression" dxfId="917" priority="4">
      <formula>COLUMN(B17)-1=$A16</formula>
    </cfRule>
  </conditionalFormatting>
  <conditionalFormatting sqref="B38:E38">
    <cfRule type="expression" dxfId="916" priority="3">
      <formula>COLUMN(B38)-1=$A37</formula>
    </cfRule>
  </conditionalFormatting>
  <conditionalFormatting sqref="B59:E59">
    <cfRule type="expression" dxfId="915" priority="2">
      <formula>COLUMN(B59)-1=$A58</formula>
    </cfRule>
  </conditionalFormatting>
  <conditionalFormatting sqref="B80:E80">
    <cfRule type="expression" dxfId="914" priority="1">
      <formula>COLUMN(B80)-1=$A79</formula>
    </cfRule>
  </conditionalFormatting>
  <dataValidations count="1">
    <dataValidation type="list" allowBlank="1" showInputMessage="1" showErrorMessage="1" sqref="B37:E37" xr:uid="{00000000-0002-0000-0E00-000000000000}">
      <formula1>SELECTED_STAGE</formula1>
    </dataValidation>
  </dataValidations>
  <hyperlinks>
    <hyperlink ref="D3:E3" r:id="rId1" display="Click here for Overview video of the 5 Student Success Tabs" xr:uid="{00000000-0004-0000-0E00-000000000000}"/>
    <hyperlink ref="D2:E2" r:id="rId2" display="Click here for Guiding Video" xr:uid="{00000000-0004-0000-0E00-000001000000}"/>
    <hyperlink ref="D4:E4" r:id="rId3" display="Click here for Guiding Video" xr:uid="{00000000-0004-0000-0E00-000002000000}"/>
    <hyperlink ref="D1:E1" r:id="rId4" location="bookmark=id.ewj94l4oo0w8" display="Click here for Guiding Document, or" xr:uid="{00000000-0004-0000-0E00-000003000000}"/>
  </hyperlinks>
  <pageMargins left="0.75" right="0.75" top="1" bottom="1" header="0" footer="0"/>
  <pageSetup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15368" r:id="rId8" name="Group Box 8">
              <controlPr defaultSize="0" autoFill="0" autoPict="0">
                <anchor moveWithCells="1">
                  <from>
                    <xdr:col>1</xdr:col>
                    <xdr:colOff>0</xdr:colOff>
                    <xdr:row>16</xdr:row>
                    <xdr:rowOff>0</xdr:rowOff>
                  </from>
                  <to>
                    <xdr:col>5</xdr:col>
                    <xdr:colOff>0</xdr:colOff>
                    <xdr:row>16</xdr:row>
                    <xdr:rowOff>1828800</xdr:rowOff>
                  </to>
                </anchor>
              </controlPr>
            </control>
          </mc:Choice>
        </mc:AlternateContent>
        <mc:AlternateContent xmlns:mc="http://schemas.openxmlformats.org/markup-compatibility/2006">
          <mc:Choice Requires="x14">
            <control shapeId="15369" r:id="rId9" name="Option Button 9">
              <controlPr defaultSize="0" autoFill="0" autoLine="0" autoPict="0">
                <anchor moveWithCells="1">
                  <from>
                    <xdr:col>1</xdr:col>
                    <xdr:colOff>1250950</xdr:colOff>
                    <xdr:row>36</xdr:row>
                    <xdr:rowOff>0</xdr:rowOff>
                  </from>
                  <to>
                    <xdr:col>1</xdr:col>
                    <xdr:colOff>2127250</xdr:colOff>
                    <xdr:row>36</xdr:row>
                    <xdr:rowOff>209550</xdr:rowOff>
                  </to>
                </anchor>
              </controlPr>
            </control>
          </mc:Choice>
        </mc:AlternateContent>
        <mc:AlternateContent xmlns:mc="http://schemas.openxmlformats.org/markup-compatibility/2006">
          <mc:Choice Requires="x14">
            <control shapeId="15371" r:id="rId10" name="Option Button 11">
              <controlPr defaultSize="0" autoFill="0" autoLine="0" autoPict="0">
                <anchor moveWithCells="1">
                  <from>
                    <xdr:col>2</xdr:col>
                    <xdr:colOff>1250950</xdr:colOff>
                    <xdr:row>36</xdr:row>
                    <xdr:rowOff>0</xdr:rowOff>
                  </from>
                  <to>
                    <xdr:col>2</xdr:col>
                    <xdr:colOff>2127250</xdr:colOff>
                    <xdr:row>36</xdr:row>
                    <xdr:rowOff>209550</xdr:rowOff>
                  </to>
                </anchor>
              </controlPr>
            </control>
          </mc:Choice>
        </mc:AlternateContent>
        <mc:AlternateContent xmlns:mc="http://schemas.openxmlformats.org/markup-compatibility/2006">
          <mc:Choice Requires="x14">
            <control shapeId="15372" r:id="rId11" name="Option Button 12">
              <controlPr defaultSize="0" autoFill="0" autoLine="0" autoPict="0">
                <anchor moveWithCells="1">
                  <from>
                    <xdr:col>3</xdr:col>
                    <xdr:colOff>1238250</xdr:colOff>
                    <xdr:row>36</xdr:row>
                    <xdr:rowOff>0</xdr:rowOff>
                  </from>
                  <to>
                    <xdr:col>3</xdr:col>
                    <xdr:colOff>2114550</xdr:colOff>
                    <xdr:row>36</xdr:row>
                    <xdr:rowOff>209550</xdr:rowOff>
                  </to>
                </anchor>
              </controlPr>
            </control>
          </mc:Choice>
        </mc:AlternateContent>
        <mc:AlternateContent xmlns:mc="http://schemas.openxmlformats.org/markup-compatibility/2006">
          <mc:Choice Requires="x14">
            <control shapeId="15373" r:id="rId12" name="Option Button 13">
              <controlPr defaultSize="0" autoFill="0" autoLine="0" autoPict="0">
                <anchor moveWithCells="1">
                  <from>
                    <xdr:col>4</xdr:col>
                    <xdr:colOff>1250950</xdr:colOff>
                    <xdr:row>36</xdr:row>
                    <xdr:rowOff>0</xdr:rowOff>
                  </from>
                  <to>
                    <xdr:col>4</xdr:col>
                    <xdr:colOff>2127250</xdr:colOff>
                    <xdr:row>36</xdr:row>
                    <xdr:rowOff>209550</xdr:rowOff>
                  </to>
                </anchor>
              </controlPr>
            </control>
          </mc:Choice>
        </mc:AlternateContent>
        <mc:AlternateContent xmlns:mc="http://schemas.openxmlformats.org/markup-compatibility/2006">
          <mc:Choice Requires="x14">
            <control shapeId="15374" r:id="rId13" name="Group Box 14">
              <controlPr defaultSize="0" autoFill="0" autoPict="0">
                <anchor moveWithCells="1">
                  <from>
                    <xdr:col>0</xdr:col>
                    <xdr:colOff>2686050</xdr:colOff>
                    <xdr:row>33</xdr:row>
                    <xdr:rowOff>190500</xdr:rowOff>
                  </from>
                  <to>
                    <xdr:col>4</xdr:col>
                    <xdr:colOff>2717800</xdr:colOff>
                    <xdr:row>38</xdr:row>
                    <xdr:rowOff>0</xdr:rowOff>
                  </to>
                </anchor>
              </controlPr>
            </control>
          </mc:Choice>
        </mc:AlternateContent>
        <mc:AlternateContent xmlns:mc="http://schemas.openxmlformats.org/markup-compatibility/2006">
          <mc:Choice Requires="x14">
            <control shapeId="15381" r:id="rId14" name="Option Button 21">
              <controlPr defaultSize="0" autoFill="0" autoLine="0" autoPict="0">
                <anchor moveWithCells="1">
                  <from>
                    <xdr:col>1</xdr:col>
                    <xdr:colOff>1200150</xdr:colOff>
                    <xdr:row>77</xdr:row>
                    <xdr:rowOff>203200</xdr:rowOff>
                  </from>
                  <to>
                    <xdr:col>1</xdr:col>
                    <xdr:colOff>2133600</xdr:colOff>
                    <xdr:row>79</xdr:row>
                    <xdr:rowOff>0</xdr:rowOff>
                  </to>
                </anchor>
              </controlPr>
            </control>
          </mc:Choice>
        </mc:AlternateContent>
        <mc:AlternateContent xmlns:mc="http://schemas.openxmlformats.org/markup-compatibility/2006">
          <mc:Choice Requires="x14">
            <control shapeId="15382" r:id="rId15" name="Option Button 22">
              <controlPr defaultSize="0" autoFill="0" autoLine="0" autoPict="0">
                <anchor moveWithCells="1">
                  <from>
                    <xdr:col>2</xdr:col>
                    <xdr:colOff>1250950</xdr:colOff>
                    <xdr:row>77</xdr:row>
                    <xdr:rowOff>203200</xdr:rowOff>
                  </from>
                  <to>
                    <xdr:col>2</xdr:col>
                    <xdr:colOff>2184400</xdr:colOff>
                    <xdr:row>79</xdr:row>
                    <xdr:rowOff>0</xdr:rowOff>
                  </to>
                </anchor>
              </controlPr>
            </control>
          </mc:Choice>
        </mc:AlternateContent>
        <mc:AlternateContent xmlns:mc="http://schemas.openxmlformats.org/markup-compatibility/2006">
          <mc:Choice Requires="x14">
            <control shapeId="15383" r:id="rId16" name="Option Button 23">
              <controlPr defaultSize="0" autoFill="0" autoLine="0" autoPict="0">
                <anchor moveWithCells="1">
                  <from>
                    <xdr:col>3</xdr:col>
                    <xdr:colOff>1270000</xdr:colOff>
                    <xdr:row>78</xdr:row>
                    <xdr:rowOff>0</xdr:rowOff>
                  </from>
                  <to>
                    <xdr:col>3</xdr:col>
                    <xdr:colOff>2190750</xdr:colOff>
                    <xdr:row>79</xdr:row>
                    <xdr:rowOff>0</xdr:rowOff>
                  </to>
                </anchor>
              </controlPr>
            </control>
          </mc:Choice>
        </mc:AlternateContent>
        <mc:AlternateContent xmlns:mc="http://schemas.openxmlformats.org/markup-compatibility/2006">
          <mc:Choice Requires="x14">
            <control shapeId="15384" r:id="rId17" name="Option Button 24">
              <controlPr defaultSize="0" autoFill="0" autoLine="0" autoPict="0">
                <anchor moveWithCells="1">
                  <from>
                    <xdr:col>4</xdr:col>
                    <xdr:colOff>1250950</xdr:colOff>
                    <xdr:row>77</xdr:row>
                    <xdr:rowOff>203200</xdr:rowOff>
                  </from>
                  <to>
                    <xdr:col>4</xdr:col>
                    <xdr:colOff>2184400</xdr:colOff>
                    <xdr:row>79</xdr:row>
                    <xdr:rowOff>0</xdr:rowOff>
                  </to>
                </anchor>
              </controlPr>
            </control>
          </mc:Choice>
        </mc:AlternateContent>
        <mc:AlternateContent xmlns:mc="http://schemas.openxmlformats.org/markup-compatibility/2006">
          <mc:Choice Requires="x14">
            <control shapeId="15385" r:id="rId18" name="Group Box 25">
              <controlPr defaultSize="0" autoFill="0" autoPict="0">
                <anchor moveWithCells="1">
                  <from>
                    <xdr:col>1</xdr:col>
                    <xdr:colOff>0</xdr:colOff>
                    <xdr:row>78</xdr:row>
                    <xdr:rowOff>0</xdr:rowOff>
                  </from>
                  <to>
                    <xdr:col>5</xdr:col>
                    <xdr:colOff>12700</xdr:colOff>
                    <xdr:row>78</xdr:row>
                    <xdr:rowOff>203200</xdr:rowOff>
                  </to>
                </anchor>
              </controlPr>
            </control>
          </mc:Choice>
        </mc:AlternateContent>
        <mc:AlternateContent xmlns:mc="http://schemas.openxmlformats.org/markup-compatibility/2006">
          <mc:Choice Requires="x14">
            <control shapeId="15388" r:id="rId19" name="Group Box 28">
              <controlPr defaultSize="0" autoFill="0" autoPict="0">
                <anchor moveWithCells="1">
                  <from>
                    <xdr:col>1</xdr:col>
                    <xdr:colOff>0</xdr:colOff>
                    <xdr:row>13</xdr:row>
                    <xdr:rowOff>12700</xdr:rowOff>
                  </from>
                  <to>
                    <xdr:col>4</xdr:col>
                    <xdr:colOff>2705100</xdr:colOff>
                    <xdr:row>15</xdr:row>
                    <xdr:rowOff>241300</xdr:rowOff>
                  </to>
                </anchor>
              </controlPr>
            </control>
          </mc:Choice>
        </mc:AlternateContent>
        <mc:AlternateContent xmlns:mc="http://schemas.openxmlformats.org/markup-compatibility/2006">
          <mc:Choice Requires="x14">
            <control shapeId="15390" r:id="rId20" name="Option Button 30">
              <controlPr defaultSize="0" autoFill="0" autoLine="0" autoPict="0">
                <anchor moveWithCells="1">
                  <from>
                    <xdr:col>1</xdr:col>
                    <xdr:colOff>1250950</xdr:colOff>
                    <xdr:row>15</xdr:row>
                    <xdr:rowOff>0</xdr:rowOff>
                  </from>
                  <to>
                    <xdr:col>1</xdr:col>
                    <xdr:colOff>2184400</xdr:colOff>
                    <xdr:row>15</xdr:row>
                    <xdr:rowOff>209550</xdr:rowOff>
                  </to>
                </anchor>
              </controlPr>
            </control>
          </mc:Choice>
        </mc:AlternateContent>
        <mc:AlternateContent xmlns:mc="http://schemas.openxmlformats.org/markup-compatibility/2006">
          <mc:Choice Requires="x14">
            <control shapeId="15391" r:id="rId21" name="Option Button 31">
              <controlPr defaultSize="0" autoFill="0" autoLine="0" autoPict="0">
                <anchor moveWithCells="1">
                  <from>
                    <xdr:col>2</xdr:col>
                    <xdr:colOff>1295400</xdr:colOff>
                    <xdr:row>15</xdr:row>
                    <xdr:rowOff>12700</xdr:rowOff>
                  </from>
                  <to>
                    <xdr:col>2</xdr:col>
                    <xdr:colOff>2228850</xdr:colOff>
                    <xdr:row>15</xdr:row>
                    <xdr:rowOff>222250</xdr:rowOff>
                  </to>
                </anchor>
              </controlPr>
            </control>
          </mc:Choice>
        </mc:AlternateContent>
        <mc:AlternateContent xmlns:mc="http://schemas.openxmlformats.org/markup-compatibility/2006">
          <mc:Choice Requires="x14">
            <control shapeId="15392" r:id="rId22" name="Option Button 32">
              <controlPr defaultSize="0" autoFill="0" autoLine="0" autoPict="0">
                <anchor moveWithCells="1">
                  <from>
                    <xdr:col>3</xdr:col>
                    <xdr:colOff>1200150</xdr:colOff>
                    <xdr:row>15</xdr:row>
                    <xdr:rowOff>0</xdr:rowOff>
                  </from>
                  <to>
                    <xdr:col>3</xdr:col>
                    <xdr:colOff>2133600</xdr:colOff>
                    <xdr:row>15</xdr:row>
                    <xdr:rowOff>209550</xdr:rowOff>
                  </to>
                </anchor>
              </controlPr>
            </control>
          </mc:Choice>
        </mc:AlternateContent>
        <mc:AlternateContent xmlns:mc="http://schemas.openxmlformats.org/markup-compatibility/2006">
          <mc:Choice Requires="x14">
            <control shapeId="15393" r:id="rId23" name="Option Button 33">
              <controlPr defaultSize="0" autoFill="0" autoLine="0" autoPict="0">
                <anchor moveWithCells="1">
                  <from>
                    <xdr:col>4</xdr:col>
                    <xdr:colOff>1193800</xdr:colOff>
                    <xdr:row>14</xdr:row>
                    <xdr:rowOff>241300</xdr:rowOff>
                  </from>
                  <to>
                    <xdr:col>4</xdr:col>
                    <xdr:colOff>2114550</xdr:colOff>
                    <xdr:row>15</xdr:row>
                    <xdr:rowOff>209550</xdr:rowOff>
                  </to>
                </anchor>
              </controlPr>
            </control>
          </mc:Choice>
        </mc:AlternateContent>
        <mc:AlternateContent xmlns:mc="http://schemas.openxmlformats.org/markup-compatibility/2006">
          <mc:Choice Requires="x14">
            <control shapeId="15395" r:id="rId24" name="Group Box 35">
              <controlPr defaultSize="0" autoFill="0" autoPict="0">
                <anchor moveWithCells="1">
                  <from>
                    <xdr:col>0</xdr:col>
                    <xdr:colOff>2705100</xdr:colOff>
                    <xdr:row>55</xdr:row>
                    <xdr:rowOff>0</xdr:rowOff>
                  </from>
                  <to>
                    <xdr:col>5</xdr:col>
                    <xdr:colOff>12700</xdr:colOff>
                    <xdr:row>58</xdr:row>
                    <xdr:rowOff>0</xdr:rowOff>
                  </to>
                </anchor>
              </controlPr>
            </control>
          </mc:Choice>
        </mc:AlternateContent>
        <mc:AlternateContent xmlns:mc="http://schemas.openxmlformats.org/markup-compatibility/2006">
          <mc:Choice Requires="x14">
            <control shapeId="15396" r:id="rId25" name="Option Button 36">
              <controlPr defaultSize="0" autoFill="0" autoLine="0" autoPict="0">
                <anchor moveWithCells="1">
                  <from>
                    <xdr:col>1</xdr:col>
                    <xdr:colOff>1257300</xdr:colOff>
                    <xdr:row>56</xdr:row>
                    <xdr:rowOff>190500</xdr:rowOff>
                  </from>
                  <to>
                    <xdr:col>1</xdr:col>
                    <xdr:colOff>2190750</xdr:colOff>
                    <xdr:row>57</xdr:row>
                    <xdr:rowOff>209550</xdr:rowOff>
                  </to>
                </anchor>
              </controlPr>
            </control>
          </mc:Choice>
        </mc:AlternateContent>
        <mc:AlternateContent xmlns:mc="http://schemas.openxmlformats.org/markup-compatibility/2006">
          <mc:Choice Requires="x14">
            <control shapeId="15397" r:id="rId26" name="Option Button 37">
              <controlPr defaultSize="0" autoFill="0" autoLine="0" autoPict="0">
                <anchor moveWithCells="1">
                  <from>
                    <xdr:col>2</xdr:col>
                    <xdr:colOff>1250950</xdr:colOff>
                    <xdr:row>57</xdr:row>
                    <xdr:rowOff>12700</xdr:rowOff>
                  </from>
                  <to>
                    <xdr:col>2</xdr:col>
                    <xdr:colOff>2184400</xdr:colOff>
                    <xdr:row>57</xdr:row>
                    <xdr:rowOff>222250</xdr:rowOff>
                  </to>
                </anchor>
              </controlPr>
            </control>
          </mc:Choice>
        </mc:AlternateContent>
        <mc:AlternateContent xmlns:mc="http://schemas.openxmlformats.org/markup-compatibility/2006">
          <mc:Choice Requires="x14">
            <control shapeId="15398" r:id="rId27" name="Option Button 38">
              <controlPr defaultSize="0" autoFill="0" autoLine="0" autoPict="0">
                <anchor moveWithCells="1">
                  <from>
                    <xdr:col>3</xdr:col>
                    <xdr:colOff>1219200</xdr:colOff>
                    <xdr:row>57</xdr:row>
                    <xdr:rowOff>0</xdr:rowOff>
                  </from>
                  <to>
                    <xdr:col>3</xdr:col>
                    <xdr:colOff>2152650</xdr:colOff>
                    <xdr:row>57</xdr:row>
                    <xdr:rowOff>209550</xdr:rowOff>
                  </to>
                </anchor>
              </controlPr>
            </control>
          </mc:Choice>
        </mc:AlternateContent>
        <mc:AlternateContent xmlns:mc="http://schemas.openxmlformats.org/markup-compatibility/2006">
          <mc:Choice Requires="x14">
            <control shapeId="15399" r:id="rId28" name="Option Button 39">
              <controlPr defaultSize="0" autoFill="0" autoLine="0" autoPict="0">
                <anchor moveWithCells="1">
                  <from>
                    <xdr:col>4</xdr:col>
                    <xdr:colOff>1276350</xdr:colOff>
                    <xdr:row>57</xdr:row>
                    <xdr:rowOff>0</xdr:rowOff>
                  </from>
                  <to>
                    <xdr:col>4</xdr:col>
                    <xdr:colOff>2203450</xdr:colOff>
                    <xdr:row>57</xdr:row>
                    <xdr:rowOff>209550</xdr:rowOff>
                  </to>
                </anchor>
              </controlPr>
            </control>
          </mc:Choice>
        </mc:AlternateContent>
        <mc:AlternateContent xmlns:mc="http://schemas.openxmlformats.org/markup-compatibility/2006">
          <mc:Choice Requires="x14">
            <control shapeId="15400" r:id="rId29" name="Group Box 40">
              <controlPr defaultSize="0" autoFill="0" autoPict="0">
                <anchor moveWithCells="1">
                  <from>
                    <xdr:col>1</xdr:col>
                    <xdr:colOff>0</xdr:colOff>
                    <xdr:row>76</xdr:row>
                    <xdr:rowOff>12700</xdr:rowOff>
                  </from>
                  <to>
                    <xdr:col>5</xdr:col>
                    <xdr:colOff>12700</xdr:colOff>
                    <xdr:row>79</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theme="7" tint="0.39997558519241921"/>
  </sheetPr>
  <dimension ref="A1:Z1012"/>
  <sheetViews>
    <sheetView showGridLines="0" zoomScale="80" zoomScaleNormal="80" workbookViewId="0">
      <selection activeCell="C3" sqref="C3"/>
    </sheetView>
  </sheetViews>
  <sheetFormatPr defaultColWidth="11.23046875" defaultRowHeight="15" customHeight="1" x14ac:dyDescent="0.35"/>
  <cols>
    <col min="1" max="5" width="31.69140625" style="268" customWidth="1"/>
    <col min="6" max="25" width="11" style="268" customWidth="1"/>
    <col min="26" max="16384" width="11.23046875" style="268"/>
  </cols>
  <sheetData>
    <row r="1" spans="1:25" s="407" customFormat="1" ht="22.5" x14ac:dyDescent="0.45">
      <c r="A1" s="1085" t="str">
        <f>IF(C1="X","This tab MUST be completed.","")</f>
        <v>This tab MUST be completed.</v>
      </c>
      <c r="B1" s="1085"/>
      <c r="C1" s="409" t="s">
        <v>776</v>
      </c>
      <c r="D1" s="1210" t="s">
        <v>941</v>
      </c>
      <c r="E1" s="1210"/>
    </row>
    <row r="2" spans="1:25" s="407" customFormat="1" ht="23" x14ac:dyDescent="0.5">
      <c r="A2" s="1067" t="str">
        <f>IF(C2="x","This tab need not be completed.","")</f>
        <v>This tab need not be completed.</v>
      </c>
      <c r="B2" s="1067"/>
      <c r="C2" s="469" t="s">
        <v>776</v>
      </c>
      <c r="D2" s="1096" t="s">
        <v>940</v>
      </c>
      <c r="E2" s="1096"/>
    </row>
    <row r="3" spans="1:25" s="230" customFormat="1" ht="22.5" x14ac:dyDescent="0.45">
      <c r="D3" s="1210" t="s">
        <v>1196</v>
      </c>
      <c r="E3" s="1210"/>
    </row>
    <row r="4" spans="1:25" s="413" customFormat="1" ht="22.5" x14ac:dyDescent="0.45">
      <c r="D4" s="417"/>
      <c r="E4" s="417"/>
    </row>
    <row r="5" spans="1:25" ht="51.75" customHeight="1" x14ac:dyDescent="0.35">
      <c r="A5" s="1263" t="s">
        <v>308</v>
      </c>
      <c r="B5" s="1264"/>
      <c r="C5" s="1264"/>
      <c r="D5" s="1264"/>
      <c r="E5" s="1265"/>
      <c r="F5" s="294"/>
      <c r="G5" s="294"/>
      <c r="H5" s="294"/>
      <c r="I5" s="294"/>
      <c r="J5" s="294"/>
      <c r="K5" s="294"/>
      <c r="L5" s="294"/>
      <c r="M5" s="294"/>
      <c r="N5" s="294"/>
      <c r="O5" s="294"/>
      <c r="P5" s="294"/>
      <c r="Q5" s="294"/>
      <c r="R5" s="294"/>
      <c r="S5" s="294"/>
      <c r="T5" s="294"/>
      <c r="U5" s="294"/>
      <c r="V5" s="294"/>
      <c r="W5" s="294"/>
      <c r="X5" s="294"/>
      <c r="Y5" s="294"/>
    </row>
    <row r="6" spans="1:25" ht="18" x14ac:dyDescent="0.35">
      <c r="A6" s="322"/>
      <c r="B6" s="322"/>
      <c r="C6" s="322"/>
      <c r="D6" s="322"/>
      <c r="E6" s="322"/>
      <c r="F6" s="294"/>
      <c r="G6" s="294"/>
      <c r="H6" s="294"/>
      <c r="I6" s="294"/>
      <c r="J6" s="294"/>
      <c r="K6" s="294"/>
      <c r="L6" s="294"/>
      <c r="M6" s="294"/>
      <c r="N6" s="294"/>
      <c r="O6" s="294"/>
      <c r="P6" s="294"/>
      <c r="Q6" s="294"/>
      <c r="R6" s="294"/>
      <c r="S6" s="294"/>
      <c r="T6" s="294"/>
      <c r="U6" s="294"/>
      <c r="V6" s="294"/>
      <c r="W6" s="294"/>
      <c r="X6" s="294"/>
      <c r="Y6" s="294"/>
    </row>
    <row r="7" spans="1:25" ht="154.5" customHeight="1" x14ac:dyDescent="0.35">
      <c r="A7" s="1240" t="s">
        <v>305</v>
      </c>
      <c r="B7" s="1241"/>
      <c r="C7" s="1241"/>
      <c r="D7" s="1241"/>
      <c r="E7" s="1241"/>
      <c r="F7" s="294"/>
      <c r="G7" s="294"/>
      <c r="H7" s="294"/>
      <c r="I7" s="294"/>
      <c r="J7" s="294"/>
      <c r="K7" s="294"/>
      <c r="L7" s="294"/>
      <c r="M7" s="294"/>
      <c r="N7" s="294"/>
      <c r="O7" s="294"/>
      <c r="P7" s="294"/>
      <c r="Q7" s="294"/>
      <c r="R7" s="294"/>
      <c r="S7" s="294"/>
      <c r="T7" s="294"/>
      <c r="U7" s="294"/>
      <c r="V7" s="294"/>
      <c r="W7" s="294"/>
      <c r="X7" s="294"/>
      <c r="Y7" s="294"/>
    </row>
    <row r="8" spans="1:25" ht="18" x14ac:dyDescent="0.35">
      <c r="A8" s="322"/>
      <c r="B8" s="322"/>
      <c r="C8" s="322"/>
      <c r="D8" s="322"/>
      <c r="E8" s="322"/>
      <c r="F8" s="294"/>
      <c r="G8" s="294"/>
      <c r="H8" s="294"/>
      <c r="I8" s="294"/>
      <c r="J8" s="294"/>
      <c r="K8" s="294"/>
      <c r="L8" s="294"/>
      <c r="M8" s="294"/>
      <c r="N8" s="294"/>
      <c r="O8" s="294"/>
      <c r="P8" s="294"/>
      <c r="Q8" s="294"/>
      <c r="R8" s="294"/>
      <c r="S8" s="294"/>
      <c r="T8" s="294"/>
      <c r="U8" s="294"/>
      <c r="V8" s="294"/>
      <c r="W8" s="294"/>
      <c r="X8" s="294"/>
      <c r="Y8" s="294"/>
    </row>
    <row r="9" spans="1:25" ht="67.150000000000006" customHeight="1" x14ac:dyDescent="0.35">
      <c r="A9" s="1232" t="s">
        <v>235</v>
      </c>
      <c r="B9" s="1233"/>
      <c r="C9" s="1233"/>
      <c r="D9" s="1233"/>
      <c r="E9" s="1234"/>
      <c r="F9" s="294"/>
      <c r="G9" s="294"/>
      <c r="H9" s="294"/>
      <c r="I9" s="294"/>
      <c r="J9" s="294"/>
      <c r="K9" s="294"/>
      <c r="L9" s="294"/>
      <c r="M9" s="294"/>
      <c r="N9" s="294"/>
      <c r="O9" s="294"/>
      <c r="P9" s="294"/>
      <c r="Q9" s="294"/>
      <c r="R9" s="294"/>
      <c r="S9" s="294"/>
      <c r="T9" s="294"/>
      <c r="U9" s="294"/>
      <c r="V9" s="294"/>
      <c r="W9" s="294"/>
      <c r="X9" s="294"/>
      <c r="Y9" s="294"/>
    </row>
    <row r="10" spans="1:25" ht="18" x14ac:dyDescent="0.35">
      <c r="A10" s="322"/>
      <c r="B10" s="322"/>
      <c r="C10" s="322"/>
      <c r="D10" s="322"/>
      <c r="E10" s="322"/>
      <c r="F10" s="294"/>
      <c r="G10" s="294"/>
      <c r="H10" s="294"/>
      <c r="I10" s="294"/>
      <c r="J10" s="294"/>
      <c r="K10" s="294"/>
      <c r="L10" s="294"/>
      <c r="M10" s="294"/>
      <c r="N10" s="294"/>
      <c r="O10" s="294"/>
      <c r="P10" s="294"/>
      <c r="Q10" s="294"/>
      <c r="R10" s="294"/>
      <c r="S10" s="294"/>
      <c r="T10" s="294"/>
      <c r="U10" s="294"/>
      <c r="V10" s="294"/>
      <c r="W10" s="294"/>
      <c r="X10" s="294"/>
      <c r="Y10" s="294"/>
    </row>
    <row r="11" spans="1:25" ht="16" thickBot="1" x14ac:dyDescent="0.4">
      <c r="A11" s="1260" t="s">
        <v>63</v>
      </c>
      <c r="B11" s="1236"/>
      <c r="C11" s="1236"/>
      <c r="D11" s="1236"/>
      <c r="E11" s="1236"/>
      <c r="F11" s="294"/>
      <c r="G11" s="294"/>
      <c r="H11" s="294"/>
      <c r="I11" s="294"/>
      <c r="J11" s="294"/>
      <c r="K11" s="294"/>
      <c r="L11" s="294"/>
      <c r="M11" s="294"/>
      <c r="N11" s="294"/>
      <c r="O11" s="294"/>
      <c r="P11" s="294"/>
      <c r="Q11" s="294"/>
      <c r="R11" s="294"/>
      <c r="S11" s="294"/>
      <c r="T11" s="294"/>
      <c r="U11" s="294"/>
      <c r="V11" s="294"/>
      <c r="W11" s="294"/>
      <c r="X11" s="294"/>
      <c r="Y11" s="294"/>
    </row>
    <row r="12" spans="1:25" ht="94.5" customHeight="1" thickBot="1" x14ac:dyDescent="0.4">
      <c r="A12" s="1214" t="s">
        <v>112</v>
      </c>
      <c r="B12" s="1215"/>
      <c r="C12" s="1215"/>
      <c r="D12" s="1215"/>
      <c r="E12" s="1216"/>
      <c r="F12" s="294"/>
      <c r="G12" s="294"/>
      <c r="H12" s="294"/>
      <c r="I12" s="294"/>
      <c r="J12" s="294"/>
      <c r="K12" s="294"/>
      <c r="L12" s="294"/>
      <c r="M12" s="294"/>
      <c r="N12" s="294"/>
      <c r="O12" s="294"/>
      <c r="P12" s="294"/>
      <c r="Q12" s="294"/>
      <c r="R12" s="294"/>
      <c r="S12" s="294"/>
      <c r="T12" s="294"/>
      <c r="U12" s="294"/>
      <c r="V12" s="294"/>
      <c r="W12" s="294"/>
      <c r="X12" s="294"/>
      <c r="Y12" s="294"/>
    </row>
    <row r="13" spans="1:25" ht="18" thickBot="1" x14ac:dyDescent="0.4">
      <c r="A13" s="323"/>
      <c r="B13" s="323"/>
      <c r="C13" s="323"/>
      <c r="D13" s="323"/>
      <c r="E13" s="323"/>
      <c r="F13" s="294"/>
      <c r="G13" s="294"/>
      <c r="H13" s="294"/>
      <c r="I13" s="294"/>
      <c r="J13" s="294"/>
      <c r="K13" s="294"/>
      <c r="L13" s="294"/>
      <c r="M13" s="294"/>
      <c r="N13" s="294"/>
      <c r="O13" s="294"/>
      <c r="P13" s="294"/>
      <c r="Q13" s="294"/>
      <c r="R13" s="294"/>
      <c r="S13" s="294"/>
      <c r="T13" s="294"/>
      <c r="U13" s="294"/>
      <c r="V13" s="294"/>
      <c r="W13" s="294"/>
      <c r="X13" s="294"/>
      <c r="Y13" s="294"/>
    </row>
    <row r="14" spans="1:25" ht="18.5" thickBot="1" x14ac:dyDescent="0.4">
      <c r="A14" s="324" t="s">
        <v>132</v>
      </c>
      <c r="B14" s="324" t="s">
        <v>65</v>
      </c>
      <c r="C14" s="324" t="s">
        <v>66</v>
      </c>
      <c r="D14" s="324" t="s">
        <v>67</v>
      </c>
      <c r="E14" s="324" t="s">
        <v>68</v>
      </c>
      <c r="F14" s="294"/>
      <c r="G14" s="294"/>
      <c r="H14" s="294"/>
      <c r="I14" s="294"/>
      <c r="J14" s="294"/>
      <c r="K14" s="294"/>
      <c r="L14" s="294"/>
      <c r="M14" s="294"/>
      <c r="N14" s="294"/>
      <c r="O14" s="294"/>
      <c r="P14" s="294"/>
      <c r="Q14" s="294"/>
      <c r="R14" s="294"/>
      <c r="S14" s="294"/>
      <c r="T14" s="294"/>
      <c r="U14" s="294"/>
      <c r="V14" s="294"/>
      <c r="W14" s="294"/>
      <c r="X14" s="294"/>
      <c r="Y14" s="294"/>
    </row>
    <row r="15" spans="1:25" ht="19.5" customHeight="1" thickBot="1" x14ac:dyDescent="0.4">
      <c r="A15" s="325"/>
      <c r="B15" s="1227" t="s">
        <v>849</v>
      </c>
      <c r="C15" s="1227"/>
      <c r="D15" s="1227"/>
      <c r="E15" s="1227"/>
      <c r="F15" s="294"/>
      <c r="G15" s="294"/>
      <c r="H15" s="294"/>
      <c r="I15" s="294"/>
      <c r="J15" s="294"/>
      <c r="K15" s="294"/>
      <c r="L15" s="294"/>
      <c r="M15" s="294"/>
      <c r="N15" s="294"/>
      <c r="O15" s="294"/>
      <c r="P15" s="294"/>
      <c r="Q15" s="294"/>
      <c r="R15" s="294"/>
      <c r="S15" s="294"/>
      <c r="T15" s="294"/>
      <c r="U15" s="294"/>
      <c r="V15" s="294"/>
      <c r="W15" s="294"/>
      <c r="X15" s="294"/>
      <c r="Y15" s="294"/>
    </row>
    <row r="16" spans="1:25" ht="18" thickBot="1" x14ac:dyDescent="0.4">
      <c r="A16" s="326">
        <v>0</v>
      </c>
      <c r="B16" s="327"/>
      <c r="C16" s="327"/>
      <c r="D16" s="327"/>
      <c r="E16" s="327"/>
      <c r="F16" s="294"/>
      <c r="G16" s="294"/>
      <c r="H16" s="294"/>
      <c r="I16" s="294"/>
      <c r="J16" s="294"/>
      <c r="K16" s="294"/>
      <c r="L16" s="294"/>
      <c r="M16" s="294"/>
      <c r="N16" s="294"/>
      <c r="O16" s="294"/>
      <c r="P16" s="294"/>
      <c r="Q16" s="294"/>
      <c r="R16" s="294"/>
      <c r="S16" s="294"/>
      <c r="T16" s="294"/>
      <c r="U16" s="294"/>
      <c r="V16" s="294"/>
      <c r="W16" s="294"/>
      <c r="X16" s="294"/>
      <c r="Y16" s="294"/>
    </row>
    <row r="17" spans="1:26" ht="140.5" thickBot="1" x14ac:dyDescent="0.4">
      <c r="A17" s="328" t="s">
        <v>114</v>
      </c>
      <c r="B17" s="329" t="s">
        <v>115</v>
      </c>
      <c r="C17" s="329" t="s">
        <v>116</v>
      </c>
      <c r="D17" s="329" t="s">
        <v>117</v>
      </c>
      <c r="E17" s="329" t="s">
        <v>118</v>
      </c>
      <c r="F17" s="294"/>
      <c r="G17" s="294"/>
      <c r="H17" s="294"/>
      <c r="I17" s="294"/>
      <c r="J17" s="294"/>
      <c r="K17" s="294"/>
      <c r="L17" s="294"/>
      <c r="M17" s="294"/>
      <c r="N17" s="294"/>
      <c r="O17" s="294"/>
      <c r="P17" s="294"/>
      <c r="Q17" s="294"/>
      <c r="R17" s="294"/>
      <c r="S17" s="294"/>
      <c r="T17" s="294"/>
      <c r="U17" s="294"/>
      <c r="V17" s="294"/>
      <c r="W17" s="294"/>
      <c r="X17" s="294"/>
      <c r="Y17" s="294"/>
    </row>
    <row r="18" spans="1:26" ht="36.75" customHeight="1" thickBot="1" x14ac:dyDescent="0.4">
      <c r="A18" s="1225" t="s">
        <v>74</v>
      </c>
      <c r="B18" s="1218"/>
      <c r="C18" s="1218"/>
      <c r="D18" s="1218"/>
      <c r="E18" s="1219"/>
      <c r="F18" s="294"/>
      <c r="G18" s="294"/>
      <c r="H18" s="294"/>
      <c r="I18" s="294"/>
      <c r="J18" s="294"/>
      <c r="K18" s="294"/>
      <c r="L18" s="294"/>
      <c r="M18" s="294"/>
      <c r="N18" s="294"/>
      <c r="O18" s="294"/>
      <c r="P18" s="294"/>
      <c r="Q18" s="294"/>
      <c r="R18" s="294"/>
      <c r="S18" s="294"/>
      <c r="T18" s="294"/>
      <c r="U18" s="294"/>
      <c r="V18" s="294"/>
      <c r="W18" s="294"/>
      <c r="X18" s="294"/>
      <c r="Y18" s="294"/>
    </row>
    <row r="19" spans="1:26" ht="21" customHeight="1" x14ac:dyDescent="0.35">
      <c r="A19" s="1220" t="s">
        <v>75</v>
      </c>
      <c r="B19" s="1218"/>
      <c r="C19" s="1218"/>
      <c r="D19" s="1218"/>
      <c r="E19" s="1219"/>
      <c r="F19" s="294"/>
      <c r="G19" s="294"/>
      <c r="H19" s="294"/>
      <c r="I19" s="294"/>
      <c r="J19" s="294"/>
      <c r="K19" s="294"/>
      <c r="L19" s="294"/>
      <c r="M19" s="294"/>
      <c r="N19" s="294"/>
      <c r="O19" s="294"/>
      <c r="P19" s="294"/>
      <c r="Q19" s="294"/>
      <c r="R19" s="294"/>
      <c r="S19" s="294"/>
      <c r="T19" s="294"/>
      <c r="U19" s="294"/>
      <c r="V19" s="294"/>
      <c r="W19" s="294"/>
      <c r="X19" s="294"/>
      <c r="Y19" s="294"/>
      <c r="Z19" s="294"/>
    </row>
    <row r="20" spans="1:26" ht="39" customHeight="1" x14ac:dyDescent="0.35">
      <c r="A20" s="1221" t="s">
        <v>76</v>
      </c>
      <c r="B20" s="1218"/>
      <c r="C20" s="1219"/>
      <c r="D20" s="1226" t="s">
        <v>77</v>
      </c>
      <c r="E20" s="1219"/>
      <c r="F20" s="294"/>
      <c r="G20" s="294"/>
      <c r="H20" s="294"/>
      <c r="I20" s="294"/>
      <c r="J20" s="294"/>
      <c r="K20" s="294"/>
      <c r="L20" s="294"/>
      <c r="M20" s="294"/>
      <c r="N20" s="294"/>
      <c r="O20" s="294"/>
      <c r="P20" s="294"/>
      <c r="Q20" s="294"/>
      <c r="R20" s="294"/>
      <c r="S20" s="294"/>
      <c r="T20" s="294"/>
      <c r="U20" s="294"/>
      <c r="V20" s="294"/>
      <c r="W20" s="294"/>
      <c r="X20" s="294"/>
      <c r="Y20" s="294"/>
      <c r="Z20" s="294"/>
    </row>
    <row r="21" spans="1:26" ht="43.5" customHeight="1" x14ac:dyDescent="0.35">
      <c r="A21" s="1217"/>
      <c r="B21" s="1218"/>
      <c r="C21" s="1219"/>
      <c r="D21" s="1220"/>
      <c r="E21" s="1219"/>
      <c r="F21" s="294"/>
      <c r="G21" s="294"/>
      <c r="H21" s="294"/>
      <c r="I21" s="294"/>
      <c r="J21" s="294"/>
      <c r="K21" s="294"/>
      <c r="L21" s="294"/>
      <c r="M21" s="294"/>
      <c r="N21" s="294"/>
      <c r="O21" s="294"/>
      <c r="P21" s="294"/>
      <c r="Q21" s="294"/>
      <c r="R21" s="294"/>
      <c r="S21" s="294"/>
      <c r="T21" s="294"/>
      <c r="U21" s="294"/>
      <c r="V21" s="294"/>
      <c r="W21" s="294"/>
      <c r="X21" s="294"/>
      <c r="Y21" s="294"/>
      <c r="Z21" s="294"/>
    </row>
    <row r="22" spans="1:26" ht="37.5" customHeight="1" x14ac:dyDescent="0.35">
      <c r="A22" s="1217"/>
      <c r="B22" s="1218"/>
      <c r="C22" s="1219"/>
      <c r="D22" s="1220"/>
      <c r="E22" s="1219"/>
      <c r="F22" s="294"/>
      <c r="G22" s="294"/>
      <c r="H22" s="294"/>
      <c r="I22" s="294"/>
      <c r="J22" s="294"/>
      <c r="K22" s="294"/>
      <c r="L22" s="294"/>
      <c r="M22" s="294"/>
      <c r="N22" s="294"/>
      <c r="O22" s="294"/>
      <c r="P22" s="294"/>
      <c r="Q22" s="294"/>
      <c r="R22" s="294"/>
      <c r="S22" s="294"/>
      <c r="T22" s="294"/>
      <c r="U22" s="294"/>
      <c r="V22" s="294"/>
      <c r="W22" s="294"/>
      <c r="X22" s="294"/>
      <c r="Y22" s="294"/>
      <c r="Z22" s="294"/>
    </row>
    <row r="23" spans="1:26" ht="43.5" customHeight="1" x14ac:dyDescent="0.35">
      <c r="A23" s="1217"/>
      <c r="B23" s="1218"/>
      <c r="C23" s="1219"/>
      <c r="D23" s="1220"/>
      <c r="E23" s="1219"/>
      <c r="F23" s="294"/>
      <c r="G23" s="294"/>
      <c r="H23" s="294"/>
      <c r="I23" s="294"/>
      <c r="J23" s="294"/>
      <c r="K23" s="294"/>
      <c r="L23" s="294"/>
      <c r="M23" s="294"/>
      <c r="N23" s="294"/>
      <c r="O23" s="294"/>
      <c r="P23" s="294"/>
      <c r="Q23" s="294"/>
      <c r="R23" s="294"/>
      <c r="S23" s="294"/>
      <c r="T23" s="294"/>
      <c r="U23" s="294"/>
      <c r="V23" s="294"/>
      <c r="W23" s="294"/>
      <c r="X23" s="294"/>
      <c r="Y23" s="294"/>
      <c r="Z23" s="294"/>
    </row>
    <row r="24" spans="1:26" ht="37.5" customHeight="1" x14ac:dyDescent="0.35">
      <c r="A24" s="1217"/>
      <c r="B24" s="1218"/>
      <c r="C24" s="1219"/>
      <c r="D24" s="1220"/>
      <c r="E24" s="1219"/>
      <c r="F24" s="294"/>
      <c r="G24" s="294"/>
      <c r="H24" s="294"/>
      <c r="I24" s="294"/>
      <c r="J24" s="294"/>
      <c r="K24" s="294"/>
      <c r="L24" s="294"/>
      <c r="M24" s="294"/>
      <c r="N24" s="294"/>
      <c r="O24" s="294"/>
      <c r="P24" s="294"/>
      <c r="Q24" s="294"/>
      <c r="R24" s="294"/>
      <c r="S24" s="294"/>
      <c r="T24" s="294"/>
      <c r="U24" s="294"/>
      <c r="V24" s="294"/>
      <c r="W24" s="294"/>
      <c r="X24" s="294"/>
      <c r="Y24" s="294"/>
      <c r="Z24" s="294"/>
    </row>
    <row r="25" spans="1:26" ht="43.5" customHeight="1" x14ac:dyDescent="0.35">
      <c r="A25" s="1217"/>
      <c r="B25" s="1218"/>
      <c r="C25" s="1219"/>
      <c r="D25" s="1220"/>
      <c r="E25" s="1219"/>
      <c r="F25" s="294"/>
      <c r="G25" s="294"/>
      <c r="H25" s="294"/>
      <c r="I25" s="294"/>
      <c r="J25" s="294"/>
      <c r="K25" s="294"/>
      <c r="L25" s="294"/>
      <c r="M25" s="294"/>
      <c r="N25" s="294"/>
      <c r="O25" s="294"/>
      <c r="P25" s="294"/>
      <c r="Q25" s="294"/>
      <c r="R25" s="294"/>
      <c r="S25" s="294"/>
      <c r="T25" s="294"/>
      <c r="U25" s="294"/>
      <c r="V25" s="294"/>
      <c r="W25" s="294"/>
      <c r="X25" s="294"/>
      <c r="Y25" s="294"/>
      <c r="Z25" s="294"/>
    </row>
    <row r="26" spans="1:26" ht="37.5" customHeight="1" thickBot="1" x14ac:dyDescent="0.4">
      <c r="A26" s="1217"/>
      <c r="B26" s="1218"/>
      <c r="C26" s="1219"/>
      <c r="D26" s="1220"/>
      <c r="E26" s="1219"/>
      <c r="F26" s="294"/>
      <c r="G26" s="294"/>
      <c r="H26" s="294"/>
      <c r="I26" s="294"/>
      <c r="J26" s="294"/>
      <c r="K26" s="294"/>
      <c r="L26" s="294"/>
      <c r="M26" s="294"/>
      <c r="N26" s="294"/>
      <c r="O26" s="294"/>
      <c r="P26" s="294"/>
      <c r="Q26" s="294"/>
      <c r="R26" s="294"/>
      <c r="S26" s="294"/>
      <c r="T26" s="294"/>
      <c r="U26" s="294"/>
      <c r="V26" s="294"/>
      <c r="W26" s="294"/>
      <c r="X26" s="294"/>
      <c r="Y26" s="294"/>
      <c r="Z26" s="294"/>
    </row>
    <row r="27" spans="1:26" ht="39" customHeight="1" thickBot="1" x14ac:dyDescent="0.4">
      <c r="A27" s="1221" t="s">
        <v>78</v>
      </c>
      <c r="B27" s="1222"/>
      <c r="C27" s="1222"/>
      <c r="D27" s="1222"/>
      <c r="E27" s="1223"/>
      <c r="F27" s="294"/>
      <c r="G27" s="294"/>
      <c r="H27" s="294"/>
      <c r="I27" s="294"/>
      <c r="J27" s="294"/>
      <c r="K27" s="294"/>
      <c r="L27" s="294"/>
      <c r="M27" s="294"/>
      <c r="N27" s="294"/>
      <c r="O27" s="294"/>
      <c r="P27" s="294"/>
      <c r="Q27" s="294"/>
      <c r="R27" s="294"/>
      <c r="S27" s="294"/>
      <c r="T27" s="294"/>
      <c r="U27" s="294"/>
      <c r="V27" s="294"/>
      <c r="W27" s="294"/>
      <c r="X27" s="294"/>
      <c r="Y27" s="294"/>
    </row>
    <row r="28" spans="1:26" ht="121.15" customHeight="1" x14ac:dyDescent="0.35">
      <c r="A28" s="1261"/>
      <c r="B28" s="1244"/>
      <c r="C28" s="1244"/>
      <c r="D28" s="1244"/>
      <c r="E28" s="1245"/>
      <c r="F28" s="294"/>
      <c r="G28" s="294"/>
      <c r="H28" s="294"/>
      <c r="I28" s="294"/>
      <c r="J28" s="294"/>
      <c r="K28" s="294"/>
      <c r="L28" s="294"/>
      <c r="M28" s="294"/>
      <c r="N28" s="294"/>
      <c r="O28" s="294"/>
      <c r="P28" s="294"/>
      <c r="Q28" s="294"/>
      <c r="R28" s="294"/>
      <c r="S28" s="294"/>
      <c r="T28" s="294"/>
      <c r="U28" s="294"/>
      <c r="V28" s="294"/>
      <c r="W28" s="294"/>
      <c r="X28" s="294"/>
      <c r="Y28" s="294"/>
    </row>
    <row r="29" spans="1:26" ht="15.5" x14ac:dyDescent="0.35">
      <c r="A29" s="1246"/>
      <c r="B29" s="1137"/>
      <c r="C29" s="1137"/>
      <c r="D29" s="1137"/>
      <c r="E29" s="1247"/>
      <c r="F29" s="294"/>
      <c r="G29" s="294"/>
      <c r="H29" s="294"/>
      <c r="I29" s="294"/>
      <c r="J29" s="294"/>
      <c r="K29" s="294"/>
      <c r="L29" s="294"/>
      <c r="M29" s="294"/>
      <c r="N29" s="294"/>
      <c r="O29" s="294"/>
      <c r="P29" s="294"/>
      <c r="Q29" s="294"/>
      <c r="R29" s="294"/>
      <c r="S29" s="294"/>
      <c r="T29" s="294"/>
      <c r="U29" s="294"/>
      <c r="V29" s="294"/>
      <c r="W29" s="294"/>
      <c r="X29" s="294"/>
      <c r="Y29" s="294"/>
      <c r="Z29" s="294"/>
    </row>
    <row r="30" spans="1:26" ht="15.5" x14ac:dyDescent="0.35">
      <c r="A30" s="1246"/>
      <c r="B30" s="1137"/>
      <c r="C30" s="1137"/>
      <c r="D30" s="1137"/>
      <c r="E30" s="1247"/>
      <c r="F30" s="294"/>
      <c r="G30" s="294"/>
      <c r="H30" s="294"/>
      <c r="I30" s="294"/>
      <c r="J30" s="294"/>
      <c r="K30" s="294"/>
      <c r="L30" s="294"/>
      <c r="M30" s="294"/>
      <c r="N30" s="294"/>
      <c r="O30" s="294"/>
      <c r="P30" s="294"/>
      <c r="Q30" s="294"/>
      <c r="R30" s="294"/>
      <c r="S30" s="294"/>
      <c r="T30" s="294"/>
      <c r="U30" s="294"/>
      <c r="V30" s="294"/>
      <c r="W30" s="294"/>
      <c r="X30" s="294"/>
      <c r="Y30" s="294"/>
      <c r="Z30" s="294"/>
    </row>
    <row r="31" spans="1:26" ht="15.75" customHeight="1" x14ac:dyDescent="0.35">
      <c r="A31" s="1246"/>
      <c r="B31" s="1137"/>
      <c r="C31" s="1137"/>
      <c r="D31" s="1137"/>
      <c r="E31" s="1247"/>
      <c r="F31" s="294"/>
      <c r="G31" s="294"/>
      <c r="H31" s="294"/>
      <c r="I31" s="294"/>
      <c r="J31" s="294"/>
      <c r="K31" s="294"/>
      <c r="L31" s="294"/>
      <c r="M31" s="294"/>
      <c r="N31" s="294"/>
      <c r="O31" s="294"/>
      <c r="P31" s="294"/>
      <c r="Q31" s="294"/>
      <c r="R31" s="294"/>
      <c r="S31" s="294"/>
      <c r="T31" s="294"/>
      <c r="U31" s="294"/>
      <c r="V31" s="294"/>
      <c r="W31" s="294"/>
      <c r="X31" s="294"/>
      <c r="Y31" s="294"/>
      <c r="Z31" s="294"/>
    </row>
    <row r="32" spans="1:26" ht="15.75" customHeight="1" thickBot="1" x14ac:dyDescent="0.4">
      <c r="A32" s="1248"/>
      <c r="B32" s="1249"/>
      <c r="C32" s="1249"/>
      <c r="D32" s="1249"/>
      <c r="E32" s="1250"/>
      <c r="F32" s="294"/>
      <c r="G32" s="294"/>
      <c r="H32" s="294"/>
      <c r="I32" s="294"/>
      <c r="J32" s="294"/>
      <c r="K32" s="294"/>
      <c r="L32" s="294"/>
      <c r="M32" s="294"/>
      <c r="N32" s="294"/>
      <c r="O32" s="294"/>
      <c r="P32" s="294"/>
      <c r="Q32" s="294"/>
      <c r="R32" s="294"/>
      <c r="S32" s="294"/>
      <c r="T32" s="294"/>
      <c r="U32" s="294"/>
      <c r="V32" s="294"/>
      <c r="W32" s="294"/>
      <c r="X32" s="294"/>
      <c r="Y32" s="294"/>
      <c r="Z32" s="294"/>
    </row>
    <row r="33" spans="1:26" ht="15.75" customHeight="1" x14ac:dyDescent="0.35">
      <c r="A33" s="323"/>
      <c r="B33" s="323"/>
      <c r="C33" s="323"/>
      <c r="D33" s="323"/>
      <c r="E33" s="323"/>
      <c r="F33" s="294"/>
      <c r="G33" s="294"/>
      <c r="H33" s="294"/>
      <c r="I33" s="294"/>
      <c r="J33" s="294"/>
      <c r="K33" s="294"/>
      <c r="L33" s="294"/>
      <c r="M33" s="294"/>
      <c r="N33" s="294"/>
      <c r="O33" s="294"/>
      <c r="P33" s="294"/>
      <c r="Q33" s="294"/>
      <c r="R33" s="294"/>
      <c r="S33" s="294"/>
      <c r="T33" s="294"/>
      <c r="U33" s="294"/>
      <c r="V33" s="294"/>
      <c r="W33" s="294"/>
      <c r="X33" s="294"/>
      <c r="Y33" s="294"/>
    </row>
    <row r="34" spans="1:26" ht="15.75" customHeight="1" thickBot="1" x14ac:dyDescent="0.4">
      <c r="A34" s="323"/>
      <c r="B34" s="323"/>
      <c r="C34" s="323"/>
      <c r="D34" s="323"/>
      <c r="E34" s="323"/>
      <c r="F34" s="294"/>
      <c r="G34" s="294"/>
      <c r="H34" s="294"/>
      <c r="I34" s="294"/>
      <c r="J34" s="294"/>
      <c r="K34" s="294"/>
      <c r="L34" s="294"/>
      <c r="M34" s="294"/>
      <c r="N34" s="294"/>
      <c r="O34" s="294"/>
      <c r="P34" s="294"/>
      <c r="Q34" s="294"/>
      <c r="R34" s="294"/>
      <c r="S34" s="294"/>
      <c r="T34" s="294"/>
      <c r="U34" s="294"/>
      <c r="V34" s="294"/>
      <c r="W34" s="294"/>
      <c r="X34" s="294"/>
      <c r="Y34" s="294"/>
    </row>
    <row r="35" spans="1:26" ht="15.75" customHeight="1" thickBot="1" x14ac:dyDescent="0.4">
      <c r="A35" s="324" t="s">
        <v>138</v>
      </c>
      <c r="B35" s="324" t="s">
        <v>65</v>
      </c>
      <c r="C35" s="324" t="s">
        <v>66</v>
      </c>
      <c r="D35" s="324" t="s">
        <v>67</v>
      </c>
      <c r="E35" s="324" t="s">
        <v>68</v>
      </c>
      <c r="F35" s="294"/>
      <c r="G35" s="294"/>
      <c r="H35" s="294"/>
      <c r="I35" s="294"/>
      <c r="J35" s="294"/>
      <c r="K35" s="294"/>
      <c r="L35" s="294"/>
      <c r="M35" s="294"/>
      <c r="N35" s="294"/>
      <c r="O35" s="294"/>
      <c r="P35" s="294"/>
      <c r="Q35" s="294"/>
      <c r="R35" s="294"/>
      <c r="S35" s="294"/>
      <c r="T35" s="294"/>
      <c r="U35" s="294"/>
      <c r="V35" s="294"/>
      <c r="W35" s="294"/>
      <c r="X35" s="294"/>
      <c r="Y35" s="294"/>
    </row>
    <row r="36" spans="1:26" ht="15.75" customHeight="1" thickBot="1" x14ac:dyDescent="0.4">
      <c r="A36" s="325"/>
      <c r="B36" s="1227" t="s">
        <v>849</v>
      </c>
      <c r="C36" s="1227"/>
      <c r="D36" s="1227"/>
      <c r="E36" s="1227"/>
      <c r="F36" s="294"/>
      <c r="G36" s="294"/>
      <c r="H36" s="294"/>
      <c r="I36" s="294"/>
      <c r="J36" s="294"/>
      <c r="K36" s="294"/>
      <c r="L36" s="294"/>
      <c r="M36" s="294"/>
      <c r="N36" s="294"/>
      <c r="O36" s="294"/>
      <c r="P36" s="294"/>
      <c r="Q36" s="294"/>
      <c r="R36" s="294"/>
      <c r="S36" s="294"/>
      <c r="T36" s="294"/>
      <c r="U36" s="294"/>
      <c r="V36" s="294"/>
      <c r="W36" s="294"/>
      <c r="X36" s="294"/>
      <c r="Y36" s="294"/>
    </row>
    <row r="37" spans="1:26" ht="18" thickBot="1" x14ac:dyDescent="0.4">
      <c r="A37" s="326">
        <v>0</v>
      </c>
      <c r="B37" s="327"/>
      <c r="C37" s="327"/>
      <c r="D37" s="327"/>
      <c r="E37" s="327"/>
      <c r="F37" s="294"/>
      <c r="G37" s="294"/>
      <c r="H37" s="294"/>
      <c r="I37" s="294"/>
      <c r="J37" s="294"/>
      <c r="K37" s="294"/>
      <c r="L37" s="294"/>
      <c r="M37" s="294"/>
      <c r="N37" s="294"/>
      <c r="O37" s="294"/>
      <c r="P37" s="294"/>
      <c r="Q37" s="294"/>
      <c r="R37" s="294"/>
      <c r="S37" s="294"/>
      <c r="T37" s="294"/>
      <c r="U37" s="294"/>
      <c r="V37" s="294"/>
      <c r="W37" s="294"/>
      <c r="X37" s="294"/>
      <c r="Y37" s="294"/>
    </row>
    <row r="38" spans="1:26" ht="158" thickBot="1" x14ac:dyDescent="0.4">
      <c r="A38" s="328" t="s">
        <v>218</v>
      </c>
      <c r="B38" s="329" t="s">
        <v>120</v>
      </c>
      <c r="C38" s="329" t="s">
        <v>121</v>
      </c>
      <c r="D38" s="329" t="s">
        <v>122</v>
      </c>
      <c r="E38" s="329" t="s">
        <v>123</v>
      </c>
      <c r="F38" s="294"/>
      <c r="G38" s="294"/>
      <c r="H38" s="294"/>
      <c r="I38" s="294"/>
      <c r="J38" s="294"/>
      <c r="K38" s="294"/>
      <c r="L38" s="294"/>
      <c r="M38" s="294"/>
      <c r="N38" s="294"/>
      <c r="O38" s="294"/>
      <c r="P38" s="294"/>
      <c r="Q38" s="294"/>
      <c r="R38" s="294"/>
      <c r="S38" s="294"/>
      <c r="T38" s="294"/>
      <c r="U38" s="294"/>
      <c r="V38" s="294"/>
      <c r="W38" s="294"/>
      <c r="X38" s="294"/>
      <c r="Y38" s="294"/>
    </row>
    <row r="39" spans="1:26" ht="39.75" customHeight="1" thickBot="1" x14ac:dyDescent="0.4">
      <c r="A39" s="1225" t="s">
        <v>74</v>
      </c>
      <c r="B39" s="1218"/>
      <c r="C39" s="1218"/>
      <c r="D39" s="1218"/>
      <c r="E39" s="1219"/>
      <c r="F39" s="294"/>
      <c r="G39" s="294"/>
      <c r="H39" s="294"/>
      <c r="I39" s="294"/>
      <c r="J39" s="294"/>
      <c r="K39" s="294"/>
      <c r="L39" s="294"/>
      <c r="M39" s="294"/>
      <c r="N39" s="294"/>
      <c r="O39" s="294"/>
      <c r="P39" s="294"/>
      <c r="Q39" s="294"/>
      <c r="R39" s="294"/>
      <c r="S39" s="294"/>
      <c r="T39" s="294"/>
      <c r="U39" s="294"/>
      <c r="V39" s="294"/>
      <c r="W39" s="294"/>
      <c r="X39" s="294"/>
      <c r="Y39" s="294"/>
    </row>
    <row r="40" spans="1:26" ht="19.5" customHeight="1" x14ac:dyDescent="0.35">
      <c r="A40" s="1220" t="s">
        <v>75</v>
      </c>
      <c r="B40" s="1218"/>
      <c r="C40" s="1218"/>
      <c r="D40" s="1218"/>
      <c r="E40" s="1219"/>
      <c r="F40" s="294"/>
      <c r="G40" s="294"/>
      <c r="H40" s="294"/>
      <c r="I40" s="294"/>
      <c r="J40" s="294"/>
      <c r="K40" s="294"/>
      <c r="L40" s="294"/>
      <c r="M40" s="294"/>
      <c r="N40" s="294"/>
      <c r="O40" s="294"/>
      <c r="P40" s="294"/>
      <c r="Q40" s="294"/>
      <c r="R40" s="294"/>
      <c r="S40" s="294"/>
      <c r="T40" s="294"/>
      <c r="U40" s="294"/>
      <c r="V40" s="294"/>
      <c r="W40" s="294"/>
      <c r="X40" s="294"/>
      <c r="Y40" s="294"/>
      <c r="Z40" s="294"/>
    </row>
    <row r="41" spans="1:26" ht="39" customHeight="1" x14ac:dyDescent="0.35">
      <c r="A41" s="1221" t="s">
        <v>76</v>
      </c>
      <c r="B41" s="1218"/>
      <c r="C41" s="1219"/>
      <c r="D41" s="1226" t="s">
        <v>77</v>
      </c>
      <c r="E41" s="1219"/>
      <c r="F41" s="294"/>
      <c r="G41" s="294"/>
      <c r="H41" s="294"/>
      <c r="I41" s="294"/>
      <c r="J41" s="294"/>
      <c r="K41" s="294"/>
      <c r="L41" s="294"/>
      <c r="M41" s="294"/>
      <c r="N41" s="294"/>
      <c r="O41" s="294"/>
      <c r="P41" s="294"/>
      <c r="Q41" s="294"/>
      <c r="R41" s="294"/>
      <c r="S41" s="294"/>
      <c r="T41" s="294"/>
      <c r="U41" s="294"/>
      <c r="V41" s="294"/>
      <c r="W41" s="294"/>
      <c r="X41" s="294"/>
      <c r="Y41" s="294"/>
      <c r="Z41" s="294"/>
    </row>
    <row r="42" spans="1:26" ht="43.5" customHeight="1" x14ac:dyDescent="0.35">
      <c r="A42" s="1217"/>
      <c r="B42" s="1218"/>
      <c r="C42" s="1219"/>
      <c r="D42" s="1220"/>
      <c r="E42" s="1219"/>
      <c r="F42" s="294"/>
      <c r="G42" s="294"/>
      <c r="H42" s="294"/>
      <c r="I42" s="294"/>
      <c r="J42" s="294"/>
      <c r="K42" s="294"/>
      <c r="L42" s="294"/>
      <c r="M42" s="294"/>
      <c r="N42" s="294"/>
      <c r="O42" s="294"/>
      <c r="P42" s="294"/>
      <c r="Q42" s="294"/>
      <c r="R42" s="294"/>
      <c r="S42" s="294"/>
      <c r="T42" s="294"/>
      <c r="U42" s="294"/>
      <c r="V42" s="294"/>
      <c r="W42" s="294"/>
      <c r="X42" s="294"/>
      <c r="Y42" s="294"/>
      <c r="Z42" s="294"/>
    </row>
    <row r="43" spans="1:26" ht="37.5" customHeight="1" x14ac:dyDescent="0.35">
      <c r="A43" s="1217"/>
      <c r="B43" s="1218"/>
      <c r="C43" s="1219"/>
      <c r="D43" s="1220"/>
      <c r="E43" s="1219"/>
      <c r="F43" s="294"/>
      <c r="G43" s="294"/>
      <c r="H43" s="294"/>
      <c r="I43" s="294"/>
      <c r="J43" s="294"/>
      <c r="K43" s="294"/>
      <c r="L43" s="294"/>
      <c r="M43" s="294"/>
      <c r="N43" s="294"/>
      <c r="O43" s="294"/>
      <c r="P43" s="294"/>
      <c r="Q43" s="294"/>
      <c r="R43" s="294"/>
      <c r="S43" s="294"/>
      <c r="T43" s="294"/>
      <c r="U43" s="294"/>
      <c r="V43" s="294"/>
      <c r="W43" s="294"/>
      <c r="X43" s="294"/>
      <c r="Y43" s="294"/>
      <c r="Z43" s="294"/>
    </row>
    <row r="44" spans="1:26" ht="43.5" customHeight="1" x14ac:dyDescent="0.35">
      <c r="A44" s="1217"/>
      <c r="B44" s="1218"/>
      <c r="C44" s="1219"/>
      <c r="D44" s="1220"/>
      <c r="E44" s="1219"/>
      <c r="F44" s="294"/>
      <c r="G44" s="294"/>
      <c r="H44" s="294"/>
      <c r="I44" s="294"/>
      <c r="J44" s="294"/>
      <c r="K44" s="294"/>
      <c r="L44" s="294"/>
      <c r="M44" s="294"/>
      <c r="N44" s="294"/>
      <c r="O44" s="294"/>
      <c r="P44" s="294"/>
      <c r="Q44" s="294"/>
      <c r="R44" s="294"/>
      <c r="S44" s="294"/>
      <c r="T44" s="294"/>
      <c r="U44" s="294"/>
      <c r="V44" s="294"/>
      <c r="W44" s="294"/>
      <c r="X44" s="294"/>
      <c r="Y44" s="294"/>
      <c r="Z44" s="294"/>
    </row>
    <row r="45" spans="1:26" ht="37.5" customHeight="1" x14ac:dyDescent="0.35">
      <c r="A45" s="1217"/>
      <c r="B45" s="1218"/>
      <c r="C45" s="1219"/>
      <c r="D45" s="1220"/>
      <c r="E45" s="1219"/>
      <c r="F45" s="294"/>
      <c r="G45" s="294"/>
      <c r="H45" s="294"/>
      <c r="I45" s="294"/>
      <c r="J45" s="294"/>
      <c r="K45" s="294"/>
      <c r="L45" s="294"/>
      <c r="M45" s="294"/>
      <c r="N45" s="294"/>
      <c r="O45" s="294"/>
      <c r="P45" s="294"/>
      <c r="Q45" s="294"/>
      <c r="R45" s="294"/>
      <c r="S45" s="294"/>
      <c r="T45" s="294"/>
      <c r="U45" s="294"/>
      <c r="V45" s="294"/>
      <c r="W45" s="294"/>
      <c r="X45" s="294"/>
      <c r="Y45" s="294"/>
      <c r="Z45" s="294"/>
    </row>
    <row r="46" spans="1:26" ht="43.5" customHeight="1" x14ac:dyDescent="0.35">
      <c r="A46" s="1217"/>
      <c r="B46" s="1218"/>
      <c r="C46" s="1219"/>
      <c r="D46" s="1220"/>
      <c r="E46" s="1219"/>
      <c r="F46" s="294"/>
      <c r="G46" s="294"/>
      <c r="H46" s="294"/>
      <c r="I46" s="294"/>
      <c r="J46" s="294"/>
      <c r="K46" s="294"/>
      <c r="L46" s="294"/>
      <c r="M46" s="294"/>
      <c r="N46" s="294"/>
      <c r="O46" s="294"/>
      <c r="P46" s="294"/>
      <c r="Q46" s="294"/>
      <c r="R46" s="294"/>
      <c r="S46" s="294"/>
      <c r="T46" s="294"/>
      <c r="U46" s="294"/>
      <c r="V46" s="294"/>
      <c r="W46" s="294"/>
      <c r="X46" s="294"/>
      <c r="Y46" s="294"/>
      <c r="Z46" s="294"/>
    </row>
    <row r="47" spans="1:26" ht="37.5" customHeight="1" thickBot="1" x14ac:dyDescent="0.4">
      <c r="A47" s="1217"/>
      <c r="B47" s="1218"/>
      <c r="C47" s="1219"/>
      <c r="D47" s="1220"/>
      <c r="E47" s="1219"/>
      <c r="F47" s="294"/>
      <c r="G47" s="294"/>
      <c r="H47" s="294"/>
      <c r="I47" s="294"/>
      <c r="J47" s="294"/>
      <c r="K47" s="294"/>
      <c r="L47" s="294"/>
      <c r="M47" s="294"/>
      <c r="N47" s="294"/>
      <c r="O47" s="294"/>
      <c r="P47" s="294"/>
      <c r="Q47" s="294"/>
      <c r="R47" s="294"/>
      <c r="S47" s="294"/>
      <c r="T47" s="294"/>
      <c r="U47" s="294"/>
      <c r="V47" s="294"/>
      <c r="W47" s="294"/>
      <c r="X47" s="294"/>
      <c r="Y47" s="294"/>
      <c r="Z47" s="294"/>
    </row>
    <row r="48" spans="1:26" ht="39" customHeight="1" thickBot="1" x14ac:dyDescent="0.4">
      <c r="A48" s="1221" t="s">
        <v>78</v>
      </c>
      <c r="B48" s="1222"/>
      <c r="C48" s="1222"/>
      <c r="D48" s="1222"/>
      <c r="E48" s="1223"/>
      <c r="F48" s="294"/>
      <c r="G48" s="294"/>
      <c r="H48" s="294"/>
      <c r="I48" s="294"/>
      <c r="J48" s="294"/>
      <c r="K48" s="294"/>
      <c r="L48" s="294"/>
      <c r="M48" s="294"/>
      <c r="N48" s="294"/>
      <c r="O48" s="294"/>
      <c r="P48" s="294"/>
      <c r="Q48" s="294"/>
      <c r="R48" s="294"/>
      <c r="S48" s="294"/>
      <c r="T48" s="294"/>
      <c r="U48" s="294"/>
      <c r="V48" s="294"/>
      <c r="W48" s="294"/>
      <c r="X48" s="294"/>
      <c r="Y48" s="294"/>
    </row>
    <row r="49" spans="1:26" ht="121.15" customHeight="1" x14ac:dyDescent="0.35">
      <c r="A49" s="1261"/>
      <c r="B49" s="1244"/>
      <c r="C49" s="1244"/>
      <c r="D49" s="1244"/>
      <c r="E49" s="1245"/>
      <c r="F49" s="294"/>
      <c r="G49" s="294"/>
      <c r="H49" s="294"/>
      <c r="I49" s="294"/>
      <c r="J49" s="294"/>
      <c r="K49" s="294"/>
      <c r="L49" s="294"/>
      <c r="M49" s="294"/>
      <c r="N49" s="294"/>
      <c r="O49" s="294"/>
      <c r="P49" s="294"/>
      <c r="Q49" s="294"/>
      <c r="R49" s="294"/>
      <c r="S49" s="294"/>
      <c r="T49" s="294"/>
      <c r="U49" s="294"/>
      <c r="V49" s="294"/>
      <c r="W49" s="294"/>
      <c r="X49" s="294"/>
      <c r="Y49" s="294"/>
    </row>
    <row r="50" spans="1:26" ht="15.75" customHeight="1" x14ac:dyDescent="0.35">
      <c r="A50" s="1246"/>
      <c r="B50" s="1137"/>
      <c r="C50" s="1137"/>
      <c r="D50" s="1137"/>
      <c r="E50" s="1247"/>
      <c r="F50" s="294"/>
      <c r="G50" s="294"/>
      <c r="H50" s="294"/>
      <c r="I50" s="294"/>
      <c r="J50" s="294"/>
      <c r="K50" s="294"/>
      <c r="L50" s="294"/>
      <c r="M50" s="294"/>
      <c r="N50" s="294"/>
      <c r="O50" s="294"/>
      <c r="P50" s="294"/>
      <c r="Q50" s="294"/>
      <c r="R50" s="294"/>
      <c r="S50" s="294"/>
      <c r="T50" s="294"/>
      <c r="U50" s="294"/>
      <c r="V50" s="294"/>
      <c r="W50" s="294"/>
      <c r="X50" s="294"/>
      <c r="Y50" s="294"/>
      <c r="Z50" s="294"/>
    </row>
    <row r="51" spans="1:26" ht="15.75" customHeight="1" x14ac:dyDescent="0.35">
      <c r="A51" s="1246"/>
      <c r="B51" s="1137"/>
      <c r="C51" s="1137"/>
      <c r="D51" s="1137"/>
      <c r="E51" s="1247"/>
      <c r="F51" s="294"/>
      <c r="G51" s="294"/>
      <c r="H51" s="294"/>
      <c r="I51" s="294"/>
      <c r="J51" s="294"/>
      <c r="K51" s="294"/>
      <c r="L51" s="294"/>
      <c r="M51" s="294"/>
      <c r="N51" s="294"/>
      <c r="O51" s="294"/>
      <c r="P51" s="294"/>
      <c r="Q51" s="294"/>
      <c r="R51" s="294"/>
      <c r="S51" s="294"/>
      <c r="T51" s="294"/>
      <c r="U51" s="294"/>
      <c r="V51" s="294"/>
      <c r="W51" s="294"/>
      <c r="X51" s="294"/>
      <c r="Y51" s="294"/>
      <c r="Z51" s="294"/>
    </row>
    <row r="52" spans="1:26" ht="15.75" customHeight="1" x14ac:dyDescent="0.35">
      <c r="A52" s="1246"/>
      <c r="B52" s="1137"/>
      <c r="C52" s="1137"/>
      <c r="D52" s="1137"/>
      <c r="E52" s="1247"/>
      <c r="F52" s="294"/>
      <c r="G52" s="294"/>
      <c r="H52" s="294"/>
      <c r="I52" s="294"/>
      <c r="J52" s="294"/>
      <c r="K52" s="294"/>
      <c r="L52" s="294"/>
      <c r="M52" s="294"/>
      <c r="N52" s="294"/>
      <c r="O52" s="294"/>
      <c r="P52" s="294"/>
      <c r="Q52" s="294"/>
      <c r="R52" s="294"/>
      <c r="S52" s="294"/>
      <c r="T52" s="294"/>
      <c r="U52" s="294"/>
      <c r="V52" s="294"/>
      <c r="W52" s="294"/>
      <c r="X52" s="294"/>
      <c r="Y52" s="294"/>
      <c r="Z52" s="294"/>
    </row>
    <row r="53" spans="1:26" ht="15.75" customHeight="1" thickBot="1" x14ac:dyDescent="0.4">
      <c r="A53" s="1248"/>
      <c r="B53" s="1249"/>
      <c r="C53" s="1249"/>
      <c r="D53" s="1249"/>
      <c r="E53" s="1250"/>
      <c r="F53" s="294"/>
      <c r="G53" s="294"/>
      <c r="H53" s="294"/>
      <c r="I53" s="294"/>
      <c r="J53" s="294"/>
      <c r="K53" s="294"/>
      <c r="L53" s="294"/>
      <c r="M53" s="294"/>
      <c r="N53" s="294"/>
      <c r="O53" s="294"/>
      <c r="P53" s="294"/>
      <c r="Q53" s="294"/>
      <c r="R53" s="294"/>
      <c r="S53" s="294"/>
      <c r="T53" s="294"/>
      <c r="U53" s="294"/>
      <c r="V53" s="294"/>
      <c r="W53" s="294"/>
      <c r="X53" s="294"/>
      <c r="Y53" s="294"/>
      <c r="Z53" s="294"/>
    </row>
    <row r="54" spans="1:26" ht="15.75" customHeight="1" x14ac:dyDescent="0.35">
      <c r="A54" s="323"/>
      <c r="B54" s="323"/>
      <c r="C54" s="323"/>
      <c r="D54" s="323"/>
      <c r="E54" s="323"/>
      <c r="F54" s="294"/>
      <c r="G54" s="294"/>
      <c r="H54" s="294"/>
      <c r="I54" s="294"/>
      <c r="J54" s="294"/>
      <c r="K54" s="294"/>
      <c r="L54" s="294"/>
      <c r="M54" s="294"/>
      <c r="N54" s="294"/>
      <c r="O54" s="294"/>
      <c r="P54" s="294"/>
      <c r="Q54" s="294"/>
      <c r="R54" s="294"/>
      <c r="S54" s="294"/>
      <c r="T54" s="294"/>
      <c r="U54" s="294"/>
      <c r="V54" s="294"/>
      <c r="W54" s="294"/>
      <c r="X54" s="294"/>
      <c r="Y54" s="294"/>
    </row>
    <row r="55" spans="1:26" ht="15.75" customHeight="1" thickBot="1" x14ac:dyDescent="0.4">
      <c r="A55" s="323"/>
      <c r="B55" s="323"/>
      <c r="C55" s="323"/>
      <c r="D55" s="323"/>
      <c r="E55" s="323"/>
      <c r="F55" s="294"/>
      <c r="G55" s="294"/>
      <c r="H55" s="294"/>
      <c r="I55" s="294"/>
      <c r="J55" s="294"/>
      <c r="K55" s="294"/>
      <c r="L55" s="294"/>
      <c r="M55" s="294"/>
      <c r="N55" s="294"/>
      <c r="O55" s="294"/>
      <c r="P55" s="294"/>
      <c r="Q55" s="294"/>
      <c r="R55" s="294"/>
      <c r="S55" s="294"/>
      <c r="T55" s="294"/>
      <c r="U55" s="294"/>
      <c r="V55" s="294"/>
      <c r="W55" s="294"/>
      <c r="X55" s="294"/>
      <c r="Y55" s="294"/>
    </row>
    <row r="56" spans="1:26" ht="15.75" customHeight="1" thickBot="1" x14ac:dyDescent="0.4">
      <c r="A56" s="324" t="s">
        <v>144</v>
      </c>
      <c r="B56" s="324" t="s">
        <v>65</v>
      </c>
      <c r="C56" s="324" t="s">
        <v>66</v>
      </c>
      <c r="D56" s="324" t="s">
        <v>67</v>
      </c>
      <c r="E56" s="324" t="s">
        <v>68</v>
      </c>
      <c r="F56" s="294"/>
      <c r="G56" s="294"/>
      <c r="H56" s="294"/>
      <c r="I56" s="294"/>
      <c r="J56" s="294"/>
      <c r="K56" s="294"/>
      <c r="L56" s="294"/>
      <c r="M56" s="294"/>
      <c r="N56" s="294"/>
      <c r="O56" s="294"/>
      <c r="P56" s="294"/>
      <c r="Q56" s="294"/>
      <c r="R56" s="294"/>
      <c r="S56" s="294"/>
      <c r="T56" s="294"/>
      <c r="U56" s="294"/>
      <c r="V56" s="294"/>
      <c r="W56" s="294"/>
      <c r="X56" s="294"/>
      <c r="Y56" s="294"/>
    </row>
    <row r="57" spans="1:26" ht="15.75" customHeight="1" thickBot="1" x14ac:dyDescent="0.4">
      <c r="A57" s="325"/>
      <c r="B57" s="1227" t="s">
        <v>849</v>
      </c>
      <c r="C57" s="1227"/>
      <c r="D57" s="1227"/>
      <c r="E57" s="1227"/>
      <c r="F57" s="294"/>
      <c r="G57" s="294"/>
      <c r="H57" s="294"/>
      <c r="I57" s="294"/>
      <c r="J57" s="294"/>
      <c r="K57" s="294"/>
      <c r="L57" s="294"/>
      <c r="M57" s="294"/>
      <c r="N57" s="294"/>
      <c r="O57" s="294"/>
      <c r="P57" s="294"/>
      <c r="Q57" s="294"/>
      <c r="R57" s="294"/>
      <c r="S57" s="294"/>
      <c r="T57" s="294"/>
      <c r="U57" s="294"/>
      <c r="V57" s="294"/>
      <c r="W57" s="294"/>
      <c r="X57" s="294"/>
      <c r="Y57" s="294"/>
    </row>
    <row r="58" spans="1:26" ht="18" thickBot="1" x14ac:dyDescent="0.4">
      <c r="A58" s="326">
        <v>0</v>
      </c>
      <c r="B58" s="327"/>
      <c r="C58" s="327"/>
      <c r="D58" s="327"/>
      <c r="E58" s="327"/>
      <c r="F58" s="294"/>
      <c r="G58" s="294"/>
      <c r="H58" s="294"/>
      <c r="I58" s="294"/>
      <c r="J58" s="294"/>
      <c r="K58" s="294"/>
      <c r="L58" s="294"/>
      <c r="M58" s="294"/>
      <c r="N58" s="294"/>
      <c r="O58" s="294"/>
      <c r="P58" s="294"/>
      <c r="Q58" s="294"/>
      <c r="R58" s="294"/>
      <c r="S58" s="294"/>
      <c r="T58" s="294"/>
      <c r="U58" s="294"/>
      <c r="V58" s="294"/>
      <c r="W58" s="294"/>
      <c r="X58" s="294"/>
      <c r="Y58" s="294"/>
    </row>
    <row r="59" spans="1:26" ht="123" thickBot="1" x14ac:dyDescent="0.4">
      <c r="A59" s="328" t="s">
        <v>125</v>
      </c>
      <c r="B59" s="329" t="s">
        <v>126</v>
      </c>
      <c r="C59" s="329" t="s">
        <v>127</v>
      </c>
      <c r="D59" s="329" t="s">
        <v>128</v>
      </c>
      <c r="E59" s="329" t="s">
        <v>129</v>
      </c>
      <c r="F59" s="294"/>
      <c r="G59" s="294"/>
      <c r="H59" s="294"/>
      <c r="I59" s="294"/>
      <c r="J59" s="294"/>
      <c r="K59" s="294"/>
      <c r="L59" s="294"/>
      <c r="M59" s="294"/>
      <c r="N59" s="294"/>
      <c r="O59" s="294"/>
      <c r="P59" s="294"/>
      <c r="Q59" s="294"/>
      <c r="R59" s="294"/>
      <c r="S59" s="294"/>
      <c r="T59" s="294"/>
      <c r="U59" s="294"/>
      <c r="V59" s="294"/>
      <c r="W59" s="294"/>
      <c r="X59" s="294"/>
      <c r="Y59" s="294"/>
    </row>
    <row r="60" spans="1:26" ht="39" customHeight="1" thickBot="1" x14ac:dyDescent="0.4">
      <c r="A60" s="1225" t="s">
        <v>74</v>
      </c>
      <c r="B60" s="1218"/>
      <c r="C60" s="1218"/>
      <c r="D60" s="1218"/>
      <c r="E60" s="1219"/>
      <c r="F60" s="294"/>
      <c r="G60" s="294"/>
      <c r="H60" s="294"/>
      <c r="I60" s="294"/>
      <c r="J60" s="294"/>
      <c r="K60" s="294"/>
      <c r="L60" s="294"/>
      <c r="M60" s="294"/>
      <c r="N60" s="294"/>
      <c r="O60" s="294"/>
      <c r="P60" s="294"/>
      <c r="Q60" s="294"/>
      <c r="R60" s="294"/>
      <c r="S60" s="294"/>
      <c r="T60" s="294"/>
      <c r="U60" s="294"/>
      <c r="V60" s="294"/>
      <c r="W60" s="294"/>
      <c r="X60" s="294"/>
      <c r="Y60" s="294"/>
    </row>
    <row r="61" spans="1:26" ht="21" customHeight="1" x14ac:dyDescent="0.35">
      <c r="A61" s="1220" t="s">
        <v>75</v>
      </c>
      <c r="B61" s="1218"/>
      <c r="C61" s="1218"/>
      <c r="D61" s="1218"/>
      <c r="E61" s="1219"/>
      <c r="F61" s="294"/>
      <c r="G61" s="294"/>
      <c r="H61" s="294"/>
      <c r="I61" s="294"/>
      <c r="J61" s="294"/>
      <c r="K61" s="294"/>
      <c r="L61" s="294"/>
      <c r="M61" s="294"/>
      <c r="N61" s="294"/>
      <c r="O61" s="294"/>
      <c r="P61" s="294"/>
      <c r="Q61" s="294"/>
      <c r="R61" s="294"/>
      <c r="S61" s="294"/>
      <c r="T61" s="294"/>
      <c r="U61" s="294"/>
      <c r="V61" s="294"/>
      <c r="W61" s="294"/>
      <c r="X61" s="294"/>
      <c r="Y61" s="294"/>
      <c r="Z61" s="294"/>
    </row>
    <row r="62" spans="1:26" ht="39" customHeight="1" x14ac:dyDescent="0.35">
      <c r="A62" s="1221" t="s">
        <v>76</v>
      </c>
      <c r="B62" s="1218"/>
      <c r="C62" s="1219"/>
      <c r="D62" s="1226" t="s">
        <v>77</v>
      </c>
      <c r="E62" s="1219"/>
      <c r="F62" s="294"/>
      <c r="G62" s="294"/>
      <c r="H62" s="294"/>
      <c r="I62" s="294"/>
      <c r="J62" s="294"/>
      <c r="K62" s="294"/>
      <c r="L62" s="294"/>
      <c r="M62" s="294"/>
      <c r="N62" s="294"/>
      <c r="O62" s="294"/>
      <c r="P62" s="294"/>
      <c r="Q62" s="294"/>
      <c r="R62" s="294"/>
      <c r="S62" s="294"/>
      <c r="T62" s="294"/>
      <c r="U62" s="294"/>
      <c r="V62" s="294"/>
      <c r="W62" s="294"/>
      <c r="X62" s="294"/>
      <c r="Y62" s="294"/>
      <c r="Z62" s="294"/>
    </row>
    <row r="63" spans="1:26" ht="43.5" customHeight="1" x14ac:dyDescent="0.35">
      <c r="A63" s="1217"/>
      <c r="B63" s="1218"/>
      <c r="C63" s="1219"/>
      <c r="D63" s="1220"/>
      <c r="E63" s="1219"/>
      <c r="F63" s="294"/>
      <c r="G63" s="294"/>
      <c r="H63" s="294"/>
      <c r="I63" s="294"/>
      <c r="J63" s="294"/>
      <c r="K63" s="294"/>
      <c r="L63" s="294"/>
      <c r="M63" s="294"/>
      <c r="N63" s="294"/>
      <c r="O63" s="294"/>
      <c r="P63" s="294"/>
      <c r="Q63" s="294"/>
      <c r="R63" s="294"/>
      <c r="S63" s="294"/>
      <c r="T63" s="294"/>
      <c r="U63" s="294"/>
      <c r="V63" s="294"/>
      <c r="W63" s="294"/>
      <c r="X63" s="294"/>
      <c r="Y63" s="294"/>
      <c r="Z63" s="294"/>
    </row>
    <row r="64" spans="1:26" ht="37.5" customHeight="1" x14ac:dyDescent="0.35">
      <c r="A64" s="1217"/>
      <c r="B64" s="1218"/>
      <c r="C64" s="1219"/>
      <c r="D64" s="1220"/>
      <c r="E64" s="1219"/>
      <c r="F64" s="294"/>
      <c r="G64" s="294"/>
      <c r="H64" s="294"/>
      <c r="I64" s="294"/>
      <c r="J64" s="294"/>
      <c r="K64" s="294"/>
      <c r="L64" s="294"/>
      <c r="M64" s="294"/>
      <c r="N64" s="294"/>
      <c r="O64" s="294"/>
      <c r="P64" s="294"/>
      <c r="Q64" s="294"/>
      <c r="R64" s="294"/>
      <c r="S64" s="294"/>
      <c r="T64" s="294"/>
      <c r="U64" s="294"/>
      <c r="V64" s="294"/>
      <c r="W64" s="294"/>
      <c r="X64" s="294"/>
      <c r="Y64" s="294"/>
      <c r="Z64" s="294"/>
    </row>
    <row r="65" spans="1:26" ht="43.5" customHeight="1" x14ac:dyDescent="0.35">
      <c r="A65" s="1217"/>
      <c r="B65" s="1218"/>
      <c r="C65" s="1219"/>
      <c r="D65" s="1220"/>
      <c r="E65" s="1219"/>
      <c r="F65" s="294"/>
      <c r="G65" s="294"/>
      <c r="H65" s="294"/>
      <c r="I65" s="294"/>
      <c r="J65" s="294"/>
      <c r="K65" s="294"/>
      <c r="L65" s="294"/>
      <c r="M65" s="294"/>
      <c r="N65" s="294"/>
      <c r="O65" s="294"/>
      <c r="P65" s="294"/>
      <c r="Q65" s="294"/>
      <c r="R65" s="294"/>
      <c r="S65" s="294"/>
      <c r="T65" s="294"/>
      <c r="U65" s="294"/>
      <c r="V65" s="294"/>
      <c r="W65" s="294"/>
      <c r="X65" s="294"/>
      <c r="Y65" s="294"/>
      <c r="Z65" s="294"/>
    </row>
    <row r="66" spans="1:26" ht="37.5" customHeight="1" x14ac:dyDescent="0.35">
      <c r="A66" s="1217"/>
      <c r="B66" s="1218"/>
      <c r="C66" s="1219"/>
      <c r="D66" s="1220"/>
      <c r="E66" s="1219"/>
      <c r="F66" s="294"/>
      <c r="G66" s="294"/>
      <c r="H66" s="294"/>
      <c r="I66" s="294"/>
      <c r="J66" s="294"/>
      <c r="K66" s="294"/>
      <c r="L66" s="294"/>
      <c r="M66" s="294"/>
      <c r="N66" s="294"/>
      <c r="O66" s="294"/>
      <c r="P66" s="294"/>
      <c r="Q66" s="294"/>
      <c r="R66" s="294"/>
      <c r="S66" s="294"/>
      <c r="T66" s="294"/>
      <c r="U66" s="294"/>
      <c r="V66" s="294"/>
      <c r="W66" s="294"/>
      <c r="X66" s="294"/>
      <c r="Y66" s="294"/>
      <c r="Z66" s="294"/>
    </row>
    <row r="67" spans="1:26" ht="43.5" customHeight="1" x14ac:dyDescent="0.35">
      <c r="A67" s="1217"/>
      <c r="B67" s="1218"/>
      <c r="C67" s="1219"/>
      <c r="D67" s="1220"/>
      <c r="E67" s="1219"/>
      <c r="F67" s="294"/>
      <c r="G67" s="294"/>
      <c r="H67" s="294"/>
      <c r="I67" s="294"/>
      <c r="J67" s="294"/>
      <c r="K67" s="294"/>
      <c r="L67" s="294"/>
      <c r="M67" s="294"/>
      <c r="N67" s="294"/>
      <c r="O67" s="294"/>
      <c r="P67" s="294"/>
      <c r="Q67" s="294"/>
      <c r="R67" s="294"/>
      <c r="S67" s="294"/>
      <c r="T67" s="294"/>
      <c r="U67" s="294"/>
      <c r="V67" s="294"/>
      <c r="W67" s="294"/>
      <c r="X67" s="294"/>
      <c r="Y67" s="294"/>
      <c r="Z67" s="294"/>
    </row>
    <row r="68" spans="1:26" ht="37.5" customHeight="1" thickBot="1" x14ac:dyDescent="0.4">
      <c r="A68" s="1217"/>
      <c r="B68" s="1218"/>
      <c r="C68" s="1219"/>
      <c r="D68" s="1220"/>
      <c r="E68" s="1219"/>
      <c r="F68" s="294"/>
      <c r="G68" s="294"/>
      <c r="H68" s="294"/>
      <c r="I68" s="294"/>
      <c r="J68" s="294"/>
      <c r="K68" s="294"/>
      <c r="L68" s="294"/>
      <c r="M68" s="294"/>
      <c r="N68" s="294"/>
      <c r="O68" s="294"/>
      <c r="P68" s="294"/>
      <c r="Q68" s="294"/>
      <c r="R68" s="294"/>
      <c r="S68" s="294"/>
      <c r="T68" s="294"/>
      <c r="U68" s="294"/>
      <c r="V68" s="294"/>
      <c r="W68" s="294"/>
      <c r="X68" s="294"/>
      <c r="Y68" s="294"/>
      <c r="Z68" s="294"/>
    </row>
    <row r="69" spans="1:26" ht="39" customHeight="1" thickBot="1" x14ac:dyDescent="0.4">
      <c r="A69" s="1221" t="s">
        <v>78</v>
      </c>
      <c r="B69" s="1222"/>
      <c r="C69" s="1222"/>
      <c r="D69" s="1222"/>
      <c r="E69" s="1223"/>
      <c r="F69" s="294"/>
      <c r="G69" s="294"/>
      <c r="H69" s="294"/>
      <c r="I69" s="294"/>
      <c r="J69" s="294"/>
      <c r="K69" s="294"/>
      <c r="L69" s="294"/>
      <c r="M69" s="294"/>
      <c r="N69" s="294"/>
      <c r="O69" s="294"/>
      <c r="P69" s="294"/>
      <c r="Q69" s="294"/>
      <c r="R69" s="294"/>
      <c r="S69" s="294"/>
      <c r="T69" s="294"/>
      <c r="U69" s="294"/>
      <c r="V69" s="294"/>
      <c r="W69" s="294"/>
      <c r="X69" s="294"/>
      <c r="Y69" s="294"/>
    </row>
    <row r="70" spans="1:26" ht="121.15" customHeight="1" x14ac:dyDescent="0.35">
      <c r="A70" s="1261"/>
      <c r="B70" s="1244"/>
      <c r="C70" s="1244"/>
      <c r="D70" s="1244"/>
      <c r="E70" s="1245"/>
      <c r="F70" s="294"/>
      <c r="G70" s="294"/>
      <c r="H70" s="294"/>
      <c r="I70" s="294"/>
      <c r="J70" s="294"/>
      <c r="K70" s="294"/>
      <c r="L70" s="294"/>
      <c r="M70" s="294"/>
      <c r="N70" s="294"/>
      <c r="O70" s="294"/>
      <c r="P70" s="294"/>
      <c r="Q70" s="294"/>
      <c r="R70" s="294"/>
      <c r="S70" s="294"/>
      <c r="T70" s="294"/>
      <c r="U70" s="294"/>
      <c r="V70" s="294"/>
      <c r="W70" s="294"/>
      <c r="X70" s="294"/>
      <c r="Y70" s="294"/>
    </row>
    <row r="71" spans="1:26" ht="15.75" customHeight="1" x14ac:dyDescent="0.35">
      <c r="A71" s="1246"/>
      <c r="B71" s="1137"/>
      <c r="C71" s="1137"/>
      <c r="D71" s="1137"/>
      <c r="E71" s="1247"/>
      <c r="F71" s="294"/>
      <c r="G71" s="294"/>
      <c r="H71" s="294"/>
      <c r="I71" s="294"/>
      <c r="J71" s="294"/>
      <c r="K71" s="294"/>
      <c r="L71" s="294"/>
      <c r="M71" s="294"/>
      <c r="N71" s="294"/>
      <c r="O71" s="294"/>
      <c r="P71" s="294"/>
      <c r="Q71" s="294"/>
      <c r="R71" s="294"/>
      <c r="S71" s="294"/>
      <c r="T71" s="294"/>
      <c r="U71" s="294"/>
      <c r="V71" s="294"/>
      <c r="W71" s="294"/>
      <c r="X71" s="294"/>
      <c r="Y71" s="294"/>
      <c r="Z71" s="294"/>
    </row>
    <row r="72" spans="1:26" ht="15.75" customHeight="1" x14ac:dyDescent="0.35">
      <c r="A72" s="1246"/>
      <c r="B72" s="1137"/>
      <c r="C72" s="1137"/>
      <c r="D72" s="1137"/>
      <c r="E72" s="1247"/>
      <c r="F72" s="294"/>
      <c r="G72" s="294"/>
      <c r="H72" s="294"/>
      <c r="I72" s="294"/>
      <c r="J72" s="294"/>
      <c r="K72" s="294"/>
      <c r="L72" s="294"/>
      <c r="M72" s="294"/>
      <c r="N72" s="294"/>
      <c r="O72" s="294"/>
      <c r="P72" s="294"/>
      <c r="Q72" s="294"/>
      <c r="R72" s="294"/>
      <c r="S72" s="294"/>
      <c r="T72" s="294"/>
      <c r="U72" s="294"/>
      <c r="V72" s="294"/>
      <c r="W72" s="294"/>
      <c r="X72" s="294"/>
      <c r="Y72" s="294"/>
      <c r="Z72" s="294"/>
    </row>
    <row r="73" spans="1:26" ht="15.75" customHeight="1" x14ac:dyDescent="0.35">
      <c r="A73" s="1246"/>
      <c r="B73" s="1137"/>
      <c r="C73" s="1137"/>
      <c r="D73" s="1137"/>
      <c r="E73" s="1247"/>
      <c r="F73" s="294"/>
      <c r="G73" s="294"/>
      <c r="H73" s="294"/>
      <c r="I73" s="294"/>
      <c r="J73" s="294"/>
      <c r="K73" s="294"/>
      <c r="L73" s="294"/>
      <c r="M73" s="294"/>
      <c r="N73" s="294"/>
      <c r="O73" s="294"/>
      <c r="P73" s="294"/>
      <c r="Q73" s="294"/>
      <c r="R73" s="294"/>
      <c r="S73" s="294"/>
      <c r="T73" s="294"/>
      <c r="U73" s="294"/>
      <c r="V73" s="294"/>
      <c r="W73" s="294"/>
      <c r="X73" s="294"/>
      <c r="Y73" s="294"/>
      <c r="Z73" s="294"/>
    </row>
    <row r="74" spans="1:26" ht="15.75" customHeight="1" x14ac:dyDescent="0.35">
      <c r="A74" s="1248"/>
      <c r="B74" s="1249"/>
      <c r="C74" s="1249"/>
      <c r="D74" s="1249"/>
      <c r="E74" s="1250"/>
      <c r="F74" s="294"/>
      <c r="G74" s="294"/>
      <c r="H74" s="294"/>
      <c r="I74" s="294"/>
      <c r="J74" s="294"/>
      <c r="K74" s="294"/>
      <c r="L74" s="294"/>
      <c r="M74" s="294"/>
      <c r="N74" s="294"/>
      <c r="O74" s="294"/>
      <c r="P74" s="294"/>
      <c r="Q74" s="294"/>
      <c r="R74" s="294"/>
      <c r="S74" s="294"/>
      <c r="T74" s="294"/>
      <c r="U74" s="294"/>
      <c r="V74" s="294"/>
      <c r="W74" s="294"/>
      <c r="X74" s="294"/>
      <c r="Y74" s="294"/>
      <c r="Z74" s="294"/>
    </row>
    <row r="75" spans="1:26" ht="15.75" customHeight="1" x14ac:dyDescent="0.35">
      <c r="A75" s="294"/>
      <c r="B75" s="294"/>
      <c r="C75" s="294"/>
      <c r="D75" s="294"/>
      <c r="E75" s="294"/>
      <c r="F75" s="294"/>
      <c r="G75" s="294"/>
      <c r="H75" s="294"/>
      <c r="I75" s="294"/>
      <c r="J75" s="294"/>
      <c r="K75" s="294"/>
      <c r="L75" s="294"/>
      <c r="M75" s="294"/>
      <c r="N75" s="294"/>
      <c r="O75" s="294"/>
      <c r="P75" s="294"/>
      <c r="Q75" s="294"/>
      <c r="R75" s="294"/>
      <c r="S75" s="294"/>
      <c r="T75" s="294"/>
      <c r="U75" s="294"/>
      <c r="V75" s="294"/>
      <c r="W75" s="294"/>
      <c r="X75" s="294"/>
      <c r="Y75" s="294"/>
    </row>
    <row r="76" spans="1:26" ht="15.75" customHeight="1" x14ac:dyDescent="0.35">
      <c r="A76" s="294"/>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row>
    <row r="77" spans="1:26" ht="15.75" customHeight="1" x14ac:dyDescent="0.35">
      <c r="A77" s="294"/>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row>
    <row r="78" spans="1:26" ht="15.75" customHeight="1" x14ac:dyDescent="0.35">
      <c r="A78" s="294"/>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row>
    <row r="79" spans="1:26" ht="15.75" customHeight="1" x14ac:dyDescent="0.35">
      <c r="A79" s="294"/>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row>
    <row r="80" spans="1:26" ht="15.75" customHeight="1" x14ac:dyDescent="0.35">
      <c r="A80" s="294"/>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row>
    <row r="81" spans="1:25" ht="15.75" customHeight="1" x14ac:dyDescent="0.35">
      <c r="A81" s="294"/>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row>
    <row r="82" spans="1:25" ht="15.75" customHeight="1" x14ac:dyDescent="0.35">
      <c r="A82" s="294"/>
      <c r="B82" s="294"/>
      <c r="C82" s="294"/>
      <c r="D82" s="294"/>
      <c r="E82" s="294"/>
      <c r="F82" s="294"/>
      <c r="G82" s="294"/>
      <c r="H82" s="294"/>
      <c r="I82" s="294"/>
      <c r="J82" s="294"/>
      <c r="K82" s="294"/>
      <c r="L82" s="294"/>
      <c r="M82" s="294"/>
      <c r="N82" s="294"/>
      <c r="O82" s="294"/>
      <c r="P82" s="294"/>
      <c r="Q82" s="294"/>
      <c r="R82" s="294"/>
      <c r="S82" s="294"/>
      <c r="T82" s="294"/>
      <c r="U82" s="294"/>
      <c r="V82" s="294"/>
      <c r="W82" s="294"/>
      <c r="X82" s="294"/>
      <c r="Y82" s="294"/>
    </row>
    <row r="83" spans="1:25" ht="15.75" customHeight="1" x14ac:dyDescent="0.35">
      <c r="A83" s="294"/>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row>
    <row r="84" spans="1:25" ht="15.75" customHeight="1" x14ac:dyDescent="0.35">
      <c r="A84" s="294"/>
      <c r="B84" s="294"/>
      <c r="C84" s="294"/>
      <c r="D84" s="294"/>
      <c r="E84" s="294"/>
      <c r="F84" s="294"/>
      <c r="G84" s="294"/>
      <c r="H84" s="294"/>
      <c r="I84" s="294"/>
      <c r="J84" s="294"/>
      <c r="K84" s="294"/>
      <c r="L84" s="294"/>
      <c r="M84" s="294"/>
      <c r="N84" s="294"/>
      <c r="O84" s="294"/>
      <c r="P84" s="294"/>
      <c r="Q84" s="294"/>
      <c r="R84" s="294"/>
      <c r="S84" s="294"/>
      <c r="T84" s="294"/>
      <c r="U84" s="294"/>
      <c r="V84" s="294"/>
      <c r="W84" s="294"/>
      <c r="X84" s="294"/>
      <c r="Y84" s="294"/>
    </row>
    <row r="85" spans="1:25" ht="15.75" customHeight="1" x14ac:dyDescent="0.35">
      <c r="A85" s="294"/>
      <c r="B85" s="294"/>
      <c r="C85" s="294"/>
      <c r="D85" s="294"/>
      <c r="E85" s="294"/>
      <c r="F85" s="294"/>
      <c r="G85" s="294"/>
      <c r="H85" s="294"/>
      <c r="I85" s="294"/>
      <c r="J85" s="294"/>
      <c r="K85" s="294"/>
      <c r="L85" s="294"/>
      <c r="M85" s="294"/>
      <c r="N85" s="294"/>
      <c r="O85" s="294"/>
      <c r="P85" s="294"/>
      <c r="Q85" s="294"/>
      <c r="R85" s="294"/>
      <c r="S85" s="294"/>
      <c r="T85" s="294"/>
      <c r="U85" s="294"/>
      <c r="V85" s="294"/>
      <c r="W85" s="294"/>
      <c r="X85" s="294"/>
      <c r="Y85" s="294"/>
    </row>
    <row r="86" spans="1:25" ht="15.75" customHeight="1" x14ac:dyDescent="0.35">
      <c r="A86" s="294"/>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row>
    <row r="87" spans="1:25" ht="15.75" customHeight="1" x14ac:dyDescent="0.35">
      <c r="A87" s="294"/>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row>
    <row r="88" spans="1:25" ht="15.75" customHeight="1" x14ac:dyDescent="0.35">
      <c r="A88" s="294"/>
      <c r="B88" s="294"/>
      <c r="C88" s="294"/>
      <c r="D88" s="294"/>
      <c r="E88" s="294"/>
      <c r="F88" s="294"/>
      <c r="G88" s="294"/>
      <c r="H88" s="294"/>
      <c r="I88" s="294"/>
      <c r="J88" s="294"/>
      <c r="K88" s="294"/>
      <c r="L88" s="294"/>
      <c r="M88" s="294"/>
      <c r="N88" s="294"/>
      <c r="O88" s="294"/>
      <c r="P88" s="294"/>
      <c r="Q88" s="294"/>
      <c r="R88" s="294"/>
      <c r="S88" s="294"/>
      <c r="T88" s="294"/>
      <c r="U88" s="294"/>
      <c r="V88" s="294"/>
      <c r="W88" s="294"/>
      <c r="X88" s="294"/>
      <c r="Y88" s="294"/>
    </row>
    <row r="89" spans="1:25" ht="15.75" customHeight="1" x14ac:dyDescent="0.35">
      <c r="A89" s="294"/>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row>
    <row r="90" spans="1:25" ht="15.75" customHeight="1" x14ac:dyDescent="0.35">
      <c r="A90" s="294"/>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row>
    <row r="91" spans="1:25" ht="15.75" customHeight="1" x14ac:dyDescent="0.35">
      <c r="A91" s="294"/>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row>
    <row r="92" spans="1:25" ht="15.75" customHeight="1" x14ac:dyDescent="0.35">
      <c r="A92" s="294"/>
      <c r="B92" s="294"/>
      <c r="C92" s="294"/>
      <c r="D92" s="294"/>
      <c r="E92" s="294"/>
      <c r="F92" s="294"/>
      <c r="G92" s="294"/>
      <c r="H92" s="294"/>
      <c r="I92" s="294"/>
      <c r="J92" s="294"/>
      <c r="K92" s="294"/>
      <c r="L92" s="294"/>
      <c r="M92" s="294"/>
      <c r="N92" s="294"/>
      <c r="O92" s="294"/>
      <c r="P92" s="294"/>
      <c r="Q92" s="294"/>
      <c r="R92" s="294"/>
      <c r="S92" s="294"/>
      <c r="T92" s="294"/>
      <c r="U92" s="294"/>
      <c r="V92" s="294"/>
      <c r="W92" s="294"/>
      <c r="X92" s="294"/>
      <c r="Y92" s="294"/>
    </row>
    <row r="93" spans="1:25" ht="15.75" customHeight="1" x14ac:dyDescent="0.35">
      <c r="A93" s="294"/>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row>
    <row r="94" spans="1:25" ht="15.75" customHeight="1" x14ac:dyDescent="0.35">
      <c r="A94" s="294"/>
      <c r="B94" s="294"/>
      <c r="C94" s="294"/>
      <c r="D94" s="294"/>
      <c r="E94" s="294"/>
      <c r="F94" s="294"/>
      <c r="G94" s="294"/>
      <c r="H94" s="294"/>
      <c r="I94" s="294"/>
      <c r="J94" s="294"/>
      <c r="K94" s="294"/>
      <c r="L94" s="294"/>
      <c r="M94" s="294"/>
      <c r="N94" s="294"/>
      <c r="O94" s="294"/>
      <c r="P94" s="294"/>
      <c r="Q94" s="294"/>
      <c r="R94" s="294"/>
      <c r="S94" s="294"/>
      <c r="T94" s="294"/>
      <c r="U94" s="294"/>
      <c r="V94" s="294"/>
      <c r="W94" s="294"/>
      <c r="X94" s="294"/>
      <c r="Y94" s="294"/>
    </row>
    <row r="95" spans="1:25" ht="15.75" customHeight="1" x14ac:dyDescent="0.35">
      <c r="A95" s="294"/>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row>
    <row r="96" spans="1:25" ht="15.75" customHeight="1" x14ac:dyDescent="0.35">
      <c r="A96" s="294"/>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row>
    <row r="97" spans="1:25" ht="15.75" customHeight="1" x14ac:dyDescent="0.35">
      <c r="A97" s="294"/>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row>
    <row r="98" spans="1:25" ht="15.75" customHeight="1" x14ac:dyDescent="0.35">
      <c r="A98" s="294"/>
      <c r="B98" s="294"/>
      <c r="C98" s="294"/>
      <c r="D98" s="294"/>
      <c r="E98" s="294"/>
      <c r="F98" s="294"/>
      <c r="G98" s="294"/>
      <c r="H98" s="294"/>
      <c r="I98" s="294"/>
      <c r="J98" s="294"/>
      <c r="K98" s="294"/>
      <c r="L98" s="294"/>
      <c r="M98" s="294"/>
      <c r="N98" s="294"/>
      <c r="O98" s="294"/>
      <c r="P98" s="294"/>
      <c r="Q98" s="294"/>
      <c r="R98" s="294"/>
      <c r="S98" s="294"/>
      <c r="T98" s="294"/>
      <c r="U98" s="294"/>
      <c r="V98" s="294"/>
      <c r="W98" s="294"/>
      <c r="X98" s="294"/>
      <c r="Y98" s="294"/>
    </row>
    <row r="99" spans="1:25" ht="15.75" customHeight="1" x14ac:dyDescent="0.35">
      <c r="A99" s="294"/>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row>
    <row r="100" spans="1:25" ht="15.75" customHeight="1" x14ac:dyDescent="0.35">
      <c r="A100" s="294"/>
      <c r="B100" s="294"/>
      <c r="C100" s="294"/>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row>
    <row r="101" spans="1:25" ht="15.75" customHeight="1" x14ac:dyDescent="0.35">
      <c r="A101" s="294"/>
      <c r="B101" s="294"/>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row>
    <row r="102" spans="1:25" ht="15.75" customHeight="1" x14ac:dyDescent="0.35">
      <c r="A102" s="294"/>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row>
    <row r="103" spans="1:25" ht="15.75" customHeight="1" x14ac:dyDescent="0.35">
      <c r="A103" s="294"/>
      <c r="B103" s="294"/>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row>
    <row r="104" spans="1:25" ht="15.75" customHeight="1" x14ac:dyDescent="0.35">
      <c r="A104" s="294"/>
      <c r="B104" s="294"/>
      <c r="C104" s="294"/>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4"/>
    </row>
    <row r="105" spans="1:25" ht="15.75" customHeight="1" x14ac:dyDescent="0.35">
      <c r="A105" s="294"/>
      <c r="B105" s="294"/>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row>
    <row r="106" spans="1:25" ht="15.75" customHeight="1" x14ac:dyDescent="0.35">
      <c r="A106" s="294"/>
      <c r="B106" s="294"/>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row>
    <row r="107" spans="1:25" ht="15.75" customHeight="1" x14ac:dyDescent="0.35">
      <c r="A107" s="294"/>
      <c r="B107" s="294"/>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row>
    <row r="108" spans="1:25" ht="15.75" customHeight="1" x14ac:dyDescent="0.35">
      <c r="A108" s="294"/>
      <c r="B108" s="294"/>
      <c r="C108" s="294"/>
      <c r="D108" s="294"/>
      <c r="E108" s="294"/>
      <c r="F108" s="294"/>
      <c r="G108" s="294"/>
      <c r="H108" s="294"/>
      <c r="I108" s="294"/>
      <c r="J108" s="294"/>
      <c r="K108" s="294"/>
      <c r="L108" s="294"/>
      <c r="M108" s="294"/>
      <c r="N108" s="294"/>
      <c r="O108" s="294"/>
      <c r="P108" s="294"/>
      <c r="Q108" s="294"/>
      <c r="R108" s="294"/>
      <c r="S108" s="294"/>
      <c r="T108" s="294"/>
      <c r="U108" s="294"/>
      <c r="V108" s="294"/>
      <c r="W108" s="294"/>
      <c r="X108" s="294"/>
      <c r="Y108" s="294"/>
    </row>
    <row r="109" spans="1:25" ht="15.75" customHeight="1" x14ac:dyDescent="0.35">
      <c r="A109" s="294"/>
      <c r="B109" s="294"/>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row>
    <row r="110" spans="1:25" ht="15.75" customHeight="1" x14ac:dyDescent="0.35">
      <c r="A110" s="294"/>
      <c r="B110" s="294"/>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row>
    <row r="111" spans="1:25" ht="15.75" customHeight="1" x14ac:dyDescent="0.35">
      <c r="A111" s="294"/>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row>
    <row r="112" spans="1:25" ht="15.75" customHeight="1" x14ac:dyDescent="0.35">
      <c r="A112" s="294"/>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row>
    <row r="113" spans="1:25" ht="15.75" customHeight="1" x14ac:dyDescent="0.35">
      <c r="A113" s="294"/>
      <c r="B113" s="294"/>
      <c r="C113" s="294"/>
      <c r="D113" s="294"/>
      <c r="E113" s="294"/>
      <c r="F113" s="294"/>
      <c r="G113" s="294"/>
      <c r="H113" s="294"/>
      <c r="I113" s="294"/>
      <c r="J113" s="294"/>
      <c r="K113" s="294"/>
      <c r="L113" s="294"/>
      <c r="M113" s="294"/>
      <c r="N113" s="294"/>
      <c r="O113" s="294"/>
      <c r="P113" s="294"/>
      <c r="Q113" s="294"/>
      <c r="R113" s="294"/>
      <c r="S113" s="294"/>
      <c r="T113" s="294"/>
      <c r="U113" s="294"/>
      <c r="V113" s="294"/>
      <c r="W113" s="294"/>
      <c r="X113" s="294"/>
      <c r="Y113" s="294"/>
    </row>
    <row r="114" spans="1:25" ht="15.75" customHeight="1" x14ac:dyDescent="0.35">
      <c r="A114" s="294"/>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row>
    <row r="115" spans="1:25" ht="15.75" customHeight="1" x14ac:dyDescent="0.35">
      <c r="A115" s="294"/>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row>
    <row r="116" spans="1:25" ht="15.75" customHeight="1" x14ac:dyDescent="0.35">
      <c r="A116" s="294"/>
      <c r="B116" s="294"/>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row>
    <row r="117" spans="1:25" ht="15.75" customHeight="1" x14ac:dyDescent="0.35">
      <c r="A117" s="294"/>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row>
    <row r="118" spans="1:25" ht="15.75" customHeight="1" x14ac:dyDescent="0.35">
      <c r="A118" s="294"/>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row>
    <row r="119" spans="1:25" ht="15.75" customHeight="1" x14ac:dyDescent="0.35">
      <c r="A119" s="294"/>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row>
    <row r="120" spans="1:25" ht="15.75" customHeight="1" x14ac:dyDescent="0.35">
      <c r="A120" s="294"/>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row>
    <row r="121" spans="1:25" ht="15.75" customHeight="1" x14ac:dyDescent="0.35">
      <c r="A121" s="294"/>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row>
    <row r="122" spans="1:25" ht="15.75" customHeight="1" x14ac:dyDescent="0.35">
      <c r="A122" s="294"/>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row>
    <row r="123" spans="1:25" ht="15.75" customHeight="1" x14ac:dyDescent="0.35">
      <c r="A123" s="294"/>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row>
    <row r="124" spans="1:25" ht="15.75" customHeight="1" x14ac:dyDescent="0.35">
      <c r="A124" s="294"/>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row>
    <row r="125" spans="1:25" ht="15.75" customHeight="1" x14ac:dyDescent="0.35">
      <c r="A125" s="294"/>
      <c r="B125" s="294"/>
      <c r="C125" s="294"/>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row>
    <row r="126" spans="1:25" ht="15.75" customHeight="1" x14ac:dyDescent="0.35">
      <c r="A126" s="294"/>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row>
    <row r="127" spans="1:25" ht="15.75" customHeight="1" x14ac:dyDescent="0.35">
      <c r="A127" s="294"/>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row>
    <row r="128" spans="1:25" ht="15.75" customHeight="1" x14ac:dyDescent="0.35">
      <c r="A128" s="294"/>
      <c r="B128" s="294"/>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row>
    <row r="129" spans="1:25" ht="15.75" customHeight="1" x14ac:dyDescent="0.35">
      <c r="A129" s="294"/>
      <c r="B129" s="294"/>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row>
    <row r="130" spans="1:25" ht="15.75" customHeight="1" x14ac:dyDescent="0.35">
      <c r="A130" s="294"/>
      <c r="B130" s="294"/>
      <c r="C130" s="294"/>
      <c r="D130" s="294"/>
      <c r="E130" s="294"/>
      <c r="F130" s="294"/>
      <c r="G130" s="294"/>
      <c r="H130" s="294"/>
      <c r="I130" s="294"/>
      <c r="J130" s="294"/>
      <c r="K130" s="294"/>
      <c r="L130" s="294"/>
      <c r="M130" s="294"/>
      <c r="N130" s="294"/>
      <c r="O130" s="294"/>
      <c r="P130" s="294"/>
      <c r="Q130" s="294"/>
      <c r="R130" s="294"/>
      <c r="S130" s="294"/>
      <c r="T130" s="294"/>
      <c r="U130" s="294"/>
      <c r="V130" s="294"/>
      <c r="W130" s="294"/>
      <c r="X130" s="294"/>
      <c r="Y130" s="294"/>
    </row>
    <row r="131" spans="1:25" ht="15.75" customHeight="1" x14ac:dyDescent="0.35">
      <c r="A131" s="294"/>
      <c r="B131" s="294"/>
      <c r="C131" s="294"/>
      <c r="D131" s="294"/>
      <c r="E131" s="294"/>
      <c r="F131" s="294"/>
      <c r="G131" s="294"/>
      <c r="H131" s="294"/>
      <c r="I131" s="294"/>
      <c r="J131" s="294"/>
      <c r="K131" s="294"/>
      <c r="L131" s="294"/>
      <c r="M131" s="294"/>
      <c r="N131" s="294"/>
      <c r="O131" s="294"/>
      <c r="P131" s="294"/>
      <c r="Q131" s="294"/>
      <c r="R131" s="294"/>
      <c r="S131" s="294"/>
      <c r="T131" s="294"/>
      <c r="U131" s="294"/>
      <c r="V131" s="294"/>
      <c r="W131" s="294"/>
      <c r="X131" s="294"/>
      <c r="Y131" s="294"/>
    </row>
    <row r="132" spans="1:25" ht="15.75" customHeight="1" x14ac:dyDescent="0.35">
      <c r="A132" s="294"/>
      <c r="B132" s="294"/>
      <c r="C132" s="294"/>
      <c r="D132" s="294"/>
      <c r="E132" s="294"/>
      <c r="F132" s="294"/>
      <c r="G132" s="294"/>
      <c r="H132" s="294"/>
      <c r="I132" s="294"/>
      <c r="J132" s="294"/>
      <c r="K132" s="294"/>
      <c r="L132" s="294"/>
      <c r="M132" s="294"/>
      <c r="N132" s="294"/>
      <c r="O132" s="294"/>
      <c r="P132" s="294"/>
      <c r="Q132" s="294"/>
      <c r="R132" s="294"/>
      <c r="S132" s="294"/>
      <c r="T132" s="294"/>
      <c r="U132" s="294"/>
      <c r="V132" s="294"/>
      <c r="W132" s="294"/>
      <c r="X132" s="294"/>
      <c r="Y132" s="294"/>
    </row>
    <row r="133" spans="1:25" ht="15.75" customHeight="1" x14ac:dyDescent="0.35">
      <c r="A133" s="294"/>
      <c r="B133" s="294"/>
      <c r="C133" s="294"/>
      <c r="D133" s="294"/>
      <c r="E133" s="294"/>
      <c r="F133" s="294"/>
      <c r="G133" s="294"/>
      <c r="H133" s="294"/>
      <c r="I133" s="294"/>
      <c r="J133" s="294"/>
      <c r="K133" s="294"/>
      <c r="L133" s="294"/>
      <c r="M133" s="294"/>
      <c r="N133" s="294"/>
      <c r="O133" s="294"/>
      <c r="P133" s="294"/>
      <c r="Q133" s="294"/>
      <c r="R133" s="294"/>
      <c r="S133" s="294"/>
      <c r="T133" s="294"/>
      <c r="U133" s="294"/>
      <c r="V133" s="294"/>
      <c r="W133" s="294"/>
      <c r="X133" s="294"/>
      <c r="Y133" s="294"/>
    </row>
    <row r="134" spans="1:25" ht="15.75" customHeight="1" x14ac:dyDescent="0.35">
      <c r="A134" s="294"/>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row>
    <row r="135" spans="1:25" ht="15.75" customHeight="1" x14ac:dyDescent="0.35">
      <c r="A135" s="294"/>
      <c r="B135" s="294"/>
      <c r="C135" s="294"/>
      <c r="D135" s="294"/>
      <c r="E135" s="294"/>
      <c r="F135" s="294"/>
      <c r="G135" s="294"/>
      <c r="H135" s="294"/>
      <c r="I135" s="294"/>
      <c r="J135" s="294"/>
      <c r="K135" s="294"/>
      <c r="L135" s="294"/>
      <c r="M135" s="294"/>
      <c r="N135" s="294"/>
      <c r="O135" s="294"/>
      <c r="P135" s="294"/>
      <c r="Q135" s="294"/>
      <c r="R135" s="294"/>
      <c r="S135" s="294"/>
      <c r="T135" s="294"/>
      <c r="U135" s="294"/>
      <c r="V135" s="294"/>
      <c r="W135" s="294"/>
      <c r="X135" s="294"/>
      <c r="Y135" s="294"/>
    </row>
    <row r="136" spans="1:25" ht="15.75" customHeight="1" x14ac:dyDescent="0.35">
      <c r="A136" s="294"/>
      <c r="B136" s="294"/>
      <c r="C136" s="294"/>
      <c r="D136" s="294"/>
      <c r="E136" s="294"/>
      <c r="F136" s="294"/>
      <c r="G136" s="294"/>
      <c r="H136" s="294"/>
      <c r="I136" s="294"/>
      <c r="J136" s="294"/>
      <c r="K136" s="294"/>
      <c r="L136" s="294"/>
      <c r="M136" s="294"/>
      <c r="N136" s="294"/>
      <c r="O136" s="294"/>
      <c r="P136" s="294"/>
      <c r="Q136" s="294"/>
      <c r="R136" s="294"/>
      <c r="S136" s="294"/>
      <c r="T136" s="294"/>
      <c r="U136" s="294"/>
      <c r="V136" s="294"/>
      <c r="W136" s="294"/>
      <c r="X136" s="294"/>
      <c r="Y136" s="294"/>
    </row>
    <row r="137" spans="1:25" ht="15.75" customHeight="1" x14ac:dyDescent="0.35">
      <c r="A137" s="294"/>
      <c r="B137" s="294"/>
      <c r="C137" s="294"/>
      <c r="D137" s="294"/>
      <c r="E137" s="294"/>
      <c r="F137" s="294"/>
      <c r="G137" s="294"/>
      <c r="H137" s="294"/>
      <c r="I137" s="294"/>
      <c r="J137" s="294"/>
      <c r="K137" s="294"/>
      <c r="L137" s="294"/>
      <c r="M137" s="294"/>
      <c r="N137" s="294"/>
      <c r="O137" s="294"/>
      <c r="P137" s="294"/>
      <c r="Q137" s="294"/>
      <c r="R137" s="294"/>
      <c r="S137" s="294"/>
      <c r="T137" s="294"/>
      <c r="U137" s="294"/>
      <c r="V137" s="294"/>
      <c r="W137" s="294"/>
      <c r="X137" s="294"/>
      <c r="Y137" s="294"/>
    </row>
    <row r="138" spans="1:25" ht="15.75" customHeight="1" x14ac:dyDescent="0.35">
      <c r="A138" s="294"/>
      <c r="B138" s="294"/>
      <c r="C138" s="294"/>
      <c r="D138" s="294"/>
      <c r="E138" s="294"/>
      <c r="F138" s="294"/>
      <c r="G138" s="294"/>
      <c r="H138" s="294"/>
      <c r="I138" s="294"/>
      <c r="J138" s="294"/>
      <c r="K138" s="294"/>
      <c r="L138" s="294"/>
      <c r="M138" s="294"/>
      <c r="N138" s="294"/>
      <c r="O138" s="294"/>
      <c r="P138" s="294"/>
      <c r="Q138" s="294"/>
      <c r="R138" s="294"/>
      <c r="S138" s="294"/>
      <c r="T138" s="294"/>
      <c r="U138" s="294"/>
      <c r="V138" s="294"/>
      <c r="W138" s="294"/>
      <c r="X138" s="294"/>
      <c r="Y138" s="294"/>
    </row>
    <row r="139" spans="1:25" ht="15.75" customHeight="1" x14ac:dyDescent="0.35">
      <c r="A139" s="294"/>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row>
    <row r="140" spans="1:25" ht="15.75" customHeight="1" x14ac:dyDescent="0.35">
      <c r="A140" s="294"/>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row>
    <row r="141" spans="1:25" ht="15.75" customHeight="1" x14ac:dyDescent="0.35">
      <c r="A141" s="294"/>
      <c r="B141" s="294"/>
      <c r="C141" s="294"/>
      <c r="D141" s="294"/>
      <c r="E141" s="294"/>
      <c r="F141" s="294"/>
      <c r="G141" s="294"/>
      <c r="H141" s="294"/>
      <c r="I141" s="294"/>
      <c r="J141" s="294"/>
      <c r="K141" s="294"/>
      <c r="L141" s="294"/>
      <c r="M141" s="294"/>
      <c r="N141" s="294"/>
      <c r="O141" s="294"/>
      <c r="P141" s="294"/>
      <c r="Q141" s="294"/>
      <c r="R141" s="294"/>
      <c r="S141" s="294"/>
      <c r="T141" s="294"/>
      <c r="U141" s="294"/>
      <c r="V141" s="294"/>
      <c r="W141" s="294"/>
      <c r="X141" s="294"/>
      <c r="Y141" s="294"/>
    </row>
    <row r="142" spans="1:25" ht="15.75" customHeight="1" x14ac:dyDescent="0.35">
      <c r="A142" s="294"/>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row>
    <row r="143" spans="1:25" ht="15.75" customHeight="1" x14ac:dyDescent="0.35">
      <c r="A143" s="294"/>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row>
    <row r="144" spans="1:25" ht="15.75" customHeight="1" x14ac:dyDescent="0.35">
      <c r="A144" s="294"/>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row>
    <row r="145" spans="1:25" ht="15.75" customHeight="1" x14ac:dyDescent="0.35">
      <c r="A145" s="294"/>
      <c r="B145" s="294"/>
      <c r="C145" s="294"/>
      <c r="D145" s="294"/>
      <c r="E145" s="294"/>
      <c r="F145" s="294"/>
      <c r="G145" s="294"/>
      <c r="H145" s="294"/>
      <c r="I145" s="294"/>
      <c r="J145" s="294"/>
      <c r="K145" s="294"/>
      <c r="L145" s="294"/>
      <c r="M145" s="294"/>
      <c r="N145" s="294"/>
      <c r="O145" s="294"/>
      <c r="P145" s="294"/>
      <c r="Q145" s="294"/>
      <c r="R145" s="294"/>
      <c r="S145" s="294"/>
      <c r="T145" s="294"/>
      <c r="U145" s="294"/>
      <c r="V145" s="294"/>
      <c r="W145" s="294"/>
      <c r="X145" s="294"/>
      <c r="Y145" s="294"/>
    </row>
    <row r="146" spans="1:25" ht="15.75" customHeight="1" x14ac:dyDescent="0.35">
      <c r="A146" s="294"/>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row>
    <row r="147" spans="1:25" ht="15.75" customHeight="1" x14ac:dyDescent="0.35">
      <c r="A147" s="294"/>
      <c r="B147" s="294"/>
      <c r="C147" s="294"/>
      <c r="D147" s="294"/>
      <c r="E147" s="294"/>
      <c r="F147" s="294"/>
      <c r="G147" s="294"/>
      <c r="H147" s="294"/>
      <c r="I147" s="294"/>
      <c r="J147" s="294"/>
      <c r="K147" s="294"/>
      <c r="L147" s="294"/>
      <c r="M147" s="294"/>
      <c r="N147" s="294"/>
      <c r="O147" s="294"/>
      <c r="P147" s="294"/>
      <c r="Q147" s="294"/>
      <c r="R147" s="294"/>
      <c r="S147" s="294"/>
      <c r="T147" s="294"/>
      <c r="U147" s="294"/>
      <c r="V147" s="294"/>
      <c r="W147" s="294"/>
      <c r="X147" s="294"/>
      <c r="Y147" s="294"/>
    </row>
    <row r="148" spans="1:25" ht="15.75" customHeight="1" x14ac:dyDescent="0.35">
      <c r="A148" s="294"/>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row>
    <row r="149" spans="1:25" ht="15.75" customHeight="1" x14ac:dyDescent="0.35">
      <c r="A149" s="294"/>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row>
    <row r="150" spans="1:25" ht="15.75" customHeight="1" x14ac:dyDescent="0.35">
      <c r="A150" s="294"/>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row>
    <row r="151" spans="1:25" ht="15.75" customHeight="1" x14ac:dyDescent="0.35">
      <c r="A151" s="294"/>
      <c r="B151" s="294"/>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row>
    <row r="152" spans="1:25" ht="15.75" customHeight="1" x14ac:dyDescent="0.35">
      <c r="A152" s="294"/>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row>
    <row r="153" spans="1:25" ht="15.75" customHeight="1" x14ac:dyDescent="0.35">
      <c r="A153" s="294"/>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row>
    <row r="154" spans="1:25" ht="15.75" customHeight="1" x14ac:dyDescent="0.35">
      <c r="A154" s="294"/>
      <c r="B154" s="294"/>
      <c r="C154" s="294"/>
      <c r="D154" s="294"/>
      <c r="E154" s="294"/>
      <c r="F154" s="294"/>
      <c r="G154" s="294"/>
      <c r="H154" s="294"/>
      <c r="I154" s="294"/>
      <c r="J154" s="294"/>
      <c r="K154" s="294"/>
      <c r="L154" s="294"/>
      <c r="M154" s="294"/>
      <c r="N154" s="294"/>
      <c r="O154" s="294"/>
      <c r="P154" s="294"/>
      <c r="Q154" s="294"/>
      <c r="R154" s="294"/>
      <c r="S154" s="294"/>
      <c r="T154" s="294"/>
      <c r="U154" s="294"/>
      <c r="V154" s="294"/>
      <c r="W154" s="294"/>
      <c r="X154" s="294"/>
      <c r="Y154" s="294"/>
    </row>
    <row r="155" spans="1:25" ht="15.75" customHeight="1" x14ac:dyDescent="0.35">
      <c r="A155" s="294"/>
      <c r="B155" s="294"/>
      <c r="C155" s="294"/>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row>
    <row r="156" spans="1:25" ht="15.75" customHeight="1" x14ac:dyDescent="0.35">
      <c r="A156" s="294"/>
      <c r="B156" s="294"/>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row>
    <row r="157" spans="1:25" ht="15.75" customHeight="1" x14ac:dyDescent="0.35">
      <c r="A157" s="294"/>
      <c r="B157" s="294"/>
      <c r="C157" s="294"/>
      <c r="D157" s="294"/>
      <c r="E157" s="294"/>
      <c r="F157" s="294"/>
      <c r="G157" s="294"/>
      <c r="H157" s="294"/>
      <c r="I157" s="294"/>
      <c r="J157" s="294"/>
      <c r="K157" s="294"/>
      <c r="L157" s="294"/>
      <c r="M157" s="294"/>
      <c r="N157" s="294"/>
      <c r="O157" s="294"/>
      <c r="P157" s="294"/>
      <c r="Q157" s="294"/>
      <c r="R157" s="294"/>
      <c r="S157" s="294"/>
      <c r="T157" s="294"/>
      <c r="U157" s="294"/>
      <c r="V157" s="294"/>
      <c r="W157" s="294"/>
      <c r="X157" s="294"/>
      <c r="Y157" s="294"/>
    </row>
    <row r="158" spans="1:25" ht="15.75" customHeight="1" x14ac:dyDescent="0.35">
      <c r="A158" s="294"/>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row>
    <row r="159" spans="1:25" ht="15.75" customHeight="1" x14ac:dyDescent="0.35">
      <c r="A159" s="294"/>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row>
    <row r="160" spans="1:25" ht="15.75" customHeight="1" x14ac:dyDescent="0.35">
      <c r="A160" s="294"/>
      <c r="B160" s="294"/>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row>
    <row r="161" spans="1:25" ht="15.75" customHeight="1" x14ac:dyDescent="0.35">
      <c r="A161" s="294"/>
      <c r="B161" s="294"/>
      <c r="C161" s="294"/>
      <c r="D161" s="294"/>
      <c r="E161" s="294"/>
      <c r="F161" s="294"/>
      <c r="G161" s="294"/>
      <c r="H161" s="294"/>
      <c r="I161" s="294"/>
      <c r="J161" s="294"/>
      <c r="K161" s="294"/>
      <c r="L161" s="294"/>
      <c r="M161" s="294"/>
      <c r="N161" s="294"/>
      <c r="O161" s="294"/>
      <c r="P161" s="294"/>
      <c r="Q161" s="294"/>
      <c r="R161" s="294"/>
      <c r="S161" s="294"/>
      <c r="T161" s="294"/>
      <c r="U161" s="294"/>
      <c r="V161" s="294"/>
      <c r="W161" s="294"/>
      <c r="X161" s="294"/>
      <c r="Y161" s="294"/>
    </row>
    <row r="162" spans="1:25" ht="15.75" customHeight="1" x14ac:dyDescent="0.35">
      <c r="A162" s="294"/>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row>
    <row r="163" spans="1:25" ht="15.75" customHeight="1" x14ac:dyDescent="0.35">
      <c r="A163" s="294"/>
      <c r="B163" s="294"/>
      <c r="C163" s="294"/>
      <c r="D163" s="294"/>
      <c r="E163" s="294"/>
      <c r="F163" s="294"/>
      <c r="G163" s="294"/>
      <c r="H163" s="294"/>
      <c r="I163" s="294"/>
      <c r="J163" s="294"/>
      <c r="K163" s="294"/>
      <c r="L163" s="294"/>
      <c r="M163" s="294"/>
      <c r="N163" s="294"/>
      <c r="O163" s="294"/>
      <c r="P163" s="294"/>
      <c r="Q163" s="294"/>
      <c r="R163" s="294"/>
      <c r="S163" s="294"/>
      <c r="T163" s="294"/>
      <c r="U163" s="294"/>
      <c r="V163" s="294"/>
      <c r="W163" s="294"/>
      <c r="X163" s="294"/>
      <c r="Y163" s="294"/>
    </row>
    <row r="164" spans="1:25" ht="15.75" customHeight="1" x14ac:dyDescent="0.35">
      <c r="A164" s="294"/>
      <c r="B164" s="294"/>
      <c r="C164" s="294"/>
      <c r="D164" s="294"/>
      <c r="E164" s="294"/>
      <c r="F164" s="294"/>
      <c r="G164" s="294"/>
      <c r="H164" s="294"/>
      <c r="I164" s="294"/>
      <c r="J164" s="294"/>
      <c r="K164" s="294"/>
      <c r="L164" s="294"/>
      <c r="M164" s="294"/>
      <c r="N164" s="294"/>
      <c r="O164" s="294"/>
      <c r="P164" s="294"/>
      <c r="Q164" s="294"/>
      <c r="R164" s="294"/>
      <c r="S164" s="294"/>
      <c r="T164" s="294"/>
      <c r="U164" s="294"/>
      <c r="V164" s="294"/>
      <c r="W164" s="294"/>
      <c r="X164" s="294"/>
      <c r="Y164" s="294"/>
    </row>
    <row r="165" spans="1:25" ht="15.75" customHeight="1" x14ac:dyDescent="0.35">
      <c r="A165" s="294"/>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row>
    <row r="166" spans="1:25" ht="15.75" customHeight="1" x14ac:dyDescent="0.35">
      <c r="A166" s="294"/>
      <c r="B166" s="294"/>
      <c r="C166" s="294"/>
      <c r="D166" s="294"/>
      <c r="E166" s="294"/>
      <c r="F166" s="294"/>
      <c r="G166" s="294"/>
      <c r="H166" s="294"/>
      <c r="I166" s="294"/>
      <c r="J166" s="294"/>
      <c r="K166" s="294"/>
      <c r="L166" s="294"/>
      <c r="M166" s="294"/>
      <c r="N166" s="294"/>
      <c r="O166" s="294"/>
      <c r="P166" s="294"/>
      <c r="Q166" s="294"/>
      <c r="R166" s="294"/>
      <c r="S166" s="294"/>
      <c r="T166" s="294"/>
      <c r="U166" s="294"/>
      <c r="V166" s="294"/>
      <c r="W166" s="294"/>
      <c r="X166" s="294"/>
      <c r="Y166" s="294"/>
    </row>
    <row r="167" spans="1:25" ht="15.75" customHeight="1" x14ac:dyDescent="0.35">
      <c r="A167" s="294"/>
      <c r="B167" s="294"/>
      <c r="C167" s="294"/>
      <c r="D167" s="294"/>
      <c r="E167" s="294"/>
      <c r="F167" s="294"/>
      <c r="G167" s="294"/>
      <c r="H167" s="294"/>
      <c r="I167" s="294"/>
      <c r="J167" s="294"/>
      <c r="K167" s="294"/>
      <c r="L167" s="294"/>
      <c r="M167" s="294"/>
      <c r="N167" s="294"/>
      <c r="O167" s="294"/>
      <c r="P167" s="294"/>
      <c r="Q167" s="294"/>
      <c r="R167" s="294"/>
      <c r="S167" s="294"/>
      <c r="T167" s="294"/>
      <c r="U167" s="294"/>
      <c r="V167" s="294"/>
      <c r="W167" s="294"/>
      <c r="X167" s="294"/>
      <c r="Y167" s="294"/>
    </row>
    <row r="168" spans="1:25" ht="15.75" customHeight="1" x14ac:dyDescent="0.35">
      <c r="A168" s="294"/>
      <c r="B168" s="294"/>
      <c r="C168" s="294"/>
      <c r="D168" s="294"/>
      <c r="E168" s="294"/>
      <c r="F168" s="294"/>
      <c r="G168" s="294"/>
      <c r="H168" s="294"/>
      <c r="I168" s="294"/>
      <c r="J168" s="294"/>
      <c r="K168" s="294"/>
      <c r="L168" s="294"/>
      <c r="M168" s="294"/>
      <c r="N168" s="294"/>
      <c r="O168" s="294"/>
      <c r="P168" s="294"/>
      <c r="Q168" s="294"/>
      <c r="R168" s="294"/>
      <c r="S168" s="294"/>
      <c r="T168" s="294"/>
      <c r="U168" s="294"/>
      <c r="V168" s="294"/>
      <c r="W168" s="294"/>
      <c r="X168" s="294"/>
      <c r="Y168" s="294"/>
    </row>
    <row r="169" spans="1:25" ht="15.75" customHeight="1" x14ac:dyDescent="0.35">
      <c r="A169" s="294"/>
      <c r="B169" s="294"/>
      <c r="C169" s="294"/>
      <c r="D169" s="294"/>
      <c r="E169" s="294"/>
      <c r="F169" s="294"/>
      <c r="G169" s="294"/>
      <c r="H169" s="294"/>
      <c r="I169" s="294"/>
      <c r="J169" s="294"/>
      <c r="K169" s="294"/>
      <c r="L169" s="294"/>
      <c r="M169" s="294"/>
      <c r="N169" s="294"/>
      <c r="O169" s="294"/>
      <c r="P169" s="294"/>
      <c r="Q169" s="294"/>
      <c r="R169" s="294"/>
      <c r="S169" s="294"/>
      <c r="T169" s="294"/>
      <c r="U169" s="294"/>
      <c r="V169" s="294"/>
      <c r="W169" s="294"/>
      <c r="X169" s="294"/>
      <c r="Y169" s="294"/>
    </row>
    <row r="170" spans="1:25" ht="15.75" customHeight="1" x14ac:dyDescent="0.35">
      <c r="A170" s="294"/>
      <c r="B170" s="294"/>
      <c r="C170" s="294"/>
      <c r="D170" s="294"/>
      <c r="E170" s="294"/>
      <c r="F170" s="294"/>
      <c r="G170" s="294"/>
      <c r="H170" s="294"/>
      <c r="I170" s="294"/>
      <c r="J170" s="294"/>
      <c r="K170" s="294"/>
      <c r="L170" s="294"/>
      <c r="M170" s="294"/>
      <c r="N170" s="294"/>
      <c r="O170" s="294"/>
      <c r="P170" s="294"/>
      <c r="Q170" s="294"/>
      <c r="R170" s="294"/>
      <c r="S170" s="294"/>
      <c r="T170" s="294"/>
      <c r="U170" s="294"/>
      <c r="V170" s="294"/>
      <c r="W170" s="294"/>
      <c r="X170" s="294"/>
      <c r="Y170" s="294"/>
    </row>
    <row r="171" spans="1:25" ht="15.75" customHeight="1" x14ac:dyDescent="0.35">
      <c r="A171" s="294"/>
      <c r="B171" s="294"/>
      <c r="C171" s="294"/>
      <c r="D171" s="294"/>
      <c r="E171" s="294"/>
      <c r="F171" s="294"/>
      <c r="G171" s="294"/>
      <c r="H171" s="294"/>
      <c r="I171" s="294"/>
      <c r="J171" s="294"/>
      <c r="K171" s="294"/>
      <c r="L171" s="294"/>
      <c r="M171" s="294"/>
      <c r="N171" s="294"/>
      <c r="O171" s="294"/>
      <c r="P171" s="294"/>
      <c r="Q171" s="294"/>
      <c r="R171" s="294"/>
      <c r="S171" s="294"/>
      <c r="T171" s="294"/>
      <c r="U171" s="294"/>
      <c r="V171" s="294"/>
      <c r="W171" s="294"/>
      <c r="X171" s="294"/>
      <c r="Y171" s="294"/>
    </row>
    <row r="172" spans="1:25" ht="15.75" customHeight="1" x14ac:dyDescent="0.35">
      <c r="A172" s="294"/>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row>
    <row r="173" spans="1:25" ht="15.75" customHeight="1" x14ac:dyDescent="0.35">
      <c r="A173" s="294"/>
      <c r="B173" s="294"/>
      <c r="C173" s="294"/>
      <c r="D173" s="294"/>
      <c r="E173" s="294"/>
      <c r="F173" s="294"/>
      <c r="G173" s="294"/>
      <c r="H173" s="294"/>
      <c r="I173" s="294"/>
      <c r="J173" s="294"/>
      <c r="K173" s="294"/>
      <c r="L173" s="294"/>
      <c r="M173" s="294"/>
      <c r="N173" s="294"/>
      <c r="O173" s="294"/>
      <c r="P173" s="294"/>
      <c r="Q173" s="294"/>
      <c r="R173" s="294"/>
      <c r="S173" s="294"/>
      <c r="T173" s="294"/>
      <c r="U173" s="294"/>
      <c r="V173" s="294"/>
      <c r="W173" s="294"/>
      <c r="X173" s="294"/>
      <c r="Y173" s="294"/>
    </row>
    <row r="174" spans="1:25" ht="15.75" customHeight="1" x14ac:dyDescent="0.35">
      <c r="A174" s="294"/>
      <c r="B174" s="294"/>
      <c r="C174" s="294"/>
      <c r="D174" s="294"/>
      <c r="E174" s="294"/>
      <c r="F174" s="294"/>
      <c r="G174" s="294"/>
      <c r="H174" s="294"/>
      <c r="I174" s="294"/>
      <c r="J174" s="294"/>
      <c r="K174" s="294"/>
      <c r="L174" s="294"/>
      <c r="M174" s="294"/>
      <c r="N174" s="294"/>
      <c r="O174" s="294"/>
      <c r="P174" s="294"/>
      <c r="Q174" s="294"/>
      <c r="R174" s="294"/>
      <c r="S174" s="294"/>
      <c r="T174" s="294"/>
      <c r="U174" s="294"/>
      <c r="V174" s="294"/>
      <c r="W174" s="294"/>
      <c r="X174" s="294"/>
      <c r="Y174" s="294"/>
    </row>
    <row r="175" spans="1:25" ht="15.75" customHeight="1" x14ac:dyDescent="0.35">
      <c r="A175" s="294"/>
      <c r="B175" s="294"/>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row>
    <row r="176" spans="1:25" ht="15.75" customHeight="1" x14ac:dyDescent="0.35">
      <c r="A176" s="294"/>
      <c r="B176" s="294"/>
      <c r="C176" s="294"/>
      <c r="D176" s="294"/>
      <c r="E176" s="294"/>
      <c r="F176" s="294"/>
      <c r="G176" s="294"/>
      <c r="H176" s="294"/>
      <c r="I176" s="294"/>
      <c r="J176" s="294"/>
      <c r="K176" s="294"/>
      <c r="L176" s="294"/>
      <c r="M176" s="294"/>
      <c r="N176" s="294"/>
      <c r="O176" s="294"/>
      <c r="P176" s="294"/>
      <c r="Q176" s="294"/>
      <c r="R176" s="294"/>
      <c r="S176" s="294"/>
      <c r="T176" s="294"/>
      <c r="U176" s="294"/>
      <c r="V176" s="294"/>
      <c r="W176" s="294"/>
      <c r="X176" s="294"/>
      <c r="Y176" s="294"/>
    </row>
    <row r="177" spans="1:25" ht="15.75" customHeight="1" x14ac:dyDescent="0.35">
      <c r="A177" s="294"/>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row>
    <row r="178" spans="1:25" ht="15.75" customHeight="1" x14ac:dyDescent="0.35">
      <c r="A178" s="294"/>
      <c r="B178" s="294"/>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row>
    <row r="179" spans="1:25" ht="15.75" customHeight="1" x14ac:dyDescent="0.35">
      <c r="A179" s="294"/>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row>
    <row r="180" spans="1:25" ht="15.75" customHeight="1" x14ac:dyDescent="0.35">
      <c r="A180" s="294"/>
      <c r="B180" s="294"/>
      <c r="C180" s="294"/>
      <c r="D180" s="294"/>
      <c r="E180" s="294"/>
      <c r="F180" s="294"/>
      <c r="G180" s="294"/>
      <c r="H180" s="294"/>
      <c r="I180" s="294"/>
      <c r="J180" s="294"/>
      <c r="K180" s="294"/>
      <c r="L180" s="294"/>
      <c r="M180" s="294"/>
      <c r="N180" s="294"/>
      <c r="O180" s="294"/>
      <c r="P180" s="294"/>
      <c r="Q180" s="294"/>
      <c r="R180" s="294"/>
      <c r="S180" s="294"/>
      <c r="T180" s="294"/>
      <c r="U180" s="294"/>
      <c r="V180" s="294"/>
      <c r="W180" s="294"/>
      <c r="X180" s="294"/>
      <c r="Y180" s="294"/>
    </row>
    <row r="181" spans="1:25" ht="15.75" customHeight="1" x14ac:dyDescent="0.35">
      <c r="A181" s="294"/>
      <c r="B181" s="294"/>
      <c r="C181" s="294"/>
      <c r="D181" s="294"/>
      <c r="E181" s="294"/>
      <c r="F181" s="294"/>
      <c r="G181" s="294"/>
      <c r="H181" s="294"/>
      <c r="I181" s="294"/>
      <c r="J181" s="294"/>
      <c r="K181" s="294"/>
      <c r="L181" s="294"/>
      <c r="M181" s="294"/>
      <c r="N181" s="294"/>
      <c r="O181" s="294"/>
      <c r="P181" s="294"/>
      <c r="Q181" s="294"/>
      <c r="R181" s="294"/>
      <c r="S181" s="294"/>
      <c r="T181" s="294"/>
      <c r="U181" s="294"/>
      <c r="V181" s="294"/>
      <c r="W181" s="294"/>
      <c r="X181" s="294"/>
      <c r="Y181" s="294"/>
    </row>
    <row r="182" spans="1:25" ht="15.75" customHeight="1" x14ac:dyDescent="0.35">
      <c r="A182" s="294"/>
      <c r="B182" s="294"/>
      <c r="C182" s="294"/>
      <c r="D182" s="294"/>
      <c r="E182" s="294"/>
      <c r="F182" s="294"/>
      <c r="G182" s="294"/>
      <c r="H182" s="294"/>
      <c r="I182" s="294"/>
      <c r="J182" s="294"/>
      <c r="K182" s="294"/>
      <c r="L182" s="294"/>
      <c r="M182" s="294"/>
      <c r="N182" s="294"/>
      <c r="O182" s="294"/>
      <c r="P182" s="294"/>
      <c r="Q182" s="294"/>
      <c r="R182" s="294"/>
      <c r="S182" s="294"/>
      <c r="T182" s="294"/>
      <c r="U182" s="294"/>
      <c r="V182" s="294"/>
      <c r="W182" s="294"/>
      <c r="X182" s="294"/>
      <c r="Y182" s="294"/>
    </row>
    <row r="183" spans="1:25" ht="15.75" customHeight="1" x14ac:dyDescent="0.35">
      <c r="A183" s="294"/>
      <c r="B183" s="294"/>
      <c r="C183" s="294"/>
      <c r="D183" s="294"/>
      <c r="E183" s="294"/>
      <c r="F183" s="294"/>
      <c r="G183" s="294"/>
      <c r="H183" s="294"/>
      <c r="I183" s="294"/>
      <c r="J183" s="294"/>
      <c r="K183" s="294"/>
      <c r="L183" s="294"/>
      <c r="M183" s="294"/>
      <c r="N183" s="294"/>
      <c r="O183" s="294"/>
      <c r="P183" s="294"/>
      <c r="Q183" s="294"/>
      <c r="R183" s="294"/>
      <c r="S183" s="294"/>
      <c r="T183" s="294"/>
      <c r="U183" s="294"/>
      <c r="V183" s="294"/>
      <c r="W183" s="294"/>
      <c r="X183" s="294"/>
      <c r="Y183" s="294"/>
    </row>
    <row r="184" spans="1:25" ht="15.75" customHeight="1" x14ac:dyDescent="0.35">
      <c r="A184" s="294"/>
      <c r="B184" s="294"/>
      <c r="C184" s="294"/>
      <c r="D184" s="294"/>
      <c r="E184" s="294"/>
      <c r="F184" s="294"/>
      <c r="G184" s="294"/>
      <c r="H184" s="294"/>
      <c r="I184" s="294"/>
      <c r="J184" s="294"/>
      <c r="K184" s="294"/>
      <c r="L184" s="294"/>
      <c r="M184" s="294"/>
      <c r="N184" s="294"/>
      <c r="O184" s="294"/>
      <c r="P184" s="294"/>
      <c r="Q184" s="294"/>
      <c r="R184" s="294"/>
      <c r="S184" s="294"/>
      <c r="T184" s="294"/>
      <c r="U184" s="294"/>
      <c r="V184" s="294"/>
      <c r="W184" s="294"/>
      <c r="X184" s="294"/>
      <c r="Y184" s="294"/>
    </row>
    <row r="185" spans="1:25" ht="15.75" customHeight="1" x14ac:dyDescent="0.35">
      <c r="A185" s="294"/>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row>
    <row r="186" spans="1:25" ht="15.75" customHeight="1" x14ac:dyDescent="0.35">
      <c r="A186" s="294"/>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row>
    <row r="187" spans="1:25" ht="15.75" customHeight="1" x14ac:dyDescent="0.35">
      <c r="A187" s="294"/>
      <c r="B187" s="294"/>
      <c r="C187" s="294"/>
      <c r="D187" s="294"/>
      <c r="E187" s="294"/>
      <c r="F187" s="294"/>
      <c r="G187" s="294"/>
      <c r="H187" s="294"/>
      <c r="I187" s="294"/>
      <c r="J187" s="294"/>
      <c r="K187" s="294"/>
      <c r="L187" s="294"/>
      <c r="M187" s="294"/>
      <c r="N187" s="294"/>
      <c r="O187" s="294"/>
      <c r="P187" s="294"/>
      <c r="Q187" s="294"/>
      <c r="R187" s="294"/>
      <c r="S187" s="294"/>
      <c r="T187" s="294"/>
      <c r="U187" s="294"/>
      <c r="V187" s="294"/>
      <c r="W187" s="294"/>
      <c r="X187" s="294"/>
      <c r="Y187" s="294"/>
    </row>
    <row r="188" spans="1:25" ht="15.75" customHeight="1" x14ac:dyDescent="0.35">
      <c r="A188" s="294"/>
      <c r="B188" s="294"/>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c r="Y188" s="294"/>
    </row>
    <row r="189" spans="1:25" ht="15.75" customHeight="1" x14ac:dyDescent="0.35">
      <c r="A189" s="294"/>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row>
    <row r="190" spans="1:25" ht="15.75" customHeight="1" x14ac:dyDescent="0.35">
      <c r="A190" s="294"/>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row>
    <row r="191" spans="1:25" ht="15.75" customHeight="1" x14ac:dyDescent="0.35">
      <c r="A191" s="294"/>
      <c r="B191" s="294"/>
      <c r="C191" s="294"/>
      <c r="D191" s="294"/>
      <c r="E191" s="294"/>
      <c r="F191" s="294"/>
      <c r="G191" s="294"/>
      <c r="H191" s="294"/>
      <c r="I191" s="294"/>
      <c r="J191" s="294"/>
      <c r="K191" s="294"/>
      <c r="L191" s="294"/>
      <c r="M191" s="294"/>
      <c r="N191" s="294"/>
      <c r="O191" s="294"/>
      <c r="P191" s="294"/>
      <c r="Q191" s="294"/>
      <c r="R191" s="294"/>
      <c r="S191" s="294"/>
      <c r="T191" s="294"/>
      <c r="U191" s="294"/>
      <c r="V191" s="294"/>
      <c r="W191" s="294"/>
      <c r="X191" s="294"/>
      <c r="Y191" s="294"/>
    </row>
    <row r="192" spans="1:25" ht="15.75" customHeight="1" x14ac:dyDescent="0.35">
      <c r="A192" s="294"/>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row>
    <row r="193" spans="1:25" ht="15.75" customHeight="1" x14ac:dyDescent="0.35">
      <c r="A193" s="294"/>
      <c r="B193" s="294"/>
      <c r="C193" s="294"/>
      <c r="D193" s="294"/>
      <c r="E193" s="294"/>
      <c r="F193" s="294"/>
      <c r="G193" s="294"/>
      <c r="H193" s="294"/>
      <c r="I193" s="294"/>
      <c r="J193" s="294"/>
      <c r="K193" s="294"/>
      <c r="L193" s="294"/>
      <c r="M193" s="294"/>
      <c r="N193" s="294"/>
      <c r="O193" s="294"/>
      <c r="P193" s="294"/>
      <c r="Q193" s="294"/>
      <c r="R193" s="294"/>
      <c r="S193" s="294"/>
      <c r="T193" s="294"/>
      <c r="U193" s="294"/>
      <c r="V193" s="294"/>
      <c r="W193" s="294"/>
      <c r="X193" s="294"/>
      <c r="Y193" s="294"/>
    </row>
    <row r="194" spans="1:25" ht="15.75" customHeight="1" x14ac:dyDescent="0.35">
      <c r="A194" s="294"/>
      <c r="B194" s="294"/>
      <c r="C194" s="294"/>
      <c r="D194" s="294"/>
      <c r="E194" s="294"/>
      <c r="F194" s="294"/>
      <c r="G194" s="294"/>
      <c r="H194" s="294"/>
      <c r="I194" s="294"/>
      <c r="J194" s="294"/>
      <c r="K194" s="294"/>
      <c r="L194" s="294"/>
      <c r="M194" s="294"/>
      <c r="N194" s="294"/>
      <c r="O194" s="294"/>
      <c r="P194" s="294"/>
      <c r="Q194" s="294"/>
      <c r="R194" s="294"/>
      <c r="S194" s="294"/>
      <c r="T194" s="294"/>
      <c r="U194" s="294"/>
      <c r="V194" s="294"/>
      <c r="W194" s="294"/>
      <c r="X194" s="294"/>
      <c r="Y194" s="294"/>
    </row>
    <row r="195" spans="1:25" ht="15.75" customHeight="1" x14ac:dyDescent="0.35">
      <c r="A195" s="294"/>
      <c r="B195" s="294"/>
      <c r="C195" s="294"/>
      <c r="D195" s="294"/>
      <c r="E195" s="294"/>
      <c r="F195" s="294"/>
      <c r="G195" s="294"/>
      <c r="H195" s="294"/>
      <c r="I195" s="294"/>
      <c r="J195" s="294"/>
      <c r="K195" s="294"/>
      <c r="L195" s="294"/>
      <c r="M195" s="294"/>
      <c r="N195" s="294"/>
      <c r="O195" s="294"/>
      <c r="P195" s="294"/>
      <c r="Q195" s="294"/>
      <c r="R195" s="294"/>
      <c r="S195" s="294"/>
      <c r="T195" s="294"/>
      <c r="U195" s="294"/>
      <c r="V195" s="294"/>
      <c r="W195" s="294"/>
      <c r="X195" s="294"/>
      <c r="Y195" s="294"/>
    </row>
    <row r="196" spans="1:25" ht="15.75" customHeight="1" x14ac:dyDescent="0.35">
      <c r="A196" s="294"/>
      <c r="B196" s="294"/>
      <c r="C196" s="294"/>
      <c r="D196" s="294"/>
      <c r="E196" s="294"/>
      <c r="F196" s="294"/>
      <c r="G196" s="294"/>
      <c r="H196" s="294"/>
      <c r="I196" s="294"/>
      <c r="J196" s="294"/>
      <c r="K196" s="294"/>
      <c r="L196" s="294"/>
      <c r="M196" s="294"/>
      <c r="N196" s="294"/>
      <c r="O196" s="294"/>
      <c r="P196" s="294"/>
      <c r="Q196" s="294"/>
      <c r="R196" s="294"/>
      <c r="S196" s="294"/>
      <c r="T196" s="294"/>
      <c r="U196" s="294"/>
      <c r="V196" s="294"/>
      <c r="W196" s="294"/>
      <c r="X196" s="294"/>
      <c r="Y196" s="294"/>
    </row>
    <row r="197" spans="1:25" ht="15.75" customHeight="1" x14ac:dyDescent="0.35">
      <c r="A197" s="294"/>
      <c r="B197" s="294"/>
      <c r="C197" s="294"/>
      <c r="D197" s="294"/>
      <c r="E197" s="294"/>
      <c r="F197" s="294"/>
      <c r="G197" s="294"/>
      <c r="H197" s="294"/>
      <c r="I197" s="294"/>
      <c r="J197" s="294"/>
      <c r="K197" s="294"/>
      <c r="L197" s="294"/>
      <c r="M197" s="294"/>
      <c r="N197" s="294"/>
      <c r="O197" s="294"/>
      <c r="P197" s="294"/>
      <c r="Q197" s="294"/>
      <c r="R197" s="294"/>
      <c r="S197" s="294"/>
      <c r="T197" s="294"/>
      <c r="U197" s="294"/>
      <c r="V197" s="294"/>
      <c r="W197" s="294"/>
      <c r="X197" s="294"/>
      <c r="Y197" s="294"/>
    </row>
    <row r="198" spans="1:25" ht="15.75" customHeight="1" x14ac:dyDescent="0.35">
      <c r="A198" s="294"/>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row>
    <row r="199" spans="1:25" ht="15.75" customHeight="1" x14ac:dyDescent="0.35">
      <c r="A199" s="294"/>
      <c r="B199" s="294"/>
      <c r="C199" s="294"/>
      <c r="D199" s="294"/>
      <c r="E199" s="294"/>
      <c r="F199" s="294"/>
      <c r="G199" s="294"/>
      <c r="H199" s="294"/>
      <c r="I199" s="294"/>
      <c r="J199" s="294"/>
      <c r="K199" s="294"/>
      <c r="L199" s="294"/>
      <c r="M199" s="294"/>
      <c r="N199" s="294"/>
      <c r="O199" s="294"/>
      <c r="P199" s="294"/>
      <c r="Q199" s="294"/>
      <c r="R199" s="294"/>
      <c r="S199" s="294"/>
      <c r="T199" s="294"/>
      <c r="U199" s="294"/>
      <c r="V199" s="294"/>
      <c r="W199" s="294"/>
      <c r="X199" s="294"/>
      <c r="Y199" s="294"/>
    </row>
    <row r="200" spans="1:25" ht="15.75" customHeight="1" x14ac:dyDescent="0.35">
      <c r="A200" s="294"/>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row>
    <row r="201" spans="1:25" ht="15.75" customHeight="1" x14ac:dyDescent="0.35">
      <c r="A201" s="294"/>
      <c r="B201" s="294"/>
      <c r="C201" s="294"/>
      <c r="D201" s="294"/>
      <c r="E201" s="294"/>
      <c r="F201" s="294"/>
      <c r="G201" s="294"/>
      <c r="H201" s="294"/>
      <c r="I201" s="294"/>
      <c r="J201" s="294"/>
      <c r="K201" s="294"/>
      <c r="L201" s="294"/>
      <c r="M201" s="294"/>
      <c r="N201" s="294"/>
      <c r="O201" s="294"/>
      <c r="P201" s="294"/>
      <c r="Q201" s="294"/>
      <c r="R201" s="294"/>
      <c r="S201" s="294"/>
      <c r="T201" s="294"/>
      <c r="U201" s="294"/>
      <c r="V201" s="294"/>
      <c r="W201" s="294"/>
      <c r="X201" s="294"/>
      <c r="Y201" s="294"/>
    </row>
    <row r="202" spans="1:25" ht="15.75" customHeight="1" x14ac:dyDescent="0.35">
      <c r="A202" s="294"/>
      <c r="B202" s="294"/>
      <c r="C202" s="294"/>
      <c r="D202" s="294"/>
      <c r="E202" s="294"/>
      <c r="F202" s="294"/>
      <c r="G202" s="294"/>
      <c r="H202" s="294"/>
      <c r="I202" s="294"/>
      <c r="J202" s="294"/>
      <c r="K202" s="294"/>
      <c r="L202" s="294"/>
      <c r="M202" s="294"/>
      <c r="N202" s="294"/>
      <c r="O202" s="294"/>
      <c r="P202" s="294"/>
      <c r="Q202" s="294"/>
      <c r="R202" s="294"/>
      <c r="S202" s="294"/>
      <c r="T202" s="294"/>
      <c r="U202" s="294"/>
      <c r="V202" s="294"/>
      <c r="W202" s="294"/>
      <c r="X202" s="294"/>
      <c r="Y202" s="294"/>
    </row>
    <row r="203" spans="1:25" ht="15.75" customHeight="1" x14ac:dyDescent="0.35">
      <c r="A203" s="294"/>
      <c r="B203" s="294"/>
      <c r="C203" s="294"/>
      <c r="D203" s="294"/>
      <c r="E203" s="294"/>
      <c r="F203" s="294"/>
      <c r="G203" s="294"/>
      <c r="H203" s="294"/>
      <c r="I203" s="294"/>
      <c r="J203" s="294"/>
      <c r="K203" s="294"/>
      <c r="L203" s="294"/>
      <c r="M203" s="294"/>
      <c r="N203" s="294"/>
      <c r="O203" s="294"/>
      <c r="P203" s="294"/>
      <c r="Q203" s="294"/>
      <c r="R203" s="294"/>
      <c r="S203" s="294"/>
      <c r="T203" s="294"/>
      <c r="U203" s="294"/>
      <c r="V203" s="294"/>
      <c r="W203" s="294"/>
      <c r="X203" s="294"/>
      <c r="Y203" s="294"/>
    </row>
    <row r="204" spans="1:25" ht="15.75" customHeight="1" x14ac:dyDescent="0.35">
      <c r="A204" s="294"/>
      <c r="B204" s="294"/>
      <c r="C204" s="294"/>
      <c r="D204" s="294"/>
      <c r="E204" s="294"/>
      <c r="F204" s="294"/>
      <c r="G204" s="294"/>
      <c r="H204" s="294"/>
      <c r="I204" s="294"/>
      <c r="J204" s="294"/>
      <c r="K204" s="294"/>
      <c r="L204" s="294"/>
      <c r="M204" s="294"/>
      <c r="N204" s="294"/>
      <c r="O204" s="294"/>
      <c r="P204" s="294"/>
      <c r="Q204" s="294"/>
      <c r="R204" s="294"/>
      <c r="S204" s="294"/>
      <c r="T204" s="294"/>
      <c r="U204" s="294"/>
      <c r="V204" s="294"/>
      <c r="W204" s="294"/>
      <c r="X204" s="294"/>
      <c r="Y204" s="294"/>
    </row>
    <row r="205" spans="1:25" ht="15.75" customHeight="1" x14ac:dyDescent="0.35">
      <c r="A205" s="294"/>
      <c r="B205" s="294"/>
      <c r="C205" s="294"/>
      <c r="D205" s="294"/>
      <c r="E205" s="294"/>
      <c r="F205" s="294"/>
      <c r="G205" s="294"/>
      <c r="H205" s="294"/>
      <c r="I205" s="294"/>
      <c r="J205" s="294"/>
      <c r="K205" s="294"/>
      <c r="L205" s="294"/>
      <c r="M205" s="294"/>
      <c r="N205" s="294"/>
      <c r="O205" s="294"/>
      <c r="P205" s="294"/>
      <c r="Q205" s="294"/>
      <c r="R205" s="294"/>
      <c r="S205" s="294"/>
      <c r="T205" s="294"/>
      <c r="U205" s="294"/>
      <c r="V205" s="294"/>
      <c r="W205" s="294"/>
      <c r="X205" s="294"/>
      <c r="Y205" s="294"/>
    </row>
    <row r="206" spans="1:25" ht="15.75" customHeight="1" x14ac:dyDescent="0.35">
      <c r="A206" s="294"/>
      <c r="B206" s="294"/>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row>
    <row r="207" spans="1:25" ht="15.75" customHeight="1" x14ac:dyDescent="0.35">
      <c r="A207" s="294"/>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row>
    <row r="208" spans="1:25" ht="15.75" customHeight="1" x14ac:dyDescent="0.35">
      <c r="A208" s="294"/>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row>
    <row r="209" spans="1:25" ht="15.75" customHeight="1" x14ac:dyDescent="0.35">
      <c r="A209" s="294"/>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row>
    <row r="210" spans="1:25" ht="15.75" customHeight="1" x14ac:dyDescent="0.35">
      <c r="A210" s="294"/>
      <c r="B210" s="294"/>
      <c r="C210" s="294"/>
      <c r="D210" s="294"/>
      <c r="E210" s="294"/>
      <c r="F210" s="294"/>
      <c r="G210" s="294"/>
      <c r="H210" s="294"/>
      <c r="I210" s="294"/>
      <c r="J210" s="294"/>
      <c r="K210" s="294"/>
      <c r="L210" s="294"/>
      <c r="M210" s="294"/>
      <c r="N210" s="294"/>
      <c r="O210" s="294"/>
      <c r="P210" s="294"/>
      <c r="Q210" s="294"/>
      <c r="R210" s="294"/>
      <c r="S210" s="294"/>
      <c r="T210" s="294"/>
      <c r="U210" s="294"/>
      <c r="V210" s="294"/>
      <c r="W210" s="294"/>
      <c r="X210" s="294"/>
      <c r="Y210" s="294"/>
    </row>
    <row r="211" spans="1:25" ht="15.75" customHeight="1" x14ac:dyDescent="0.35">
      <c r="A211" s="294"/>
      <c r="B211" s="294"/>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row>
    <row r="212" spans="1:25" ht="15.75" customHeight="1" x14ac:dyDescent="0.35">
      <c r="A212" s="294"/>
      <c r="B212" s="294"/>
      <c r="C212" s="294"/>
      <c r="D212" s="294"/>
      <c r="E212" s="294"/>
      <c r="F212" s="294"/>
      <c r="G212" s="294"/>
      <c r="H212" s="294"/>
      <c r="I212" s="294"/>
      <c r="J212" s="294"/>
      <c r="K212" s="294"/>
      <c r="L212" s="294"/>
      <c r="M212" s="294"/>
      <c r="N212" s="294"/>
      <c r="O212" s="294"/>
      <c r="P212" s="294"/>
      <c r="Q212" s="294"/>
      <c r="R212" s="294"/>
      <c r="S212" s="294"/>
      <c r="T212" s="294"/>
      <c r="U212" s="294"/>
      <c r="V212" s="294"/>
      <c r="W212" s="294"/>
      <c r="X212" s="294"/>
      <c r="Y212" s="294"/>
    </row>
    <row r="213" spans="1:25" ht="15.75" customHeight="1" x14ac:dyDescent="0.35">
      <c r="A213" s="294"/>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row>
    <row r="214" spans="1:25" ht="15.75" customHeight="1" x14ac:dyDescent="0.35">
      <c r="A214" s="294"/>
      <c r="B214" s="294"/>
      <c r="C214" s="294"/>
      <c r="D214" s="294"/>
      <c r="E214" s="294"/>
      <c r="F214" s="294"/>
      <c r="G214" s="294"/>
      <c r="H214" s="294"/>
      <c r="I214" s="294"/>
      <c r="J214" s="294"/>
      <c r="K214" s="294"/>
      <c r="L214" s="294"/>
      <c r="M214" s="294"/>
      <c r="N214" s="294"/>
      <c r="O214" s="294"/>
      <c r="P214" s="294"/>
      <c r="Q214" s="294"/>
      <c r="R214" s="294"/>
      <c r="S214" s="294"/>
      <c r="T214" s="294"/>
      <c r="U214" s="294"/>
      <c r="V214" s="294"/>
      <c r="W214" s="294"/>
      <c r="X214" s="294"/>
      <c r="Y214" s="294"/>
    </row>
    <row r="215" spans="1:25" ht="15.75" customHeight="1" x14ac:dyDescent="0.35">
      <c r="A215" s="294"/>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row>
    <row r="216" spans="1:25" ht="15.75" customHeight="1" x14ac:dyDescent="0.35">
      <c r="A216" s="294"/>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row>
    <row r="217" spans="1:25" ht="15.75" customHeight="1" x14ac:dyDescent="0.35">
      <c r="A217" s="294"/>
      <c r="B217" s="294"/>
      <c r="C217" s="294"/>
      <c r="D217" s="294"/>
      <c r="E217" s="294"/>
      <c r="F217" s="294"/>
      <c r="G217" s="294"/>
      <c r="H217" s="294"/>
      <c r="I217" s="294"/>
      <c r="J217" s="294"/>
      <c r="K217" s="294"/>
      <c r="L217" s="294"/>
      <c r="M217" s="294"/>
      <c r="N217" s="294"/>
      <c r="O217" s="294"/>
      <c r="P217" s="294"/>
      <c r="Q217" s="294"/>
      <c r="R217" s="294"/>
      <c r="S217" s="294"/>
      <c r="T217" s="294"/>
      <c r="U217" s="294"/>
      <c r="V217" s="294"/>
      <c r="W217" s="294"/>
      <c r="X217" s="294"/>
      <c r="Y217" s="294"/>
    </row>
    <row r="218" spans="1:25" ht="15.75" customHeight="1" x14ac:dyDescent="0.35">
      <c r="A218" s="294"/>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row>
    <row r="219" spans="1:25" ht="15.75" customHeight="1" x14ac:dyDescent="0.35">
      <c r="A219" s="294"/>
      <c r="B219" s="294"/>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row>
    <row r="220" spans="1:25" ht="15.75" customHeight="1" x14ac:dyDescent="0.35">
      <c r="A220" s="294"/>
      <c r="B220" s="294"/>
      <c r="C220" s="294"/>
      <c r="D220" s="294"/>
      <c r="E220" s="294"/>
      <c r="F220" s="294"/>
      <c r="G220" s="294"/>
      <c r="H220" s="294"/>
      <c r="I220" s="294"/>
      <c r="J220" s="294"/>
      <c r="K220" s="294"/>
      <c r="L220" s="294"/>
      <c r="M220" s="294"/>
      <c r="N220" s="294"/>
      <c r="O220" s="294"/>
      <c r="P220" s="294"/>
      <c r="Q220" s="294"/>
      <c r="R220" s="294"/>
      <c r="S220" s="294"/>
      <c r="T220" s="294"/>
      <c r="U220" s="294"/>
      <c r="V220" s="294"/>
      <c r="W220" s="294"/>
      <c r="X220" s="294"/>
      <c r="Y220" s="294"/>
    </row>
    <row r="221" spans="1:25" ht="15.75" customHeight="1" x14ac:dyDescent="0.35">
      <c r="A221" s="294"/>
      <c r="B221" s="294"/>
      <c r="C221" s="294"/>
      <c r="D221" s="294"/>
      <c r="E221" s="294"/>
      <c r="F221" s="294"/>
      <c r="G221" s="294"/>
      <c r="H221" s="294"/>
      <c r="I221" s="294"/>
      <c r="J221" s="294"/>
      <c r="K221" s="294"/>
      <c r="L221" s="294"/>
      <c r="M221" s="294"/>
      <c r="N221" s="294"/>
      <c r="O221" s="294"/>
      <c r="P221" s="294"/>
      <c r="Q221" s="294"/>
      <c r="R221" s="294"/>
      <c r="S221" s="294"/>
      <c r="T221" s="294"/>
      <c r="U221" s="294"/>
      <c r="V221" s="294"/>
      <c r="W221" s="294"/>
      <c r="X221" s="294"/>
      <c r="Y221" s="294"/>
    </row>
    <row r="222" spans="1:25" ht="15.75" customHeight="1" x14ac:dyDescent="0.35">
      <c r="A222" s="294"/>
      <c r="B222" s="294"/>
      <c r="C222" s="294"/>
      <c r="D222" s="294"/>
      <c r="E222" s="294"/>
      <c r="F222" s="294"/>
      <c r="G222" s="294"/>
      <c r="H222" s="294"/>
      <c r="I222" s="294"/>
      <c r="J222" s="294"/>
      <c r="K222" s="294"/>
      <c r="L222" s="294"/>
      <c r="M222" s="294"/>
      <c r="N222" s="294"/>
      <c r="O222" s="294"/>
      <c r="P222" s="294"/>
      <c r="Q222" s="294"/>
      <c r="R222" s="294"/>
      <c r="S222" s="294"/>
      <c r="T222" s="294"/>
      <c r="U222" s="294"/>
      <c r="V222" s="294"/>
      <c r="W222" s="294"/>
      <c r="X222" s="294"/>
      <c r="Y222" s="294"/>
    </row>
    <row r="223" spans="1:25" ht="15.75" customHeight="1" x14ac:dyDescent="0.35">
      <c r="A223" s="294"/>
      <c r="B223" s="294"/>
      <c r="C223" s="294"/>
      <c r="D223" s="294"/>
      <c r="E223" s="294"/>
      <c r="F223" s="294"/>
      <c r="G223" s="294"/>
      <c r="H223" s="294"/>
      <c r="I223" s="294"/>
      <c r="J223" s="294"/>
      <c r="K223" s="294"/>
      <c r="L223" s="294"/>
      <c r="M223" s="294"/>
      <c r="N223" s="294"/>
      <c r="O223" s="294"/>
      <c r="P223" s="294"/>
      <c r="Q223" s="294"/>
      <c r="R223" s="294"/>
      <c r="S223" s="294"/>
      <c r="T223" s="294"/>
      <c r="U223" s="294"/>
      <c r="V223" s="294"/>
      <c r="W223" s="294"/>
      <c r="X223" s="294"/>
      <c r="Y223" s="294"/>
    </row>
    <row r="224" spans="1:25" ht="15.75" customHeight="1" x14ac:dyDescent="0.35">
      <c r="A224" s="294"/>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row>
    <row r="225" spans="1:25" ht="15.75" customHeight="1" x14ac:dyDescent="0.35">
      <c r="A225" s="294"/>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row>
    <row r="226" spans="1:25" ht="15.75" customHeight="1" x14ac:dyDescent="0.35">
      <c r="A226" s="294"/>
      <c r="B226" s="294"/>
      <c r="C226" s="294"/>
      <c r="D226" s="294"/>
      <c r="E226" s="294"/>
      <c r="F226" s="294"/>
      <c r="G226" s="294"/>
      <c r="H226" s="294"/>
      <c r="I226" s="294"/>
      <c r="J226" s="294"/>
      <c r="K226" s="294"/>
      <c r="L226" s="294"/>
      <c r="M226" s="294"/>
      <c r="N226" s="294"/>
      <c r="O226" s="294"/>
      <c r="P226" s="294"/>
      <c r="Q226" s="294"/>
      <c r="R226" s="294"/>
      <c r="S226" s="294"/>
      <c r="T226" s="294"/>
      <c r="U226" s="294"/>
      <c r="V226" s="294"/>
      <c r="W226" s="294"/>
      <c r="X226" s="294"/>
      <c r="Y226" s="294"/>
    </row>
    <row r="227" spans="1:25" ht="15.75" customHeight="1" x14ac:dyDescent="0.35">
      <c r="A227" s="294"/>
      <c r="B227" s="294"/>
      <c r="C227" s="294"/>
      <c r="D227" s="294"/>
      <c r="E227" s="294"/>
      <c r="F227" s="294"/>
      <c r="G227" s="294"/>
      <c r="H227" s="294"/>
      <c r="I227" s="294"/>
      <c r="J227" s="294"/>
      <c r="K227" s="294"/>
      <c r="L227" s="294"/>
      <c r="M227" s="294"/>
      <c r="N227" s="294"/>
      <c r="O227" s="294"/>
      <c r="P227" s="294"/>
      <c r="Q227" s="294"/>
      <c r="R227" s="294"/>
      <c r="S227" s="294"/>
      <c r="T227" s="294"/>
      <c r="U227" s="294"/>
      <c r="V227" s="294"/>
      <c r="W227" s="294"/>
      <c r="X227" s="294"/>
      <c r="Y227" s="294"/>
    </row>
    <row r="228" spans="1:25" ht="15.75" customHeight="1" x14ac:dyDescent="0.35">
      <c r="A228" s="294"/>
      <c r="B228" s="294"/>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row>
    <row r="229" spans="1:25" ht="15.75" customHeight="1" x14ac:dyDescent="0.35">
      <c r="A229" s="294"/>
      <c r="B229" s="294"/>
      <c r="C229" s="294"/>
      <c r="D229" s="294"/>
      <c r="E229" s="294"/>
      <c r="F229" s="294"/>
      <c r="G229" s="294"/>
      <c r="H229" s="294"/>
      <c r="I229" s="294"/>
      <c r="J229" s="294"/>
      <c r="K229" s="294"/>
      <c r="L229" s="294"/>
      <c r="M229" s="294"/>
      <c r="N229" s="294"/>
      <c r="O229" s="294"/>
      <c r="P229" s="294"/>
      <c r="Q229" s="294"/>
      <c r="R229" s="294"/>
      <c r="S229" s="294"/>
      <c r="T229" s="294"/>
      <c r="U229" s="294"/>
      <c r="V229" s="294"/>
      <c r="W229" s="294"/>
      <c r="X229" s="294"/>
      <c r="Y229" s="294"/>
    </row>
    <row r="230" spans="1:25" ht="15.75" customHeight="1" x14ac:dyDescent="0.35">
      <c r="A230" s="294"/>
      <c r="B230" s="294"/>
      <c r="C230" s="294"/>
      <c r="D230" s="294"/>
      <c r="E230" s="294"/>
      <c r="F230" s="294"/>
      <c r="G230" s="294"/>
      <c r="H230" s="294"/>
      <c r="I230" s="294"/>
      <c r="J230" s="294"/>
      <c r="K230" s="294"/>
      <c r="L230" s="294"/>
      <c r="M230" s="294"/>
      <c r="N230" s="294"/>
      <c r="O230" s="294"/>
      <c r="P230" s="294"/>
      <c r="Q230" s="294"/>
      <c r="R230" s="294"/>
      <c r="S230" s="294"/>
      <c r="T230" s="294"/>
      <c r="U230" s="294"/>
      <c r="V230" s="294"/>
      <c r="W230" s="294"/>
      <c r="X230" s="294"/>
      <c r="Y230" s="294"/>
    </row>
    <row r="231" spans="1:25" ht="15.75" customHeight="1" x14ac:dyDescent="0.35">
      <c r="A231" s="294"/>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row>
    <row r="232" spans="1:25" ht="15.75" customHeight="1" x14ac:dyDescent="0.35">
      <c r="A232" s="294"/>
      <c r="B232" s="294"/>
      <c r="C232" s="294"/>
      <c r="D232" s="294"/>
      <c r="E232" s="294"/>
      <c r="F232" s="294"/>
      <c r="G232" s="294"/>
      <c r="H232" s="294"/>
      <c r="I232" s="294"/>
      <c r="J232" s="294"/>
      <c r="K232" s="294"/>
      <c r="L232" s="294"/>
      <c r="M232" s="294"/>
      <c r="N232" s="294"/>
      <c r="O232" s="294"/>
      <c r="P232" s="294"/>
      <c r="Q232" s="294"/>
      <c r="R232" s="294"/>
      <c r="S232" s="294"/>
      <c r="T232" s="294"/>
      <c r="U232" s="294"/>
      <c r="V232" s="294"/>
      <c r="W232" s="294"/>
      <c r="X232" s="294"/>
      <c r="Y232" s="294"/>
    </row>
    <row r="233" spans="1:25" ht="15.75" customHeight="1" x14ac:dyDescent="0.35">
      <c r="A233" s="294"/>
      <c r="B233" s="294"/>
      <c r="C233" s="294"/>
      <c r="D233" s="294"/>
      <c r="E233" s="294"/>
      <c r="F233" s="294"/>
      <c r="G233" s="294"/>
      <c r="H233" s="294"/>
      <c r="I233" s="294"/>
      <c r="J233" s="294"/>
      <c r="K233" s="294"/>
      <c r="L233" s="294"/>
      <c r="M233" s="294"/>
      <c r="N233" s="294"/>
      <c r="O233" s="294"/>
      <c r="P233" s="294"/>
      <c r="Q233" s="294"/>
      <c r="R233" s="294"/>
      <c r="S233" s="294"/>
      <c r="T233" s="294"/>
      <c r="U233" s="294"/>
      <c r="V233" s="294"/>
      <c r="W233" s="294"/>
      <c r="X233" s="294"/>
      <c r="Y233" s="294"/>
    </row>
    <row r="234" spans="1:25" ht="15.75" customHeight="1" x14ac:dyDescent="0.35">
      <c r="A234" s="294"/>
      <c r="B234" s="294"/>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row>
    <row r="235" spans="1:25" ht="15.75" customHeight="1" x14ac:dyDescent="0.35">
      <c r="A235" s="294"/>
      <c r="B235" s="294"/>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row>
    <row r="236" spans="1:25" ht="15.75" customHeight="1" x14ac:dyDescent="0.35">
      <c r="A236" s="294"/>
      <c r="B236" s="294"/>
      <c r="C236" s="294"/>
      <c r="D236" s="294"/>
      <c r="E236" s="294"/>
      <c r="F236" s="294"/>
      <c r="G236" s="294"/>
      <c r="H236" s="294"/>
      <c r="I236" s="294"/>
      <c r="J236" s="294"/>
      <c r="K236" s="294"/>
      <c r="L236" s="294"/>
      <c r="M236" s="294"/>
      <c r="N236" s="294"/>
      <c r="O236" s="294"/>
      <c r="P236" s="294"/>
      <c r="Q236" s="294"/>
      <c r="R236" s="294"/>
      <c r="S236" s="294"/>
      <c r="T236" s="294"/>
      <c r="U236" s="294"/>
      <c r="V236" s="294"/>
      <c r="W236" s="294"/>
      <c r="X236" s="294"/>
      <c r="Y236" s="294"/>
    </row>
    <row r="237" spans="1:25" ht="15.75" customHeight="1" x14ac:dyDescent="0.35">
      <c r="A237" s="294"/>
      <c r="B237" s="294"/>
      <c r="C237" s="294"/>
      <c r="D237" s="294"/>
      <c r="E237" s="294"/>
      <c r="F237" s="294"/>
      <c r="G237" s="294"/>
      <c r="H237" s="294"/>
      <c r="I237" s="294"/>
      <c r="J237" s="294"/>
      <c r="K237" s="294"/>
      <c r="L237" s="294"/>
      <c r="M237" s="294"/>
      <c r="N237" s="294"/>
      <c r="O237" s="294"/>
      <c r="P237" s="294"/>
      <c r="Q237" s="294"/>
      <c r="R237" s="294"/>
      <c r="S237" s="294"/>
      <c r="T237" s="294"/>
      <c r="U237" s="294"/>
      <c r="V237" s="294"/>
      <c r="W237" s="294"/>
      <c r="X237" s="294"/>
      <c r="Y237" s="294"/>
    </row>
    <row r="238" spans="1:25" ht="15.75" customHeight="1" x14ac:dyDescent="0.35">
      <c r="A238" s="294"/>
      <c r="B238" s="294"/>
      <c r="C238" s="294"/>
      <c r="D238" s="294"/>
      <c r="E238" s="294"/>
      <c r="F238" s="294"/>
      <c r="G238" s="294"/>
      <c r="H238" s="294"/>
      <c r="I238" s="294"/>
      <c r="J238" s="294"/>
      <c r="K238" s="294"/>
      <c r="L238" s="294"/>
      <c r="M238" s="294"/>
      <c r="N238" s="294"/>
      <c r="O238" s="294"/>
      <c r="P238" s="294"/>
      <c r="Q238" s="294"/>
      <c r="R238" s="294"/>
      <c r="S238" s="294"/>
      <c r="T238" s="294"/>
      <c r="U238" s="294"/>
      <c r="V238" s="294"/>
      <c r="W238" s="294"/>
      <c r="X238" s="294"/>
      <c r="Y238" s="294"/>
    </row>
    <row r="239" spans="1:25" ht="15.75" customHeight="1" x14ac:dyDescent="0.35">
      <c r="A239" s="294"/>
      <c r="B239" s="294"/>
      <c r="C239" s="294"/>
      <c r="D239" s="294"/>
      <c r="E239" s="294"/>
      <c r="F239" s="294"/>
      <c r="G239" s="294"/>
      <c r="H239" s="294"/>
      <c r="I239" s="294"/>
      <c r="J239" s="294"/>
      <c r="K239" s="294"/>
      <c r="L239" s="294"/>
      <c r="M239" s="294"/>
      <c r="N239" s="294"/>
      <c r="O239" s="294"/>
      <c r="P239" s="294"/>
      <c r="Q239" s="294"/>
      <c r="R239" s="294"/>
      <c r="S239" s="294"/>
      <c r="T239" s="294"/>
      <c r="U239" s="294"/>
      <c r="V239" s="294"/>
      <c r="W239" s="294"/>
      <c r="X239" s="294"/>
      <c r="Y239" s="294"/>
    </row>
    <row r="240" spans="1:25" ht="15.75" customHeight="1" x14ac:dyDescent="0.35">
      <c r="A240" s="294"/>
      <c r="B240" s="294"/>
      <c r="C240" s="294"/>
      <c r="D240" s="294"/>
      <c r="E240" s="294"/>
      <c r="F240" s="294"/>
      <c r="G240" s="294"/>
      <c r="H240" s="294"/>
      <c r="I240" s="294"/>
      <c r="J240" s="294"/>
      <c r="K240" s="294"/>
      <c r="L240" s="294"/>
      <c r="M240" s="294"/>
      <c r="N240" s="294"/>
      <c r="O240" s="294"/>
      <c r="P240" s="294"/>
      <c r="Q240" s="294"/>
      <c r="R240" s="294"/>
      <c r="S240" s="294"/>
      <c r="T240" s="294"/>
      <c r="U240" s="294"/>
      <c r="V240" s="294"/>
      <c r="W240" s="294"/>
      <c r="X240" s="294"/>
      <c r="Y240" s="294"/>
    </row>
    <row r="241" spans="1:25" ht="15.75" customHeight="1" x14ac:dyDescent="0.35">
      <c r="A241" s="294"/>
      <c r="B241" s="294"/>
      <c r="C241" s="294"/>
      <c r="D241" s="294"/>
      <c r="E241" s="294"/>
      <c r="F241" s="294"/>
      <c r="G241" s="294"/>
      <c r="H241" s="294"/>
      <c r="I241" s="294"/>
      <c r="J241" s="294"/>
      <c r="K241" s="294"/>
      <c r="L241" s="294"/>
      <c r="M241" s="294"/>
      <c r="N241" s="294"/>
      <c r="O241" s="294"/>
      <c r="P241" s="294"/>
      <c r="Q241" s="294"/>
      <c r="R241" s="294"/>
      <c r="S241" s="294"/>
      <c r="T241" s="294"/>
      <c r="U241" s="294"/>
      <c r="V241" s="294"/>
      <c r="W241" s="294"/>
      <c r="X241" s="294"/>
      <c r="Y241" s="294"/>
    </row>
    <row r="242" spans="1:25" ht="15.75" customHeight="1" x14ac:dyDescent="0.35">
      <c r="A242" s="294"/>
      <c r="B242" s="294"/>
      <c r="C242" s="294"/>
      <c r="D242" s="294"/>
      <c r="E242" s="294"/>
      <c r="F242" s="294"/>
      <c r="G242" s="294"/>
      <c r="H242" s="294"/>
      <c r="I242" s="294"/>
      <c r="J242" s="294"/>
      <c r="K242" s="294"/>
      <c r="L242" s="294"/>
      <c r="M242" s="294"/>
      <c r="N242" s="294"/>
      <c r="O242" s="294"/>
      <c r="P242" s="294"/>
      <c r="Q242" s="294"/>
      <c r="R242" s="294"/>
      <c r="S242" s="294"/>
      <c r="T242" s="294"/>
      <c r="U242" s="294"/>
      <c r="V242" s="294"/>
      <c r="W242" s="294"/>
      <c r="X242" s="294"/>
      <c r="Y242" s="294"/>
    </row>
    <row r="243" spans="1:25" ht="15.75" customHeight="1" x14ac:dyDescent="0.35">
      <c r="A243" s="294"/>
      <c r="B243" s="294"/>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row>
    <row r="244" spans="1:25" ht="15.75" customHeight="1" x14ac:dyDescent="0.35">
      <c r="A244" s="294"/>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row>
    <row r="245" spans="1:25" ht="15.75" customHeight="1" x14ac:dyDescent="0.35">
      <c r="A245" s="294"/>
      <c r="B245" s="294"/>
      <c r="C245" s="294"/>
      <c r="D245" s="294"/>
      <c r="E245" s="294"/>
      <c r="F245" s="294"/>
      <c r="G245" s="294"/>
      <c r="H245" s="294"/>
      <c r="I245" s="294"/>
      <c r="J245" s="294"/>
      <c r="K245" s="294"/>
      <c r="L245" s="294"/>
      <c r="M245" s="294"/>
      <c r="N245" s="294"/>
      <c r="O245" s="294"/>
      <c r="P245" s="294"/>
      <c r="Q245" s="294"/>
      <c r="R245" s="294"/>
      <c r="S245" s="294"/>
      <c r="T245" s="294"/>
      <c r="U245" s="294"/>
      <c r="V245" s="294"/>
      <c r="W245" s="294"/>
      <c r="X245" s="294"/>
      <c r="Y245" s="294"/>
    </row>
    <row r="246" spans="1:25" ht="15.75" customHeight="1" x14ac:dyDescent="0.35">
      <c r="A246" s="294"/>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row>
    <row r="247" spans="1:25" ht="15.75" customHeight="1" x14ac:dyDescent="0.35">
      <c r="A247" s="294"/>
      <c r="B247" s="294"/>
      <c r="C247" s="294"/>
      <c r="D247" s="294"/>
      <c r="E247" s="294"/>
      <c r="F247" s="294"/>
      <c r="G247" s="294"/>
      <c r="H247" s="294"/>
      <c r="I247" s="294"/>
      <c r="J247" s="294"/>
      <c r="K247" s="294"/>
      <c r="L247" s="294"/>
      <c r="M247" s="294"/>
      <c r="N247" s="294"/>
      <c r="O247" s="294"/>
      <c r="P247" s="294"/>
      <c r="Q247" s="294"/>
      <c r="R247" s="294"/>
      <c r="S247" s="294"/>
      <c r="T247" s="294"/>
      <c r="U247" s="294"/>
      <c r="V247" s="294"/>
      <c r="W247" s="294"/>
      <c r="X247" s="294"/>
      <c r="Y247" s="294"/>
    </row>
    <row r="248" spans="1:25" ht="15.75" customHeight="1" x14ac:dyDescent="0.35">
      <c r="A248" s="294"/>
      <c r="B248" s="294"/>
      <c r="C248" s="294"/>
      <c r="D248" s="294"/>
      <c r="E248" s="294"/>
      <c r="F248" s="294"/>
      <c r="G248" s="294"/>
      <c r="H248" s="294"/>
      <c r="I248" s="294"/>
      <c r="J248" s="294"/>
      <c r="K248" s="294"/>
      <c r="L248" s="294"/>
      <c r="M248" s="294"/>
      <c r="N248" s="294"/>
      <c r="O248" s="294"/>
      <c r="P248" s="294"/>
      <c r="Q248" s="294"/>
      <c r="R248" s="294"/>
      <c r="S248" s="294"/>
      <c r="T248" s="294"/>
      <c r="U248" s="294"/>
      <c r="V248" s="294"/>
      <c r="W248" s="294"/>
      <c r="X248" s="294"/>
      <c r="Y248" s="294"/>
    </row>
    <row r="249" spans="1:25" ht="15.75" customHeight="1" x14ac:dyDescent="0.35">
      <c r="A249" s="294"/>
      <c r="B249" s="294"/>
      <c r="C249" s="294"/>
      <c r="D249" s="294"/>
      <c r="E249" s="294"/>
      <c r="F249" s="294"/>
      <c r="G249" s="294"/>
      <c r="H249" s="294"/>
      <c r="I249" s="294"/>
      <c r="J249" s="294"/>
      <c r="K249" s="294"/>
      <c r="L249" s="294"/>
      <c r="M249" s="294"/>
      <c r="N249" s="294"/>
      <c r="O249" s="294"/>
      <c r="P249" s="294"/>
      <c r="Q249" s="294"/>
      <c r="R249" s="294"/>
      <c r="S249" s="294"/>
      <c r="T249" s="294"/>
      <c r="U249" s="294"/>
      <c r="V249" s="294"/>
      <c r="W249" s="294"/>
      <c r="X249" s="294"/>
      <c r="Y249" s="294"/>
    </row>
    <row r="250" spans="1:25" ht="15.75" customHeight="1" x14ac:dyDescent="0.35">
      <c r="A250" s="294"/>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row>
    <row r="251" spans="1:25" ht="15.75" customHeight="1" x14ac:dyDescent="0.35">
      <c r="A251" s="294"/>
      <c r="B251" s="294"/>
      <c r="C251" s="294"/>
      <c r="D251" s="294"/>
      <c r="E251" s="294"/>
      <c r="F251" s="294"/>
      <c r="G251" s="294"/>
      <c r="H251" s="294"/>
      <c r="I251" s="294"/>
      <c r="J251" s="294"/>
      <c r="K251" s="294"/>
      <c r="L251" s="294"/>
      <c r="M251" s="294"/>
      <c r="N251" s="294"/>
      <c r="O251" s="294"/>
      <c r="P251" s="294"/>
      <c r="Q251" s="294"/>
      <c r="R251" s="294"/>
      <c r="S251" s="294"/>
      <c r="T251" s="294"/>
      <c r="U251" s="294"/>
      <c r="V251" s="294"/>
      <c r="W251" s="294"/>
      <c r="X251" s="294"/>
      <c r="Y251" s="294"/>
    </row>
    <row r="252" spans="1:25" ht="15.75" customHeight="1" x14ac:dyDescent="0.35">
      <c r="A252" s="294"/>
      <c r="B252" s="294"/>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row>
    <row r="253" spans="1:25" ht="15.75" customHeight="1" x14ac:dyDescent="0.35">
      <c r="A253" s="294"/>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row>
    <row r="254" spans="1:25" ht="15.75" customHeight="1" x14ac:dyDescent="0.35">
      <c r="A254" s="294"/>
      <c r="B254" s="294"/>
      <c r="C254" s="294"/>
      <c r="D254" s="294"/>
      <c r="E254" s="294"/>
      <c r="F254" s="294"/>
      <c r="G254" s="294"/>
      <c r="H254" s="294"/>
      <c r="I254" s="294"/>
      <c r="J254" s="294"/>
      <c r="K254" s="294"/>
      <c r="L254" s="294"/>
      <c r="M254" s="294"/>
      <c r="N254" s="294"/>
      <c r="O254" s="294"/>
      <c r="P254" s="294"/>
      <c r="Q254" s="294"/>
      <c r="R254" s="294"/>
      <c r="S254" s="294"/>
      <c r="T254" s="294"/>
      <c r="U254" s="294"/>
      <c r="V254" s="294"/>
      <c r="W254" s="294"/>
      <c r="X254" s="294"/>
      <c r="Y254" s="294"/>
    </row>
    <row r="255" spans="1:25" ht="15.75" customHeight="1" x14ac:dyDescent="0.35">
      <c r="A255" s="294"/>
      <c r="B255" s="294"/>
      <c r="C255" s="294"/>
      <c r="D255" s="294"/>
      <c r="E255" s="294"/>
      <c r="F255" s="294"/>
      <c r="G255" s="294"/>
      <c r="H255" s="294"/>
      <c r="I255" s="294"/>
      <c r="J255" s="294"/>
      <c r="K255" s="294"/>
      <c r="L255" s="294"/>
      <c r="M255" s="294"/>
      <c r="N255" s="294"/>
      <c r="O255" s="294"/>
      <c r="P255" s="294"/>
      <c r="Q255" s="294"/>
      <c r="R255" s="294"/>
      <c r="S255" s="294"/>
      <c r="T255" s="294"/>
      <c r="U255" s="294"/>
      <c r="V255" s="294"/>
      <c r="W255" s="294"/>
      <c r="X255" s="294"/>
      <c r="Y255" s="294"/>
    </row>
    <row r="256" spans="1:25" ht="15.75" customHeight="1" x14ac:dyDescent="0.35">
      <c r="A256" s="294"/>
      <c r="B256" s="294"/>
      <c r="C256" s="294"/>
      <c r="D256" s="294"/>
      <c r="E256" s="294"/>
      <c r="F256" s="294"/>
      <c r="G256" s="294"/>
      <c r="H256" s="294"/>
      <c r="I256" s="294"/>
      <c r="J256" s="294"/>
      <c r="K256" s="294"/>
      <c r="L256" s="294"/>
      <c r="M256" s="294"/>
      <c r="N256" s="294"/>
      <c r="O256" s="294"/>
      <c r="P256" s="294"/>
      <c r="Q256" s="294"/>
      <c r="R256" s="294"/>
      <c r="S256" s="294"/>
      <c r="T256" s="294"/>
      <c r="U256" s="294"/>
      <c r="V256" s="294"/>
      <c r="W256" s="294"/>
      <c r="X256" s="294"/>
      <c r="Y256" s="294"/>
    </row>
    <row r="257" spans="1:25" ht="15.75" customHeight="1" x14ac:dyDescent="0.35">
      <c r="A257" s="294"/>
      <c r="B257" s="294"/>
      <c r="C257" s="294"/>
      <c r="D257" s="294"/>
      <c r="E257" s="294"/>
      <c r="F257" s="294"/>
      <c r="G257" s="294"/>
      <c r="H257" s="294"/>
      <c r="I257" s="294"/>
      <c r="J257" s="294"/>
      <c r="K257" s="294"/>
      <c r="L257" s="294"/>
      <c r="M257" s="294"/>
      <c r="N257" s="294"/>
      <c r="O257" s="294"/>
      <c r="P257" s="294"/>
      <c r="Q257" s="294"/>
      <c r="R257" s="294"/>
      <c r="S257" s="294"/>
      <c r="T257" s="294"/>
      <c r="U257" s="294"/>
      <c r="V257" s="294"/>
      <c r="W257" s="294"/>
      <c r="X257" s="294"/>
      <c r="Y257" s="294"/>
    </row>
    <row r="258" spans="1:25" ht="15.75" customHeight="1" x14ac:dyDescent="0.35">
      <c r="A258" s="294"/>
      <c r="B258" s="294"/>
      <c r="C258" s="294"/>
      <c r="D258" s="294"/>
      <c r="E258" s="294"/>
      <c r="F258" s="294"/>
      <c r="G258" s="294"/>
      <c r="H258" s="294"/>
      <c r="I258" s="294"/>
      <c r="J258" s="294"/>
      <c r="K258" s="294"/>
      <c r="L258" s="294"/>
      <c r="M258" s="294"/>
      <c r="N258" s="294"/>
      <c r="O258" s="294"/>
      <c r="P258" s="294"/>
      <c r="Q258" s="294"/>
      <c r="R258" s="294"/>
      <c r="S258" s="294"/>
      <c r="T258" s="294"/>
      <c r="U258" s="294"/>
      <c r="V258" s="294"/>
      <c r="W258" s="294"/>
      <c r="X258" s="294"/>
      <c r="Y258" s="294"/>
    </row>
    <row r="259" spans="1:25" ht="15.75" customHeight="1" x14ac:dyDescent="0.35">
      <c r="A259" s="294"/>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row>
    <row r="260" spans="1:25" ht="15.75" customHeight="1" x14ac:dyDescent="0.35">
      <c r="A260" s="294"/>
      <c r="B260" s="294"/>
      <c r="C260" s="294"/>
      <c r="D260" s="294"/>
      <c r="E260" s="294"/>
      <c r="F260" s="294"/>
      <c r="G260" s="294"/>
      <c r="H260" s="294"/>
      <c r="I260" s="294"/>
      <c r="J260" s="294"/>
      <c r="K260" s="294"/>
      <c r="L260" s="294"/>
      <c r="M260" s="294"/>
      <c r="N260" s="294"/>
      <c r="O260" s="294"/>
      <c r="P260" s="294"/>
      <c r="Q260" s="294"/>
      <c r="R260" s="294"/>
      <c r="S260" s="294"/>
      <c r="T260" s="294"/>
      <c r="U260" s="294"/>
      <c r="V260" s="294"/>
      <c r="W260" s="294"/>
      <c r="X260" s="294"/>
      <c r="Y260" s="294"/>
    </row>
    <row r="261" spans="1:25" ht="15.75" customHeight="1" x14ac:dyDescent="0.35">
      <c r="A261" s="294"/>
      <c r="B261" s="294"/>
      <c r="C261" s="294"/>
      <c r="D261" s="294"/>
      <c r="E261" s="294"/>
      <c r="F261" s="294"/>
      <c r="G261" s="294"/>
      <c r="H261" s="294"/>
      <c r="I261" s="294"/>
      <c r="J261" s="294"/>
      <c r="K261" s="294"/>
      <c r="L261" s="294"/>
      <c r="M261" s="294"/>
      <c r="N261" s="294"/>
      <c r="O261" s="294"/>
      <c r="P261" s="294"/>
      <c r="Q261" s="294"/>
      <c r="R261" s="294"/>
      <c r="S261" s="294"/>
      <c r="T261" s="294"/>
      <c r="U261" s="294"/>
      <c r="V261" s="294"/>
      <c r="W261" s="294"/>
      <c r="X261" s="294"/>
      <c r="Y261" s="294"/>
    </row>
    <row r="262" spans="1:25" ht="15.75" customHeight="1" x14ac:dyDescent="0.35">
      <c r="A262" s="294"/>
      <c r="B262" s="294"/>
      <c r="C262" s="294"/>
      <c r="D262" s="294"/>
      <c r="E262" s="294"/>
      <c r="F262" s="294"/>
      <c r="G262" s="294"/>
      <c r="H262" s="294"/>
      <c r="I262" s="294"/>
      <c r="J262" s="294"/>
      <c r="K262" s="294"/>
      <c r="L262" s="294"/>
      <c r="M262" s="294"/>
      <c r="N262" s="294"/>
      <c r="O262" s="294"/>
      <c r="P262" s="294"/>
      <c r="Q262" s="294"/>
      <c r="R262" s="294"/>
      <c r="S262" s="294"/>
      <c r="T262" s="294"/>
      <c r="U262" s="294"/>
      <c r="V262" s="294"/>
      <c r="W262" s="294"/>
      <c r="X262" s="294"/>
      <c r="Y262" s="294"/>
    </row>
    <row r="263" spans="1:25" ht="15.75" customHeight="1" x14ac:dyDescent="0.35">
      <c r="A263" s="294"/>
      <c r="B263" s="294"/>
      <c r="C263" s="294"/>
      <c r="D263" s="294"/>
      <c r="E263" s="294"/>
      <c r="F263" s="294"/>
      <c r="G263" s="294"/>
      <c r="H263" s="294"/>
      <c r="I263" s="294"/>
      <c r="J263" s="294"/>
      <c r="K263" s="294"/>
      <c r="L263" s="294"/>
      <c r="M263" s="294"/>
      <c r="N263" s="294"/>
      <c r="O263" s="294"/>
      <c r="P263" s="294"/>
      <c r="Q263" s="294"/>
      <c r="R263" s="294"/>
      <c r="S263" s="294"/>
      <c r="T263" s="294"/>
      <c r="U263" s="294"/>
      <c r="V263" s="294"/>
      <c r="W263" s="294"/>
      <c r="X263" s="294"/>
      <c r="Y263" s="294"/>
    </row>
    <row r="264" spans="1:25" ht="15.75" customHeight="1" x14ac:dyDescent="0.35">
      <c r="A264" s="294"/>
      <c r="B264" s="294"/>
      <c r="C264" s="294"/>
      <c r="D264" s="294"/>
      <c r="E264" s="294"/>
      <c r="F264" s="294"/>
      <c r="G264" s="294"/>
      <c r="H264" s="294"/>
      <c r="I264" s="294"/>
      <c r="J264" s="294"/>
      <c r="K264" s="294"/>
      <c r="L264" s="294"/>
      <c r="M264" s="294"/>
      <c r="N264" s="294"/>
      <c r="O264" s="294"/>
      <c r="P264" s="294"/>
      <c r="Q264" s="294"/>
      <c r="R264" s="294"/>
      <c r="S264" s="294"/>
      <c r="T264" s="294"/>
      <c r="U264" s="294"/>
      <c r="V264" s="294"/>
      <c r="W264" s="294"/>
      <c r="X264" s="294"/>
      <c r="Y264" s="294"/>
    </row>
    <row r="265" spans="1:25" ht="15.75" customHeight="1" x14ac:dyDescent="0.35">
      <c r="A265" s="294"/>
      <c r="B265" s="294"/>
      <c r="C265" s="294"/>
      <c r="D265" s="294"/>
      <c r="E265" s="294"/>
      <c r="F265" s="294"/>
      <c r="G265" s="294"/>
      <c r="H265" s="294"/>
      <c r="I265" s="294"/>
      <c r="J265" s="294"/>
      <c r="K265" s="294"/>
      <c r="L265" s="294"/>
      <c r="M265" s="294"/>
      <c r="N265" s="294"/>
      <c r="O265" s="294"/>
      <c r="P265" s="294"/>
      <c r="Q265" s="294"/>
      <c r="R265" s="294"/>
      <c r="S265" s="294"/>
      <c r="T265" s="294"/>
      <c r="U265" s="294"/>
      <c r="V265" s="294"/>
      <c r="W265" s="294"/>
      <c r="X265" s="294"/>
      <c r="Y265" s="294"/>
    </row>
    <row r="266" spans="1:25" ht="15.75" customHeight="1" x14ac:dyDescent="0.35">
      <c r="A266" s="294"/>
      <c r="B266" s="294"/>
      <c r="C266" s="294"/>
      <c r="D266" s="294"/>
      <c r="E266" s="294"/>
      <c r="F266" s="294"/>
      <c r="G266" s="294"/>
      <c r="H266" s="294"/>
      <c r="I266" s="294"/>
      <c r="J266" s="294"/>
      <c r="K266" s="294"/>
      <c r="L266" s="294"/>
      <c r="M266" s="294"/>
      <c r="N266" s="294"/>
      <c r="O266" s="294"/>
      <c r="P266" s="294"/>
      <c r="Q266" s="294"/>
      <c r="R266" s="294"/>
      <c r="S266" s="294"/>
      <c r="T266" s="294"/>
      <c r="U266" s="294"/>
      <c r="V266" s="294"/>
      <c r="W266" s="294"/>
      <c r="X266" s="294"/>
      <c r="Y266" s="294"/>
    </row>
    <row r="267" spans="1:25" ht="15.75" customHeight="1" x14ac:dyDescent="0.35">
      <c r="A267" s="294"/>
      <c r="B267" s="294"/>
      <c r="C267" s="294"/>
      <c r="D267" s="294"/>
      <c r="E267" s="294"/>
      <c r="F267" s="294"/>
      <c r="G267" s="294"/>
      <c r="H267" s="294"/>
      <c r="I267" s="294"/>
      <c r="J267" s="294"/>
      <c r="K267" s="294"/>
      <c r="L267" s="294"/>
      <c r="M267" s="294"/>
      <c r="N267" s="294"/>
      <c r="O267" s="294"/>
      <c r="P267" s="294"/>
      <c r="Q267" s="294"/>
      <c r="R267" s="294"/>
      <c r="S267" s="294"/>
      <c r="T267" s="294"/>
      <c r="U267" s="294"/>
      <c r="V267" s="294"/>
      <c r="W267" s="294"/>
      <c r="X267" s="294"/>
      <c r="Y267" s="294"/>
    </row>
    <row r="268" spans="1:25" ht="15.75" customHeight="1" x14ac:dyDescent="0.35">
      <c r="A268" s="294"/>
      <c r="B268" s="294"/>
      <c r="C268" s="294"/>
      <c r="D268" s="294"/>
      <c r="E268" s="294"/>
      <c r="F268" s="294"/>
      <c r="G268" s="294"/>
      <c r="H268" s="294"/>
      <c r="I268" s="294"/>
      <c r="J268" s="294"/>
      <c r="K268" s="294"/>
      <c r="L268" s="294"/>
      <c r="M268" s="294"/>
      <c r="N268" s="294"/>
      <c r="O268" s="294"/>
      <c r="P268" s="294"/>
      <c r="Q268" s="294"/>
      <c r="R268" s="294"/>
      <c r="S268" s="294"/>
      <c r="T268" s="294"/>
      <c r="U268" s="294"/>
      <c r="V268" s="294"/>
      <c r="W268" s="294"/>
      <c r="X268" s="294"/>
      <c r="Y268" s="294"/>
    </row>
    <row r="269" spans="1:25" ht="15.75" customHeight="1" x14ac:dyDescent="0.35">
      <c r="A269" s="294"/>
      <c r="B269" s="294"/>
      <c r="C269" s="294"/>
      <c r="D269" s="294"/>
      <c r="E269" s="294"/>
      <c r="F269" s="294"/>
      <c r="G269" s="294"/>
      <c r="H269" s="294"/>
      <c r="I269" s="294"/>
      <c r="J269" s="294"/>
      <c r="K269" s="294"/>
      <c r="L269" s="294"/>
      <c r="M269" s="294"/>
      <c r="N269" s="294"/>
      <c r="O269" s="294"/>
      <c r="P269" s="294"/>
      <c r="Q269" s="294"/>
      <c r="R269" s="294"/>
      <c r="S269" s="294"/>
      <c r="T269" s="294"/>
      <c r="U269" s="294"/>
      <c r="V269" s="294"/>
      <c r="W269" s="294"/>
      <c r="X269" s="294"/>
      <c r="Y269" s="294"/>
    </row>
    <row r="270" spans="1:25" ht="15.75" customHeight="1" x14ac:dyDescent="0.35"/>
    <row r="271" spans="1:25" ht="15.75" customHeight="1" x14ac:dyDescent="0.35"/>
    <row r="272" spans="1:25"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row r="1001" ht="15.75" customHeight="1" x14ac:dyDescent="0.35"/>
    <row r="1002" ht="15.75" customHeight="1" x14ac:dyDescent="0.35"/>
    <row r="1003" ht="15.75" customHeight="1" x14ac:dyDescent="0.35"/>
    <row r="1004" ht="15.75" customHeight="1" x14ac:dyDescent="0.35"/>
    <row r="1005" ht="15.75" customHeight="1" x14ac:dyDescent="0.35"/>
    <row r="1006" ht="15.75" customHeight="1" x14ac:dyDescent="0.35"/>
    <row r="1007" ht="15.75" customHeight="1" x14ac:dyDescent="0.35"/>
    <row r="1008" ht="15.75" customHeight="1" x14ac:dyDescent="0.35"/>
    <row r="1009" ht="15.75" customHeight="1" x14ac:dyDescent="0.35"/>
    <row r="1010" ht="15.75" customHeight="1" x14ac:dyDescent="0.35"/>
    <row r="1011" ht="15.75" customHeight="1" x14ac:dyDescent="0.35"/>
    <row r="1012" ht="15.75" customHeight="1" x14ac:dyDescent="0.35"/>
  </sheetData>
  <sheetProtection formatCells="0" formatColumns="0" formatRows="0" insertHyperlinks="0"/>
  <mergeCells count="67">
    <mergeCell ref="D3:E3"/>
    <mergeCell ref="B15:E15"/>
    <mergeCell ref="B36:E36"/>
    <mergeCell ref="B57:E57"/>
    <mergeCell ref="A43:C43"/>
    <mergeCell ref="D43:E43"/>
    <mergeCell ref="A44:C44"/>
    <mergeCell ref="D44:E44"/>
    <mergeCell ref="A45:C45"/>
    <mergeCell ref="D45:E45"/>
    <mergeCell ref="A39:E39"/>
    <mergeCell ref="A40:E40"/>
    <mergeCell ref="A41:C41"/>
    <mergeCell ref="D41:E41"/>
    <mergeCell ref="A42:C42"/>
    <mergeCell ref="D42:E42"/>
    <mergeCell ref="A25:C25"/>
    <mergeCell ref="D67:E67"/>
    <mergeCell ref="D46:E46"/>
    <mergeCell ref="A46:C46"/>
    <mergeCell ref="A47:C47"/>
    <mergeCell ref="D47:E47"/>
    <mergeCell ref="A49:E53"/>
    <mergeCell ref="A48:E48"/>
    <mergeCell ref="D25:E25"/>
    <mergeCell ref="A26:C26"/>
    <mergeCell ref="D26:E26"/>
    <mergeCell ref="A28:E32"/>
    <mergeCell ref="A27:E27"/>
    <mergeCell ref="A68:C68"/>
    <mergeCell ref="D68:E68"/>
    <mergeCell ref="A70:E74"/>
    <mergeCell ref="A60:E60"/>
    <mergeCell ref="A61:E61"/>
    <mergeCell ref="D62:E62"/>
    <mergeCell ref="A66:C66"/>
    <mergeCell ref="D66:E66"/>
    <mergeCell ref="A62:C62"/>
    <mergeCell ref="A63:C63"/>
    <mergeCell ref="D63:E63"/>
    <mergeCell ref="A64:C64"/>
    <mergeCell ref="D64:E64"/>
    <mergeCell ref="A65:C65"/>
    <mergeCell ref="D65:E65"/>
    <mergeCell ref="A67:C67"/>
    <mergeCell ref="A22:C22"/>
    <mergeCell ref="D22:E22"/>
    <mergeCell ref="D23:E23"/>
    <mergeCell ref="A23:C23"/>
    <mergeCell ref="A24:C24"/>
    <mergeCell ref="D24:E24"/>
    <mergeCell ref="A1:B1"/>
    <mergeCell ref="D1:E1"/>
    <mergeCell ref="A2:B2"/>
    <mergeCell ref="D2:E2"/>
    <mergeCell ref="A69:E69"/>
    <mergeCell ref="A5:E5"/>
    <mergeCell ref="A7:E7"/>
    <mergeCell ref="A9:E9"/>
    <mergeCell ref="A11:E11"/>
    <mergeCell ref="A12:E12"/>
    <mergeCell ref="A18:E18"/>
    <mergeCell ref="A19:E19"/>
    <mergeCell ref="A20:C20"/>
    <mergeCell ref="D20:E20"/>
    <mergeCell ref="A21:C21"/>
    <mergeCell ref="D21:E21"/>
  </mergeCells>
  <conditionalFormatting sqref="A3:A4">
    <cfRule type="expression" dxfId="913" priority="19">
      <formula>E3="X"</formula>
    </cfRule>
  </conditionalFormatting>
  <conditionalFormatting sqref="A3:C4">
    <cfRule type="expression" dxfId="912" priority="18">
      <formula>F3="X"</formula>
    </cfRule>
  </conditionalFormatting>
  <conditionalFormatting sqref="A1:A2">
    <cfRule type="expression" dxfId="911" priority="4">
      <formula>C1="X"</formula>
    </cfRule>
  </conditionalFormatting>
  <conditionalFormatting sqref="B17:E17">
    <cfRule type="expression" dxfId="910" priority="3">
      <formula>COLUMN(B17)-1=$A16</formula>
    </cfRule>
  </conditionalFormatting>
  <conditionalFormatting sqref="B38:E38">
    <cfRule type="expression" dxfId="909" priority="2">
      <formula>COLUMN(B38)-1=$A37</formula>
    </cfRule>
  </conditionalFormatting>
  <conditionalFormatting sqref="B59:E59">
    <cfRule type="expression" dxfId="908" priority="1">
      <formula>COLUMN(B59)-1=$A58</formula>
    </cfRule>
  </conditionalFormatting>
  <hyperlinks>
    <hyperlink ref="D3:E3" r:id="rId1" display="Click here for Overview video of the 5 Student Success Tabs" xr:uid="{00000000-0004-0000-0F00-000000000000}"/>
    <hyperlink ref="D2:E2" r:id="rId2" display="Click here for Guiding Video" xr:uid="{00000000-0004-0000-0F00-000001000000}"/>
    <hyperlink ref="D1:E1" r:id="rId3" location="bookmark=id.o45z59hzuldp" display="Click here for Guiding Document, or" xr:uid="{00000000-0004-0000-0F00-000002000000}"/>
  </hyperlinks>
  <pageMargins left="0.75" right="0.75" top="1" bottom="1" header="0" footer="0"/>
  <pageSetup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16387" r:id="rId7" name="Option Button 3">
              <controlPr defaultSize="0" autoFill="0" autoLine="0" autoPict="0">
                <anchor moveWithCells="1">
                  <from>
                    <xdr:col>1</xdr:col>
                    <xdr:colOff>1257300</xdr:colOff>
                    <xdr:row>14</xdr:row>
                    <xdr:rowOff>247650</xdr:rowOff>
                  </from>
                  <to>
                    <xdr:col>1</xdr:col>
                    <xdr:colOff>2133600</xdr:colOff>
                    <xdr:row>15</xdr:row>
                    <xdr:rowOff>209550</xdr:rowOff>
                  </to>
                </anchor>
              </controlPr>
            </control>
          </mc:Choice>
        </mc:AlternateContent>
        <mc:AlternateContent xmlns:mc="http://schemas.openxmlformats.org/markup-compatibility/2006">
          <mc:Choice Requires="x14">
            <control shapeId="16388" r:id="rId8" name="Option Button 4">
              <controlPr defaultSize="0" autoFill="0" autoLine="0" autoPict="0">
                <anchor moveWithCells="1">
                  <from>
                    <xdr:col>2</xdr:col>
                    <xdr:colOff>1257300</xdr:colOff>
                    <xdr:row>14</xdr:row>
                    <xdr:rowOff>247650</xdr:rowOff>
                  </from>
                  <to>
                    <xdr:col>2</xdr:col>
                    <xdr:colOff>2133600</xdr:colOff>
                    <xdr:row>15</xdr:row>
                    <xdr:rowOff>209550</xdr:rowOff>
                  </to>
                </anchor>
              </controlPr>
            </control>
          </mc:Choice>
        </mc:AlternateContent>
        <mc:AlternateContent xmlns:mc="http://schemas.openxmlformats.org/markup-compatibility/2006">
          <mc:Choice Requires="x14">
            <control shapeId="16389" r:id="rId9" name="Option Button 5">
              <controlPr defaultSize="0" autoFill="0" autoLine="0" autoPict="0">
                <anchor moveWithCells="1">
                  <from>
                    <xdr:col>3</xdr:col>
                    <xdr:colOff>1231900</xdr:colOff>
                    <xdr:row>14</xdr:row>
                    <xdr:rowOff>247650</xdr:rowOff>
                  </from>
                  <to>
                    <xdr:col>3</xdr:col>
                    <xdr:colOff>2108200</xdr:colOff>
                    <xdr:row>15</xdr:row>
                    <xdr:rowOff>209550</xdr:rowOff>
                  </to>
                </anchor>
              </controlPr>
            </control>
          </mc:Choice>
        </mc:AlternateContent>
        <mc:AlternateContent xmlns:mc="http://schemas.openxmlformats.org/markup-compatibility/2006">
          <mc:Choice Requires="x14">
            <control shapeId="16390" r:id="rId10" name="Option Button 6">
              <controlPr defaultSize="0" autoFill="0" autoLine="0" autoPict="0">
                <anchor moveWithCells="1">
                  <from>
                    <xdr:col>4</xdr:col>
                    <xdr:colOff>1238250</xdr:colOff>
                    <xdr:row>14</xdr:row>
                    <xdr:rowOff>247650</xdr:rowOff>
                  </from>
                  <to>
                    <xdr:col>4</xdr:col>
                    <xdr:colOff>2114550</xdr:colOff>
                    <xdr:row>15</xdr:row>
                    <xdr:rowOff>209550</xdr:rowOff>
                  </to>
                </anchor>
              </controlPr>
            </control>
          </mc:Choice>
        </mc:AlternateContent>
        <mc:AlternateContent xmlns:mc="http://schemas.openxmlformats.org/markup-compatibility/2006">
          <mc:Choice Requires="x14">
            <control shapeId="16391" r:id="rId11" name="Option Button 7">
              <controlPr defaultSize="0" autoFill="0" autoLine="0" autoPict="0">
                <anchor moveWithCells="1">
                  <from>
                    <xdr:col>1</xdr:col>
                    <xdr:colOff>1257300</xdr:colOff>
                    <xdr:row>35</xdr:row>
                    <xdr:rowOff>190500</xdr:rowOff>
                  </from>
                  <to>
                    <xdr:col>1</xdr:col>
                    <xdr:colOff>2133600</xdr:colOff>
                    <xdr:row>36</xdr:row>
                    <xdr:rowOff>209550</xdr:rowOff>
                  </to>
                </anchor>
              </controlPr>
            </control>
          </mc:Choice>
        </mc:AlternateContent>
        <mc:AlternateContent xmlns:mc="http://schemas.openxmlformats.org/markup-compatibility/2006">
          <mc:Choice Requires="x14">
            <control shapeId="16392" r:id="rId12" name="Option Button 8">
              <controlPr defaultSize="0" autoFill="0" autoLine="0" autoPict="0">
                <anchor moveWithCells="1">
                  <from>
                    <xdr:col>2</xdr:col>
                    <xdr:colOff>1257300</xdr:colOff>
                    <xdr:row>35</xdr:row>
                    <xdr:rowOff>190500</xdr:rowOff>
                  </from>
                  <to>
                    <xdr:col>2</xdr:col>
                    <xdr:colOff>2133600</xdr:colOff>
                    <xdr:row>36</xdr:row>
                    <xdr:rowOff>209550</xdr:rowOff>
                  </to>
                </anchor>
              </controlPr>
            </control>
          </mc:Choice>
        </mc:AlternateContent>
        <mc:AlternateContent xmlns:mc="http://schemas.openxmlformats.org/markup-compatibility/2006">
          <mc:Choice Requires="x14">
            <control shapeId="16393" r:id="rId13" name="Option Button 9">
              <controlPr defaultSize="0" autoFill="0" autoLine="0" autoPict="0">
                <anchor moveWithCells="1">
                  <from>
                    <xdr:col>3</xdr:col>
                    <xdr:colOff>1231900</xdr:colOff>
                    <xdr:row>35</xdr:row>
                    <xdr:rowOff>190500</xdr:rowOff>
                  </from>
                  <to>
                    <xdr:col>3</xdr:col>
                    <xdr:colOff>2108200</xdr:colOff>
                    <xdr:row>36</xdr:row>
                    <xdr:rowOff>209550</xdr:rowOff>
                  </to>
                </anchor>
              </controlPr>
            </control>
          </mc:Choice>
        </mc:AlternateContent>
        <mc:AlternateContent xmlns:mc="http://schemas.openxmlformats.org/markup-compatibility/2006">
          <mc:Choice Requires="x14">
            <control shapeId="16398" r:id="rId14" name="Option Button 14">
              <controlPr defaultSize="0" autoFill="0" autoLine="0" autoPict="0">
                <anchor moveWithCells="1">
                  <from>
                    <xdr:col>1</xdr:col>
                    <xdr:colOff>1257300</xdr:colOff>
                    <xdr:row>56</xdr:row>
                    <xdr:rowOff>190500</xdr:rowOff>
                  </from>
                  <to>
                    <xdr:col>1</xdr:col>
                    <xdr:colOff>2133600</xdr:colOff>
                    <xdr:row>57</xdr:row>
                    <xdr:rowOff>209550</xdr:rowOff>
                  </to>
                </anchor>
              </controlPr>
            </control>
          </mc:Choice>
        </mc:AlternateContent>
        <mc:AlternateContent xmlns:mc="http://schemas.openxmlformats.org/markup-compatibility/2006">
          <mc:Choice Requires="x14">
            <control shapeId="16399" r:id="rId15" name="Option Button 15">
              <controlPr defaultSize="0" autoFill="0" autoLine="0" autoPict="0">
                <anchor moveWithCells="1">
                  <from>
                    <xdr:col>2</xdr:col>
                    <xdr:colOff>1257300</xdr:colOff>
                    <xdr:row>56</xdr:row>
                    <xdr:rowOff>190500</xdr:rowOff>
                  </from>
                  <to>
                    <xdr:col>2</xdr:col>
                    <xdr:colOff>2133600</xdr:colOff>
                    <xdr:row>57</xdr:row>
                    <xdr:rowOff>209550</xdr:rowOff>
                  </to>
                </anchor>
              </controlPr>
            </control>
          </mc:Choice>
        </mc:AlternateContent>
        <mc:AlternateContent xmlns:mc="http://schemas.openxmlformats.org/markup-compatibility/2006">
          <mc:Choice Requires="x14">
            <control shapeId="16400" r:id="rId16" name="Option Button 16">
              <controlPr defaultSize="0" autoFill="0" autoLine="0" autoPict="0">
                <anchor moveWithCells="1">
                  <from>
                    <xdr:col>3</xdr:col>
                    <xdr:colOff>1231900</xdr:colOff>
                    <xdr:row>56</xdr:row>
                    <xdr:rowOff>190500</xdr:rowOff>
                  </from>
                  <to>
                    <xdr:col>3</xdr:col>
                    <xdr:colOff>2108200</xdr:colOff>
                    <xdr:row>57</xdr:row>
                    <xdr:rowOff>209550</xdr:rowOff>
                  </to>
                </anchor>
              </controlPr>
            </control>
          </mc:Choice>
        </mc:AlternateContent>
        <mc:AlternateContent xmlns:mc="http://schemas.openxmlformats.org/markup-compatibility/2006">
          <mc:Choice Requires="x14">
            <control shapeId="16401" r:id="rId17" name="Option Button 17">
              <controlPr defaultSize="0" autoFill="0" autoLine="0" autoPict="0">
                <anchor moveWithCells="1">
                  <from>
                    <xdr:col>4</xdr:col>
                    <xdr:colOff>1250950</xdr:colOff>
                    <xdr:row>56</xdr:row>
                    <xdr:rowOff>190500</xdr:rowOff>
                  </from>
                  <to>
                    <xdr:col>4</xdr:col>
                    <xdr:colOff>2127250</xdr:colOff>
                    <xdr:row>57</xdr:row>
                    <xdr:rowOff>209550</xdr:rowOff>
                  </to>
                </anchor>
              </controlPr>
            </control>
          </mc:Choice>
        </mc:AlternateContent>
        <mc:AlternateContent xmlns:mc="http://schemas.openxmlformats.org/markup-compatibility/2006">
          <mc:Choice Requires="x14">
            <control shapeId="16406" r:id="rId18" name="Option Button 22">
              <controlPr defaultSize="0" autoFill="0" autoLine="0" autoPict="0">
                <anchor moveWithCells="1">
                  <from>
                    <xdr:col>4</xdr:col>
                    <xdr:colOff>1238250</xdr:colOff>
                    <xdr:row>35</xdr:row>
                    <xdr:rowOff>190500</xdr:rowOff>
                  </from>
                  <to>
                    <xdr:col>4</xdr:col>
                    <xdr:colOff>2114550</xdr:colOff>
                    <xdr:row>36</xdr:row>
                    <xdr:rowOff>209550</xdr:rowOff>
                  </to>
                </anchor>
              </controlPr>
            </control>
          </mc:Choice>
        </mc:AlternateContent>
        <mc:AlternateContent xmlns:mc="http://schemas.openxmlformats.org/markup-compatibility/2006">
          <mc:Choice Requires="x14">
            <control shapeId="16407" r:id="rId19" name="Group Box 23">
              <controlPr defaultSize="0" autoFill="0" autoPict="0">
                <anchor moveWithCells="1">
                  <from>
                    <xdr:col>1</xdr:col>
                    <xdr:colOff>0</xdr:colOff>
                    <xdr:row>33</xdr:row>
                    <xdr:rowOff>190500</xdr:rowOff>
                  </from>
                  <to>
                    <xdr:col>5</xdr:col>
                    <xdr:colOff>0</xdr:colOff>
                    <xdr:row>36</xdr:row>
                    <xdr:rowOff>241300</xdr:rowOff>
                  </to>
                </anchor>
              </controlPr>
            </control>
          </mc:Choice>
        </mc:AlternateContent>
        <mc:AlternateContent xmlns:mc="http://schemas.openxmlformats.org/markup-compatibility/2006">
          <mc:Choice Requires="x14">
            <control shapeId="16408" r:id="rId20" name="Group Box 24">
              <controlPr defaultSize="0" autoFill="0" autoPict="0">
                <anchor moveWithCells="1">
                  <from>
                    <xdr:col>0</xdr:col>
                    <xdr:colOff>2705100</xdr:colOff>
                    <xdr:row>55</xdr:row>
                    <xdr:rowOff>0</xdr:rowOff>
                  </from>
                  <to>
                    <xdr:col>5</xdr:col>
                    <xdr:colOff>0</xdr:colOff>
                    <xdr:row>58</xdr:row>
                    <xdr:rowOff>12700</xdr:rowOff>
                  </to>
                </anchor>
              </controlPr>
            </control>
          </mc:Choice>
        </mc:AlternateContent>
        <mc:AlternateContent xmlns:mc="http://schemas.openxmlformats.org/markup-compatibility/2006">
          <mc:Choice Requires="x14">
            <control shapeId="16409" r:id="rId21" name="Group Box 25">
              <controlPr defaultSize="0" autoFill="0" autoPict="0">
                <anchor moveWithCells="1">
                  <from>
                    <xdr:col>1</xdr:col>
                    <xdr:colOff>0</xdr:colOff>
                    <xdr:row>13</xdr:row>
                    <xdr:rowOff>0</xdr:rowOff>
                  </from>
                  <to>
                    <xdr:col>4</xdr:col>
                    <xdr:colOff>2705100</xdr:colOff>
                    <xdr:row>16</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rgb="FFFF9900"/>
  </sheetPr>
  <dimension ref="A1:Z1013"/>
  <sheetViews>
    <sheetView zoomScale="80" zoomScaleNormal="80" workbookViewId="0">
      <selection activeCell="C4" sqref="C4"/>
    </sheetView>
  </sheetViews>
  <sheetFormatPr defaultColWidth="11.23046875" defaultRowHeight="15" customHeight="1" x14ac:dyDescent="0.35"/>
  <cols>
    <col min="1" max="5" width="31.69140625" style="268" customWidth="1"/>
    <col min="6" max="25" width="11" style="268" customWidth="1"/>
    <col min="26" max="16384" width="11.23046875" style="268"/>
  </cols>
  <sheetData>
    <row r="1" spans="1:26" s="407" customFormat="1" ht="22.5" x14ac:dyDescent="0.45">
      <c r="A1" s="1085" t="str">
        <f>IF(C1="X","This tab MUST be completed.","")</f>
        <v>This tab MUST be completed.</v>
      </c>
      <c r="B1" s="1085"/>
      <c r="C1" s="409" t="s">
        <v>776</v>
      </c>
      <c r="D1" s="1210" t="s">
        <v>941</v>
      </c>
      <c r="E1" s="1210"/>
    </row>
    <row r="2" spans="1:26" s="407" customFormat="1" ht="23" x14ac:dyDescent="0.5">
      <c r="A2" s="1067" t="str">
        <f>IF(C2="x","This tab need not be completed.","")</f>
        <v>This tab need not be completed.</v>
      </c>
      <c r="B2" s="1067"/>
      <c r="C2" s="469" t="s">
        <v>776</v>
      </c>
      <c r="D2" s="1096" t="s">
        <v>940</v>
      </c>
      <c r="E2" s="1096"/>
    </row>
    <row r="3" spans="1:26" s="230" customFormat="1" ht="22.5" x14ac:dyDescent="0.45">
      <c r="D3" s="1210" t="s">
        <v>1196</v>
      </c>
      <c r="E3" s="1210"/>
    </row>
    <row r="4" spans="1:26" s="413" customFormat="1" ht="22.5" x14ac:dyDescent="0.45">
      <c r="D4" s="1096" t="s">
        <v>1234</v>
      </c>
      <c r="E4" s="1096"/>
    </row>
    <row r="5" spans="1:26" ht="51.75" customHeight="1" x14ac:dyDescent="0.35">
      <c r="A5" s="1267" t="s">
        <v>309</v>
      </c>
      <c r="B5" s="1268"/>
      <c r="C5" s="1268"/>
      <c r="D5" s="1268"/>
      <c r="E5" s="1269"/>
      <c r="F5" s="29"/>
      <c r="G5" s="29"/>
      <c r="H5" s="29"/>
      <c r="I5" s="29"/>
      <c r="J5" s="29"/>
      <c r="K5" s="29"/>
      <c r="L5" s="29"/>
      <c r="M5" s="29"/>
      <c r="N5" s="29"/>
      <c r="O5" s="29"/>
      <c r="P5" s="29"/>
      <c r="Q5" s="29"/>
      <c r="R5" s="29"/>
      <c r="S5" s="29"/>
      <c r="T5" s="29"/>
      <c r="U5" s="29"/>
      <c r="V5" s="29"/>
      <c r="W5" s="29"/>
      <c r="X5" s="29"/>
      <c r="Y5" s="29"/>
      <c r="Z5" s="29"/>
    </row>
    <row r="6" spans="1:26" ht="18" x14ac:dyDescent="0.35">
      <c r="A6" s="322"/>
      <c r="B6" s="322"/>
      <c r="C6" s="322"/>
      <c r="D6" s="322"/>
      <c r="E6" s="322"/>
      <c r="F6" s="29"/>
      <c r="G6" s="29"/>
      <c r="H6" s="29"/>
      <c r="I6" s="29"/>
      <c r="J6" s="29"/>
      <c r="K6" s="29"/>
      <c r="L6" s="29"/>
      <c r="M6" s="29"/>
      <c r="N6" s="29"/>
      <c r="O6" s="29"/>
      <c r="P6" s="29"/>
      <c r="Q6" s="29"/>
      <c r="R6" s="29"/>
      <c r="S6" s="29"/>
      <c r="T6" s="29"/>
      <c r="U6" s="29"/>
      <c r="V6" s="29"/>
      <c r="W6" s="29"/>
      <c r="X6" s="29"/>
      <c r="Y6" s="29"/>
      <c r="Z6" s="29"/>
    </row>
    <row r="7" spans="1:26" ht="147" customHeight="1" x14ac:dyDescent="0.35">
      <c r="A7" s="1240" t="s">
        <v>305</v>
      </c>
      <c r="B7" s="1241"/>
      <c r="C7" s="1241"/>
      <c r="D7" s="1241"/>
      <c r="E7" s="1241"/>
      <c r="F7" s="29"/>
      <c r="G7" s="29"/>
      <c r="H7" s="29"/>
      <c r="I7" s="29"/>
      <c r="J7" s="29"/>
      <c r="K7" s="29"/>
      <c r="L7" s="29"/>
      <c r="M7" s="29"/>
      <c r="N7" s="29"/>
      <c r="O7" s="29"/>
      <c r="P7" s="29"/>
      <c r="Q7" s="29"/>
      <c r="R7" s="29"/>
      <c r="S7" s="29"/>
      <c r="T7" s="29"/>
      <c r="U7" s="29"/>
      <c r="V7" s="29"/>
      <c r="W7" s="29"/>
      <c r="X7" s="29"/>
      <c r="Y7" s="29"/>
      <c r="Z7" s="29"/>
    </row>
    <row r="8" spans="1:26" ht="18" x14ac:dyDescent="0.35">
      <c r="A8" s="322"/>
      <c r="B8" s="322"/>
      <c r="C8" s="322"/>
      <c r="D8" s="322"/>
      <c r="E8" s="322"/>
      <c r="F8" s="29"/>
      <c r="G8" s="29"/>
      <c r="H8" s="29"/>
      <c r="I8" s="29"/>
      <c r="J8" s="29"/>
      <c r="K8" s="29"/>
      <c r="L8" s="29"/>
      <c r="M8" s="29"/>
      <c r="N8" s="29"/>
      <c r="O8" s="29"/>
      <c r="P8" s="29"/>
      <c r="Q8" s="29"/>
      <c r="R8" s="29"/>
      <c r="S8" s="29"/>
      <c r="T8" s="29"/>
      <c r="U8" s="29"/>
      <c r="V8" s="29"/>
      <c r="W8" s="29"/>
      <c r="X8" s="29"/>
      <c r="Y8" s="29"/>
      <c r="Z8" s="29"/>
    </row>
    <row r="9" spans="1:26" ht="68.5" customHeight="1" x14ac:dyDescent="0.35">
      <c r="A9" s="1232" t="s">
        <v>130</v>
      </c>
      <c r="B9" s="1233"/>
      <c r="C9" s="1233"/>
      <c r="D9" s="1233"/>
      <c r="E9" s="1234"/>
      <c r="F9" s="29"/>
      <c r="G9" s="29"/>
      <c r="H9" s="29"/>
      <c r="I9" s="29"/>
      <c r="J9" s="29"/>
      <c r="K9" s="29"/>
      <c r="L9" s="29"/>
      <c r="M9" s="29"/>
      <c r="N9" s="29"/>
      <c r="O9" s="29"/>
      <c r="P9" s="29"/>
      <c r="Q9" s="29"/>
      <c r="R9" s="29"/>
      <c r="S9" s="29"/>
      <c r="T9" s="29"/>
      <c r="U9" s="29"/>
      <c r="V9" s="29"/>
      <c r="W9" s="29"/>
      <c r="X9" s="29"/>
      <c r="Y9" s="29"/>
      <c r="Z9" s="29"/>
    </row>
    <row r="10" spans="1:26" ht="18" x14ac:dyDescent="0.35">
      <c r="A10" s="322"/>
      <c r="B10" s="322"/>
      <c r="C10" s="322"/>
      <c r="D10" s="322"/>
      <c r="E10" s="322"/>
      <c r="F10" s="29"/>
      <c r="G10" s="29"/>
      <c r="H10" s="29"/>
      <c r="I10" s="29"/>
      <c r="J10" s="29"/>
      <c r="K10" s="29"/>
      <c r="L10" s="29"/>
      <c r="M10" s="29"/>
      <c r="N10" s="29"/>
      <c r="O10" s="29"/>
      <c r="P10" s="29"/>
      <c r="Q10" s="29"/>
      <c r="R10" s="29"/>
      <c r="S10" s="29"/>
      <c r="T10" s="29"/>
      <c r="U10" s="29"/>
      <c r="V10" s="29"/>
      <c r="W10" s="29"/>
      <c r="X10" s="29"/>
      <c r="Y10" s="29"/>
      <c r="Z10" s="29"/>
    </row>
    <row r="11" spans="1:26" ht="15.5" x14ac:dyDescent="0.35">
      <c r="A11" s="1270" t="s">
        <v>63</v>
      </c>
      <c r="B11" s="1137"/>
      <c r="C11" s="1137"/>
      <c r="D11" s="1137"/>
      <c r="E11" s="1137"/>
      <c r="F11" s="29"/>
      <c r="G11" s="29"/>
      <c r="H11" s="29"/>
      <c r="I11" s="29"/>
      <c r="J11" s="29"/>
      <c r="K11" s="29"/>
      <c r="L11" s="29"/>
      <c r="M11" s="29"/>
      <c r="N11" s="29"/>
      <c r="O11" s="29"/>
      <c r="P11" s="29"/>
      <c r="Q11" s="29"/>
      <c r="R11" s="29"/>
      <c r="S11" s="29"/>
      <c r="T11" s="29"/>
      <c r="U11" s="29"/>
      <c r="V11" s="29"/>
      <c r="W11" s="29"/>
      <c r="X11" s="29"/>
      <c r="Y11" s="29"/>
      <c r="Z11" s="29"/>
    </row>
    <row r="12" spans="1:26" ht="100.5" customHeight="1" x14ac:dyDescent="0.35">
      <c r="A12" s="1271" t="s">
        <v>131</v>
      </c>
      <c r="B12" s="1137"/>
      <c r="C12" s="1137"/>
      <c r="D12" s="1137"/>
      <c r="E12" s="1137"/>
      <c r="F12" s="29"/>
      <c r="G12" s="29"/>
      <c r="H12" s="29"/>
      <c r="I12" s="29"/>
      <c r="J12" s="29"/>
      <c r="K12" s="29"/>
      <c r="L12" s="29"/>
      <c r="M12" s="29"/>
      <c r="N12" s="29"/>
      <c r="O12" s="29"/>
      <c r="P12" s="29"/>
      <c r="Q12" s="29"/>
      <c r="R12" s="29"/>
      <c r="S12" s="29"/>
      <c r="T12" s="29"/>
      <c r="U12" s="29"/>
      <c r="V12" s="29"/>
      <c r="W12" s="29"/>
      <c r="X12" s="29"/>
      <c r="Y12" s="29"/>
      <c r="Z12" s="29"/>
    </row>
    <row r="13" spans="1:26" ht="18" thickBot="1" x14ac:dyDescent="0.4">
      <c r="A13" s="331"/>
      <c r="B13" s="331"/>
      <c r="C13" s="331"/>
      <c r="D13" s="331"/>
      <c r="E13" s="331"/>
      <c r="F13" s="29"/>
      <c r="G13" s="29"/>
      <c r="H13" s="29"/>
      <c r="I13" s="29"/>
      <c r="J13" s="29"/>
      <c r="K13" s="29"/>
      <c r="L13" s="29"/>
      <c r="M13" s="29"/>
      <c r="N13" s="29"/>
      <c r="O13" s="29"/>
      <c r="P13" s="29"/>
      <c r="Q13" s="29"/>
      <c r="R13" s="29"/>
      <c r="S13" s="29"/>
      <c r="T13" s="29"/>
      <c r="U13" s="29"/>
      <c r="V13" s="29"/>
      <c r="W13" s="29"/>
      <c r="X13" s="29"/>
      <c r="Y13" s="29"/>
      <c r="Z13" s="29"/>
    </row>
    <row r="14" spans="1:26" ht="18.5" thickBot="1" x14ac:dyDescent="0.4">
      <c r="A14" s="324" t="s">
        <v>236</v>
      </c>
      <c r="B14" s="324" t="s">
        <v>65</v>
      </c>
      <c r="C14" s="324" t="s">
        <v>66</v>
      </c>
      <c r="D14" s="324" t="s">
        <v>67</v>
      </c>
      <c r="E14" s="324" t="s">
        <v>68</v>
      </c>
      <c r="F14" s="29"/>
      <c r="G14" s="29"/>
      <c r="H14" s="29"/>
      <c r="I14" s="29"/>
      <c r="J14" s="29"/>
      <c r="K14" s="29"/>
      <c r="L14" s="29"/>
      <c r="M14" s="29"/>
      <c r="N14" s="29"/>
      <c r="O14" s="29"/>
      <c r="P14" s="29"/>
      <c r="Q14" s="29"/>
      <c r="R14" s="29"/>
      <c r="S14" s="29"/>
      <c r="T14" s="29"/>
      <c r="U14" s="29"/>
      <c r="V14" s="29"/>
      <c r="W14" s="29"/>
      <c r="X14" s="29"/>
      <c r="Y14" s="29"/>
      <c r="Z14" s="29"/>
    </row>
    <row r="15" spans="1:26" ht="19.5" customHeight="1" thickBot="1" x14ac:dyDescent="0.4">
      <c r="A15" s="325"/>
      <c r="B15" s="1227" t="s">
        <v>849</v>
      </c>
      <c r="C15" s="1227"/>
      <c r="D15" s="1227"/>
      <c r="E15" s="1227"/>
      <c r="F15" s="29"/>
      <c r="G15" s="29"/>
      <c r="H15" s="29"/>
      <c r="I15" s="29"/>
      <c r="J15" s="29"/>
      <c r="K15" s="29"/>
      <c r="L15" s="29"/>
      <c r="M15" s="29"/>
      <c r="N15" s="29"/>
      <c r="O15" s="29"/>
      <c r="P15" s="29"/>
      <c r="Q15" s="29"/>
      <c r="R15" s="29"/>
      <c r="S15" s="29"/>
      <c r="T15" s="29"/>
      <c r="U15" s="29"/>
      <c r="V15" s="29"/>
      <c r="W15" s="29"/>
      <c r="X15" s="29"/>
      <c r="Y15" s="29"/>
      <c r="Z15" s="29"/>
    </row>
    <row r="16" spans="1:26" ht="18" thickBot="1" x14ac:dyDescent="0.4">
      <c r="A16" s="326">
        <v>0</v>
      </c>
      <c r="B16" s="327"/>
      <c r="C16" s="327"/>
      <c r="D16" s="327"/>
      <c r="E16" s="327"/>
      <c r="F16" s="294"/>
      <c r="G16" s="294"/>
      <c r="H16" s="294"/>
      <c r="I16" s="294"/>
      <c r="J16" s="294"/>
      <c r="K16" s="294"/>
      <c r="L16" s="294"/>
      <c r="M16" s="294"/>
      <c r="N16" s="294"/>
      <c r="O16" s="294"/>
      <c r="P16" s="294"/>
      <c r="Q16" s="294"/>
      <c r="R16" s="294"/>
      <c r="S16" s="294"/>
      <c r="T16" s="294"/>
      <c r="U16" s="294"/>
      <c r="V16" s="294"/>
      <c r="W16" s="294"/>
      <c r="X16" s="294"/>
      <c r="Y16" s="294"/>
    </row>
    <row r="17" spans="1:26" ht="158" thickBot="1" x14ac:dyDescent="0.4">
      <c r="A17" s="328" t="s">
        <v>133</v>
      </c>
      <c r="B17" s="329" t="s">
        <v>134</v>
      </c>
      <c r="C17" s="329" t="s">
        <v>135</v>
      </c>
      <c r="D17" s="329" t="s">
        <v>136</v>
      </c>
      <c r="E17" s="329" t="s">
        <v>137</v>
      </c>
      <c r="F17" s="29"/>
      <c r="G17" s="29"/>
      <c r="H17" s="29"/>
      <c r="I17" s="29"/>
      <c r="J17" s="29"/>
      <c r="K17" s="29"/>
      <c r="L17" s="29"/>
      <c r="M17" s="29"/>
      <c r="N17" s="29"/>
      <c r="O17" s="29"/>
      <c r="P17" s="29"/>
      <c r="Q17" s="29"/>
      <c r="R17" s="29"/>
      <c r="S17" s="29"/>
      <c r="T17" s="29"/>
      <c r="U17" s="29"/>
      <c r="V17" s="29"/>
      <c r="W17" s="29"/>
      <c r="X17" s="29"/>
      <c r="Y17" s="29"/>
      <c r="Z17" s="29"/>
    </row>
    <row r="18" spans="1:26" ht="49.5" customHeight="1" thickBot="1" x14ac:dyDescent="0.4">
      <c r="A18" s="1225" t="s">
        <v>74</v>
      </c>
      <c r="B18" s="1218"/>
      <c r="C18" s="1218"/>
      <c r="D18" s="1218"/>
      <c r="E18" s="1219"/>
      <c r="F18" s="29"/>
      <c r="G18" s="29"/>
      <c r="H18" s="29"/>
      <c r="I18" s="29"/>
      <c r="J18" s="29"/>
      <c r="K18" s="29"/>
      <c r="L18" s="29"/>
      <c r="M18" s="29"/>
      <c r="N18" s="29"/>
      <c r="O18" s="29"/>
      <c r="P18" s="29"/>
      <c r="Q18" s="29"/>
      <c r="R18" s="29"/>
      <c r="S18" s="29"/>
      <c r="T18" s="29"/>
      <c r="U18" s="29"/>
      <c r="V18" s="29"/>
      <c r="W18" s="29"/>
      <c r="X18" s="29"/>
      <c r="Y18" s="29"/>
      <c r="Z18" s="29"/>
    </row>
    <row r="19" spans="1:26" ht="23.25" customHeight="1" x14ac:dyDescent="0.35">
      <c r="A19" s="1220" t="s">
        <v>75</v>
      </c>
      <c r="B19" s="1218"/>
      <c r="C19" s="1218"/>
      <c r="D19" s="1218"/>
      <c r="E19" s="1219"/>
      <c r="F19" s="29"/>
      <c r="G19" s="29"/>
      <c r="H19" s="29"/>
      <c r="I19" s="29"/>
      <c r="J19" s="29"/>
      <c r="K19" s="29"/>
      <c r="L19" s="29"/>
      <c r="M19" s="29"/>
      <c r="N19" s="29"/>
      <c r="O19" s="29"/>
      <c r="P19" s="29"/>
      <c r="Q19" s="29"/>
      <c r="R19" s="29"/>
      <c r="S19" s="29"/>
      <c r="T19" s="29"/>
      <c r="U19" s="29"/>
      <c r="V19" s="29"/>
      <c r="W19" s="29"/>
      <c r="X19" s="29"/>
      <c r="Y19" s="29"/>
      <c r="Z19" s="29"/>
    </row>
    <row r="20" spans="1:26" ht="39" customHeight="1" x14ac:dyDescent="0.35">
      <c r="A20" s="1226" t="s">
        <v>76</v>
      </c>
      <c r="B20" s="1218"/>
      <c r="C20" s="1219"/>
      <c r="D20" s="1226" t="s">
        <v>77</v>
      </c>
      <c r="E20" s="1219"/>
      <c r="F20" s="29"/>
      <c r="G20" s="29"/>
      <c r="H20" s="29"/>
      <c r="I20" s="29"/>
      <c r="J20" s="29"/>
      <c r="K20" s="29"/>
      <c r="L20" s="29"/>
      <c r="M20" s="29"/>
      <c r="N20" s="29"/>
      <c r="O20" s="29"/>
      <c r="P20" s="29"/>
      <c r="Q20" s="29"/>
      <c r="R20" s="29"/>
      <c r="S20" s="29"/>
      <c r="T20" s="29"/>
      <c r="U20" s="29"/>
      <c r="V20" s="29"/>
      <c r="W20" s="29"/>
      <c r="X20" s="29"/>
      <c r="Y20" s="29"/>
      <c r="Z20" s="29"/>
    </row>
    <row r="21" spans="1:26" ht="43.5" customHeight="1" x14ac:dyDescent="0.35">
      <c r="A21" s="1266"/>
      <c r="B21" s="1218"/>
      <c r="C21" s="1219"/>
      <c r="D21" s="1220"/>
      <c r="E21" s="1219"/>
      <c r="F21" s="29"/>
      <c r="G21" s="29"/>
      <c r="H21" s="29"/>
      <c r="I21" s="29"/>
      <c r="J21" s="29"/>
      <c r="K21" s="29"/>
      <c r="L21" s="29"/>
      <c r="M21" s="29"/>
      <c r="N21" s="29"/>
      <c r="O21" s="29"/>
      <c r="P21" s="29"/>
      <c r="Q21" s="29"/>
      <c r="R21" s="29"/>
      <c r="S21" s="29"/>
      <c r="T21" s="29"/>
      <c r="U21" s="29"/>
      <c r="V21" s="29"/>
      <c r="W21" s="29"/>
      <c r="X21" s="29"/>
      <c r="Y21" s="29"/>
      <c r="Z21" s="29"/>
    </row>
    <row r="22" spans="1:26" ht="37.5" customHeight="1" x14ac:dyDescent="0.35">
      <c r="A22" s="1266"/>
      <c r="B22" s="1218"/>
      <c r="C22" s="1219"/>
      <c r="D22" s="1220"/>
      <c r="E22" s="1219"/>
      <c r="F22" s="29"/>
      <c r="G22" s="29"/>
      <c r="H22" s="29"/>
      <c r="I22" s="29"/>
      <c r="J22" s="29"/>
      <c r="K22" s="29"/>
      <c r="L22" s="29"/>
      <c r="M22" s="29"/>
      <c r="N22" s="29"/>
      <c r="O22" s="29"/>
      <c r="P22" s="29"/>
      <c r="Q22" s="29"/>
      <c r="R22" s="29"/>
      <c r="S22" s="29"/>
      <c r="T22" s="29"/>
      <c r="U22" s="29"/>
      <c r="V22" s="29"/>
      <c r="W22" s="29"/>
      <c r="X22" s="29"/>
      <c r="Y22" s="29"/>
      <c r="Z22" s="29"/>
    </row>
    <row r="23" spans="1:26" ht="43.5" customHeight="1" x14ac:dyDescent="0.35">
      <c r="A23" s="1266"/>
      <c r="B23" s="1218"/>
      <c r="C23" s="1219"/>
      <c r="D23" s="1220"/>
      <c r="E23" s="1219"/>
      <c r="F23" s="29"/>
      <c r="G23" s="29"/>
      <c r="H23" s="29"/>
      <c r="I23" s="29"/>
      <c r="J23" s="29"/>
      <c r="K23" s="29"/>
      <c r="L23" s="29"/>
      <c r="M23" s="29"/>
      <c r="N23" s="29"/>
      <c r="O23" s="29"/>
      <c r="P23" s="29"/>
      <c r="Q23" s="29"/>
      <c r="R23" s="29"/>
      <c r="S23" s="29"/>
      <c r="T23" s="29"/>
      <c r="U23" s="29"/>
      <c r="V23" s="29"/>
      <c r="W23" s="29"/>
      <c r="X23" s="29"/>
      <c r="Y23" s="29"/>
      <c r="Z23" s="29"/>
    </row>
    <row r="24" spans="1:26" ht="37.5" customHeight="1" x14ac:dyDescent="0.35">
      <c r="A24" s="1266"/>
      <c r="B24" s="1218"/>
      <c r="C24" s="1219"/>
      <c r="D24" s="1220"/>
      <c r="E24" s="1219"/>
      <c r="F24" s="29"/>
      <c r="G24" s="29"/>
      <c r="H24" s="29"/>
      <c r="I24" s="29"/>
      <c r="J24" s="29"/>
      <c r="K24" s="29"/>
      <c r="L24" s="29"/>
      <c r="M24" s="29"/>
      <c r="N24" s="29"/>
      <c r="O24" s="29"/>
      <c r="P24" s="29"/>
      <c r="Q24" s="29"/>
      <c r="R24" s="29"/>
      <c r="S24" s="29"/>
      <c r="T24" s="29"/>
      <c r="U24" s="29"/>
      <c r="V24" s="29"/>
      <c r="W24" s="29"/>
      <c r="X24" s="29"/>
      <c r="Y24" s="29"/>
      <c r="Z24" s="29"/>
    </row>
    <row r="25" spans="1:26" ht="43.5" customHeight="1" x14ac:dyDescent="0.35">
      <c r="A25" s="1266"/>
      <c r="B25" s="1218"/>
      <c r="C25" s="1219"/>
      <c r="D25" s="1220"/>
      <c r="E25" s="1219"/>
      <c r="F25" s="29"/>
      <c r="G25" s="29"/>
      <c r="H25" s="29"/>
      <c r="I25" s="29"/>
      <c r="J25" s="29"/>
      <c r="K25" s="29"/>
      <c r="L25" s="29"/>
      <c r="M25" s="29"/>
      <c r="N25" s="29"/>
      <c r="O25" s="29"/>
      <c r="P25" s="29"/>
      <c r="Q25" s="29"/>
      <c r="R25" s="29"/>
      <c r="S25" s="29"/>
      <c r="T25" s="29"/>
      <c r="U25" s="29"/>
      <c r="V25" s="29"/>
      <c r="W25" s="29"/>
      <c r="X25" s="29"/>
      <c r="Y25" s="29"/>
      <c r="Z25" s="29"/>
    </row>
    <row r="26" spans="1:26" ht="37.5" customHeight="1" thickBot="1" x14ac:dyDescent="0.4">
      <c r="A26" s="1266"/>
      <c r="B26" s="1218"/>
      <c r="C26" s="1219"/>
      <c r="D26" s="1220"/>
      <c r="E26" s="1219"/>
      <c r="F26" s="29"/>
      <c r="G26" s="29"/>
      <c r="H26" s="29"/>
      <c r="I26" s="29"/>
      <c r="J26" s="29"/>
      <c r="K26" s="29"/>
      <c r="L26" s="29"/>
      <c r="M26" s="29"/>
      <c r="N26" s="29"/>
      <c r="O26" s="29"/>
      <c r="P26" s="29"/>
      <c r="Q26" s="29"/>
      <c r="R26" s="29"/>
      <c r="S26" s="29"/>
      <c r="T26" s="29"/>
      <c r="U26" s="29"/>
      <c r="V26" s="29"/>
      <c r="W26" s="29"/>
      <c r="X26" s="29"/>
      <c r="Y26" s="29"/>
      <c r="Z26" s="29"/>
    </row>
    <row r="27" spans="1:26" ht="39" customHeight="1" thickBot="1" x14ac:dyDescent="0.4">
      <c r="A27" s="1221" t="s">
        <v>78</v>
      </c>
      <c r="B27" s="1222"/>
      <c r="C27" s="1222"/>
      <c r="D27" s="1222"/>
      <c r="E27" s="1223"/>
      <c r="F27" s="294"/>
      <c r="G27" s="294"/>
      <c r="H27" s="294"/>
      <c r="I27" s="294"/>
      <c r="J27" s="294"/>
      <c r="K27" s="294"/>
      <c r="L27" s="294"/>
      <c r="M27" s="294"/>
      <c r="N27" s="294"/>
      <c r="O27" s="294"/>
      <c r="P27" s="294"/>
      <c r="Q27" s="294"/>
      <c r="R27" s="294"/>
      <c r="S27" s="294"/>
      <c r="T27" s="294"/>
      <c r="U27" s="294"/>
      <c r="V27" s="294"/>
      <c r="W27" s="294"/>
      <c r="X27" s="294"/>
      <c r="Y27" s="294"/>
    </row>
    <row r="28" spans="1:26" ht="121.15" customHeight="1" x14ac:dyDescent="0.35">
      <c r="A28" s="1272"/>
      <c r="B28" s="1244"/>
      <c r="C28" s="1244"/>
      <c r="D28" s="1244"/>
      <c r="E28" s="1245"/>
      <c r="F28" s="294"/>
      <c r="G28" s="294"/>
      <c r="H28" s="294"/>
      <c r="I28" s="294"/>
      <c r="J28" s="294"/>
      <c r="K28" s="294"/>
      <c r="L28" s="294"/>
      <c r="M28" s="294"/>
      <c r="N28" s="294"/>
      <c r="O28" s="294"/>
      <c r="P28" s="294"/>
      <c r="Q28" s="294"/>
      <c r="R28" s="294"/>
      <c r="S28" s="294"/>
      <c r="T28" s="294"/>
      <c r="U28" s="294"/>
      <c r="V28" s="294"/>
      <c r="W28" s="294"/>
      <c r="X28" s="294"/>
      <c r="Y28" s="294"/>
    </row>
    <row r="29" spans="1:26" ht="15.5" x14ac:dyDescent="0.35">
      <c r="A29" s="1246"/>
      <c r="B29" s="1137"/>
      <c r="C29" s="1137"/>
      <c r="D29" s="1137"/>
      <c r="E29" s="1247"/>
      <c r="F29" s="29"/>
      <c r="G29" s="29"/>
      <c r="H29" s="29"/>
      <c r="I29" s="29"/>
      <c r="J29" s="29"/>
      <c r="K29" s="29"/>
      <c r="L29" s="29"/>
      <c r="M29" s="29"/>
      <c r="N29" s="29"/>
      <c r="O29" s="29"/>
      <c r="P29" s="29"/>
      <c r="Q29" s="29"/>
      <c r="R29" s="29"/>
      <c r="S29" s="29"/>
      <c r="T29" s="29"/>
      <c r="U29" s="29"/>
      <c r="V29" s="29"/>
      <c r="W29" s="29"/>
      <c r="X29" s="29"/>
      <c r="Y29" s="29"/>
      <c r="Z29" s="29"/>
    </row>
    <row r="30" spans="1:26" ht="15.5" x14ac:dyDescent="0.35">
      <c r="A30" s="1246"/>
      <c r="B30" s="1137"/>
      <c r="C30" s="1137"/>
      <c r="D30" s="1137"/>
      <c r="E30" s="1247"/>
      <c r="F30" s="29"/>
      <c r="G30" s="29"/>
      <c r="H30" s="29"/>
      <c r="I30" s="29"/>
      <c r="J30" s="29"/>
      <c r="K30" s="29"/>
      <c r="L30" s="29"/>
      <c r="M30" s="29"/>
      <c r="N30" s="29"/>
      <c r="O30" s="29"/>
      <c r="P30" s="29"/>
      <c r="Q30" s="29"/>
      <c r="R30" s="29"/>
      <c r="S30" s="29"/>
      <c r="T30" s="29"/>
      <c r="U30" s="29"/>
      <c r="V30" s="29"/>
      <c r="W30" s="29"/>
      <c r="X30" s="29"/>
      <c r="Y30" s="29"/>
      <c r="Z30" s="29"/>
    </row>
    <row r="31" spans="1:26" ht="15.75" customHeight="1" x14ac:dyDescent="0.35">
      <c r="A31" s="1246"/>
      <c r="B31" s="1137"/>
      <c r="C31" s="1137"/>
      <c r="D31" s="1137"/>
      <c r="E31" s="1247"/>
      <c r="F31" s="29"/>
      <c r="G31" s="29"/>
      <c r="H31" s="29"/>
      <c r="I31" s="29"/>
      <c r="J31" s="29"/>
      <c r="K31" s="29"/>
      <c r="L31" s="29"/>
      <c r="M31" s="29"/>
      <c r="N31" s="29"/>
      <c r="O31" s="29"/>
      <c r="P31" s="29"/>
      <c r="Q31" s="29"/>
      <c r="R31" s="29"/>
      <c r="S31" s="29"/>
      <c r="T31" s="29"/>
      <c r="U31" s="29"/>
      <c r="V31" s="29"/>
      <c r="W31" s="29"/>
      <c r="X31" s="29"/>
      <c r="Y31" s="29"/>
      <c r="Z31" s="29"/>
    </row>
    <row r="32" spans="1:26" ht="15.75" customHeight="1" x14ac:dyDescent="0.35">
      <c r="A32" s="1248"/>
      <c r="B32" s="1249"/>
      <c r="C32" s="1249"/>
      <c r="D32" s="1249"/>
      <c r="E32" s="1250"/>
      <c r="F32" s="29"/>
      <c r="G32" s="29"/>
      <c r="H32" s="29"/>
      <c r="I32" s="29"/>
      <c r="J32" s="29"/>
      <c r="K32" s="29"/>
      <c r="L32" s="29"/>
      <c r="M32" s="29"/>
      <c r="N32" s="29"/>
      <c r="O32" s="29"/>
      <c r="P32" s="29"/>
      <c r="Q32" s="29"/>
      <c r="R32" s="29"/>
      <c r="S32" s="29"/>
      <c r="T32" s="29"/>
      <c r="U32" s="29"/>
      <c r="V32" s="29"/>
      <c r="W32" s="29"/>
      <c r="X32" s="29"/>
      <c r="Y32" s="29"/>
      <c r="Z32" s="29"/>
    </row>
    <row r="33" spans="1:26" ht="15.75" customHeight="1" x14ac:dyDescent="0.35">
      <c r="A33" s="331"/>
      <c r="B33" s="331"/>
      <c r="C33" s="331"/>
      <c r="D33" s="331"/>
      <c r="E33" s="331"/>
      <c r="F33" s="29"/>
      <c r="G33" s="29"/>
      <c r="H33" s="29"/>
      <c r="I33" s="29"/>
      <c r="J33" s="29"/>
      <c r="K33" s="29"/>
      <c r="L33" s="29"/>
      <c r="M33" s="29"/>
      <c r="N33" s="29"/>
      <c r="O33" s="29"/>
      <c r="P33" s="29"/>
      <c r="Q33" s="29"/>
      <c r="R33" s="29"/>
      <c r="S33" s="29"/>
      <c r="T33" s="29"/>
      <c r="U33" s="29"/>
      <c r="V33" s="29"/>
      <c r="W33" s="29"/>
      <c r="X33" s="29"/>
      <c r="Y33" s="29"/>
      <c r="Z33" s="29"/>
    </row>
    <row r="34" spans="1:26" ht="15.75" customHeight="1" thickBot="1" x14ac:dyDescent="0.4">
      <c r="A34" s="331"/>
      <c r="B34" s="331"/>
      <c r="C34" s="331"/>
      <c r="D34" s="331"/>
      <c r="E34" s="331"/>
      <c r="F34" s="29"/>
      <c r="G34" s="29"/>
      <c r="H34" s="29"/>
      <c r="I34" s="29"/>
      <c r="J34" s="29"/>
      <c r="K34" s="29"/>
      <c r="L34" s="29"/>
      <c r="M34" s="29"/>
      <c r="N34" s="29"/>
      <c r="O34" s="29"/>
      <c r="P34" s="29"/>
      <c r="Q34" s="29"/>
      <c r="R34" s="29"/>
      <c r="S34" s="29"/>
      <c r="T34" s="29"/>
      <c r="U34" s="29"/>
      <c r="V34" s="29"/>
      <c r="W34" s="29"/>
      <c r="X34" s="29"/>
      <c r="Y34" s="29"/>
      <c r="Z34" s="29"/>
    </row>
    <row r="35" spans="1:26" ht="15.75" customHeight="1" thickBot="1" x14ac:dyDescent="0.4">
      <c r="A35" s="324" t="s">
        <v>237</v>
      </c>
      <c r="B35" s="324" t="s">
        <v>65</v>
      </c>
      <c r="C35" s="324" t="s">
        <v>66</v>
      </c>
      <c r="D35" s="324" t="s">
        <v>67</v>
      </c>
      <c r="E35" s="324" t="s">
        <v>68</v>
      </c>
      <c r="F35" s="29"/>
      <c r="G35" s="29"/>
      <c r="H35" s="29"/>
      <c r="I35" s="29"/>
      <c r="J35" s="29"/>
      <c r="K35" s="29"/>
      <c r="L35" s="29"/>
      <c r="M35" s="29"/>
      <c r="N35" s="29"/>
      <c r="O35" s="29"/>
      <c r="P35" s="29"/>
      <c r="Q35" s="29"/>
      <c r="R35" s="29"/>
      <c r="S35" s="29"/>
      <c r="T35" s="29"/>
      <c r="U35" s="29"/>
      <c r="V35" s="29"/>
      <c r="W35" s="29"/>
      <c r="X35" s="29"/>
      <c r="Y35" s="29"/>
      <c r="Z35" s="29"/>
    </row>
    <row r="36" spans="1:26" ht="15.75" customHeight="1" thickBot="1" x14ac:dyDescent="0.4">
      <c r="A36" s="325"/>
      <c r="B36" s="1227" t="s">
        <v>849</v>
      </c>
      <c r="C36" s="1227"/>
      <c r="D36" s="1227"/>
      <c r="E36" s="1227"/>
      <c r="F36" s="29"/>
      <c r="G36" s="29"/>
      <c r="H36" s="29"/>
      <c r="I36" s="29"/>
      <c r="J36" s="29"/>
      <c r="K36" s="29"/>
      <c r="L36" s="29"/>
      <c r="M36" s="29"/>
      <c r="N36" s="29"/>
      <c r="O36" s="29"/>
      <c r="P36" s="29"/>
      <c r="Q36" s="29"/>
      <c r="R36" s="29"/>
      <c r="S36" s="29"/>
      <c r="T36" s="29"/>
      <c r="U36" s="29"/>
      <c r="V36" s="29"/>
      <c r="W36" s="29"/>
      <c r="X36" s="29"/>
      <c r="Y36" s="29"/>
      <c r="Z36" s="29"/>
    </row>
    <row r="37" spans="1:26" ht="18" thickBot="1" x14ac:dyDescent="0.4">
      <c r="A37" s="326">
        <v>0</v>
      </c>
      <c r="B37" s="327"/>
      <c r="C37" s="327"/>
      <c r="D37" s="327"/>
      <c r="E37" s="327"/>
      <c r="F37" s="294"/>
      <c r="G37" s="294"/>
      <c r="H37" s="294"/>
      <c r="I37" s="294"/>
      <c r="J37" s="294"/>
      <c r="K37" s="294"/>
      <c r="L37" s="294"/>
      <c r="M37" s="294"/>
      <c r="N37" s="294"/>
      <c r="O37" s="294"/>
      <c r="P37" s="294"/>
      <c r="Q37" s="294"/>
      <c r="R37" s="294"/>
      <c r="S37" s="294"/>
      <c r="T37" s="294"/>
      <c r="U37" s="294"/>
      <c r="V37" s="294"/>
      <c r="W37" s="294"/>
      <c r="X37" s="294"/>
      <c r="Y37" s="294"/>
    </row>
    <row r="38" spans="1:26" ht="175.5" thickBot="1" x14ac:dyDescent="0.4">
      <c r="A38" s="328" t="s">
        <v>139</v>
      </c>
      <c r="B38" s="329" t="s">
        <v>140</v>
      </c>
      <c r="C38" s="329" t="s">
        <v>141</v>
      </c>
      <c r="D38" s="329" t="s">
        <v>142</v>
      </c>
      <c r="E38" s="329" t="s">
        <v>143</v>
      </c>
      <c r="F38" s="29"/>
      <c r="G38" s="29"/>
      <c r="H38" s="29"/>
      <c r="I38" s="29"/>
      <c r="J38" s="29"/>
      <c r="K38" s="29"/>
      <c r="L38" s="29"/>
      <c r="M38" s="29"/>
      <c r="N38" s="29"/>
      <c r="O38" s="29"/>
      <c r="P38" s="29"/>
      <c r="Q38" s="29"/>
      <c r="R38" s="29"/>
      <c r="S38" s="29"/>
      <c r="T38" s="29"/>
      <c r="U38" s="29"/>
      <c r="V38" s="29"/>
      <c r="W38" s="29"/>
      <c r="X38" s="29"/>
      <c r="Y38" s="29"/>
      <c r="Z38" s="29"/>
    </row>
    <row r="39" spans="1:26" ht="38.25" customHeight="1" thickBot="1" x14ac:dyDescent="0.4">
      <c r="A39" s="1225" t="s">
        <v>74</v>
      </c>
      <c r="B39" s="1218"/>
      <c r="C39" s="1218"/>
      <c r="D39" s="1218"/>
      <c r="E39" s="1219"/>
      <c r="F39" s="29"/>
      <c r="G39" s="29"/>
      <c r="H39" s="29"/>
      <c r="I39" s="29"/>
      <c r="J39" s="29"/>
      <c r="K39" s="29"/>
      <c r="L39" s="29"/>
      <c r="M39" s="29"/>
      <c r="N39" s="29"/>
      <c r="O39" s="29"/>
      <c r="P39" s="29"/>
      <c r="Q39" s="29"/>
      <c r="R39" s="29"/>
      <c r="S39" s="29"/>
      <c r="T39" s="29"/>
      <c r="U39" s="29"/>
      <c r="V39" s="29"/>
      <c r="W39" s="29"/>
      <c r="X39" s="29"/>
      <c r="Y39" s="29"/>
      <c r="Z39" s="29"/>
    </row>
    <row r="40" spans="1:26" ht="25.5" customHeight="1" x14ac:dyDescent="0.35">
      <c r="A40" s="1220" t="s">
        <v>75</v>
      </c>
      <c r="B40" s="1218"/>
      <c r="C40" s="1218"/>
      <c r="D40" s="1218"/>
      <c r="E40" s="1219"/>
      <c r="F40" s="29"/>
      <c r="G40" s="29"/>
      <c r="H40" s="29"/>
      <c r="I40" s="29"/>
      <c r="J40" s="29"/>
      <c r="K40" s="29"/>
      <c r="L40" s="29"/>
      <c r="M40" s="29"/>
      <c r="N40" s="29"/>
      <c r="O40" s="29"/>
      <c r="P40" s="29"/>
      <c r="Q40" s="29"/>
      <c r="R40" s="29"/>
      <c r="S40" s="29"/>
      <c r="T40" s="29"/>
      <c r="U40" s="29"/>
      <c r="V40" s="29"/>
      <c r="W40" s="29"/>
      <c r="X40" s="29"/>
      <c r="Y40" s="29"/>
      <c r="Z40" s="29"/>
    </row>
    <row r="41" spans="1:26" ht="39" customHeight="1" x14ac:dyDescent="0.35">
      <c r="A41" s="1226" t="s">
        <v>76</v>
      </c>
      <c r="B41" s="1218"/>
      <c r="C41" s="1219"/>
      <c r="D41" s="1226" t="s">
        <v>77</v>
      </c>
      <c r="E41" s="1219"/>
      <c r="F41" s="29"/>
      <c r="G41" s="29"/>
      <c r="H41" s="29"/>
      <c r="I41" s="29"/>
      <c r="J41" s="29"/>
      <c r="K41" s="29"/>
      <c r="L41" s="29"/>
      <c r="M41" s="29"/>
      <c r="N41" s="29"/>
      <c r="O41" s="29"/>
      <c r="P41" s="29"/>
      <c r="Q41" s="29"/>
      <c r="R41" s="29"/>
      <c r="S41" s="29"/>
      <c r="T41" s="29"/>
      <c r="U41" s="29"/>
      <c r="V41" s="29"/>
      <c r="W41" s="29"/>
      <c r="X41" s="29"/>
      <c r="Y41" s="29"/>
      <c r="Z41" s="29"/>
    </row>
    <row r="42" spans="1:26" ht="43.5" customHeight="1" x14ac:dyDescent="0.35">
      <c r="A42" s="1266"/>
      <c r="B42" s="1218"/>
      <c r="C42" s="1219"/>
      <c r="D42" s="1220"/>
      <c r="E42" s="1219"/>
      <c r="F42" s="29"/>
      <c r="G42" s="29"/>
      <c r="H42" s="29"/>
      <c r="I42" s="29"/>
      <c r="J42" s="29"/>
      <c r="K42" s="29"/>
      <c r="L42" s="29"/>
      <c r="M42" s="29"/>
      <c r="N42" s="29"/>
      <c r="O42" s="29"/>
      <c r="P42" s="29"/>
      <c r="Q42" s="29"/>
      <c r="R42" s="29"/>
      <c r="S42" s="29"/>
      <c r="T42" s="29"/>
      <c r="U42" s="29"/>
      <c r="V42" s="29"/>
      <c r="W42" s="29"/>
      <c r="X42" s="29"/>
      <c r="Y42" s="29"/>
      <c r="Z42" s="29"/>
    </row>
    <row r="43" spans="1:26" ht="37.5" customHeight="1" x14ac:dyDescent="0.35">
      <c r="A43" s="1266"/>
      <c r="B43" s="1218"/>
      <c r="C43" s="1219"/>
      <c r="D43" s="1220"/>
      <c r="E43" s="1219"/>
      <c r="F43" s="29"/>
      <c r="G43" s="29"/>
      <c r="H43" s="29"/>
      <c r="I43" s="29"/>
      <c r="J43" s="29"/>
      <c r="K43" s="29"/>
      <c r="L43" s="29"/>
      <c r="M43" s="29"/>
      <c r="N43" s="29"/>
      <c r="O43" s="29"/>
      <c r="P43" s="29"/>
      <c r="Q43" s="29"/>
      <c r="R43" s="29"/>
      <c r="S43" s="29"/>
      <c r="T43" s="29"/>
      <c r="U43" s="29"/>
      <c r="V43" s="29"/>
      <c r="W43" s="29"/>
      <c r="X43" s="29"/>
      <c r="Y43" s="29"/>
      <c r="Z43" s="29"/>
    </row>
    <row r="44" spans="1:26" ht="43.5" customHeight="1" x14ac:dyDescent="0.35">
      <c r="A44" s="1266"/>
      <c r="B44" s="1218"/>
      <c r="C44" s="1219"/>
      <c r="D44" s="1220"/>
      <c r="E44" s="1219"/>
      <c r="F44" s="29"/>
      <c r="G44" s="29"/>
      <c r="H44" s="29"/>
      <c r="I44" s="29"/>
      <c r="J44" s="29"/>
      <c r="K44" s="29"/>
      <c r="L44" s="29"/>
      <c r="M44" s="29"/>
      <c r="N44" s="29"/>
      <c r="O44" s="29"/>
      <c r="P44" s="29"/>
      <c r="Q44" s="29"/>
      <c r="R44" s="29"/>
      <c r="S44" s="29"/>
      <c r="T44" s="29"/>
      <c r="U44" s="29"/>
      <c r="V44" s="29"/>
      <c r="W44" s="29"/>
      <c r="X44" s="29"/>
      <c r="Y44" s="29"/>
      <c r="Z44" s="29"/>
    </row>
    <row r="45" spans="1:26" ht="37.5" customHeight="1" x14ac:dyDescent="0.35">
      <c r="A45" s="1266"/>
      <c r="B45" s="1218"/>
      <c r="C45" s="1219"/>
      <c r="D45" s="1220"/>
      <c r="E45" s="1219"/>
      <c r="F45" s="29"/>
      <c r="G45" s="29"/>
      <c r="H45" s="29"/>
      <c r="I45" s="29"/>
      <c r="J45" s="29"/>
      <c r="K45" s="29"/>
      <c r="L45" s="29"/>
      <c r="M45" s="29"/>
      <c r="N45" s="29"/>
      <c r="O45" s="29"/>
      <c r="P45" s="29"/>
      <c r="Q45" s="29"/>
      <c r="R45" s="29"/>
      <c r="S45" s="29"/>
      <c r="T45" s="29"/>
      <c r="U45" s="29"/>
      <c r="V45" s="29"/>
      <c r="W45" s="29"/>
      <c r="X45" s="29"/>
      <c r="Y45" s="29"/>
      <c r="Z45" s="29"/>
    </row>
    <row r="46" spans="1:26" ht="43.5" customHeight="1" x14ac:dyDescent="0.35">
      <c r="A46" s="1266"/>
      <c r="B46" s="1218"/>
      <c r="C46" s="1219"/>
      <c r="D46" s="1220"/>
      <c r="E46" s="1219"/>
      <c r="F46" s="29"/>
      <c r="G46" s="29"/>
      <c r="H46" s="29"/>
      <c r="I46" s="29"/>
      <c r="J46" s="29"/>
      <c r="K46" s="29"/>
      <c r="L46" s="29"/>
      <c r="M46" s="29"/>
      <c r="N46" s="29"/>
      <c r="O46" s="29"/>
      <c r="P46" s="29"/>
      <c r="Q46" s="29"/>
      <c r="R46" s="29"/>
      <c r="S46" s="29"/>
      <c r="T46" s="29"/>
      <c r="U46" s="29"/>
      <c r="V46" s="29"/>
      <c r="W46" s="29"/>
      <c r="X46" s="29"/>
      <c r="Y46" s="29"/>
      <c r="Z46" s="29"/>
    </row>
    <row r="47" spans="1:26" ht="37.5" customHeight="1" thickBot="1" x14ac:dyDescent="0.4">
      <c r="A47" s="1266"/>
      <c r="B47" s="1218"/>
      <c r="C47" s="1219"/>
      <c r="D47" s="1220"/>
      <c r="E47" s="1219"/>
      <c r="F47" s="29"/>
      <c r="G47" s="29"/>
      <c r="H47" s="29"/>
      <c r="I47" s="29"/>
      <c r="J47" s="29"/>
      <c r="K47" s="29"/>
      <c r="L47" s="29"/>
      <c r="M47" s="29"/>
      <c r="N47" s="29"/>
      <c r="O47" s="29"/>
      <c r="P47" s="29"/>
      <c r="Q47" s="29"/>
      <c r="R47" s="29"/>
      <c r="S47" s="29"/>
      <c r="T47" s="29"/>
      <c r="U47" s="29"/>
      <c r="V47" s="29"/>
      <c r="W47" s="29"/>
      <c r="X47" s="29"/>
      <c r="Y47" s="29"/>
      <c r="Z47" s="29"/>
    </row>
    <row r="48" spans="1:26" ht="39" customHeight="1" thickBot="1" x14ac:dyDescent="0.4">
      <c r="A48" s="1221" t="s">
        <v>78</v>
      </c>
      <c r="B48" s="1222"/>
      <c r="C48" s="1222"/>
      <c r="D48" s="1222"/>
      <c r="E48" s="1223"/>
      <c r="F48" s="294"/>
      <c r="G48" s="294"/>
      <c r="H48" s="294"/>
      <c r="I48" s="294"/>
      <c r="J48" s="294"/>
      <c r="K48" s="294"/>
      <c r="L48" s="294"/>
      <c r="M48" s="294"/>
      <c r="N48" s="294"/>
      <c r="O48" s="294"/>
      <c r="P48" s="294"/>
      <c r="Q48" s="294"/>
      <c r="R48" s="294"/>
      <c r="S48" s="294"/>
      <c r="T48" s="294"/>
      <c r="U48" s="294"/>
      <c r="V48" s="294"/>
      <c r="W48" s="294"/>
      <c r="X48" s="294"/>
      <c r="Y48" s="294"/>
    </row>
    <row r="49" spans="1:26" ht="121.15" customHeight="1" x14ac:dyDescent="0.35">
      <c r="A49" s="1272"/>
      <c r="B49" s="1244"/>
      <c r="C49" s="1244"/>
      <c r="D49" s="1244"/>
      <c r="E49" s="1245"/>
      <c r="F49" s="294"/>
      <c r="G49" s="294"/>
      <c r="H49" s="294"/>
      <c r="I49" s="294"/>
      <c r="J49" s="294"/>
      <c r="K49" s="294"/>
      <c r="L49" s="294"/>
      <c r="M49" s="294"/>
      <c r="N49" s="294"/>
      <c r="O49" s="294"/>
      <c r="P49" s="294"/>
      <c r="Q49" s="294"/>
      <c r="R49" s="294"/>
      <c r="S49" s="294"/>
      <c r="T49" s="294"/>
      <c r="U49" s="294"/>
      <c r="V49" s="294"/>
      <c r="W49" s="294"/>
      <c r="X49" s="294"/>
      <c r="Y49" s="294"/>
    </row>
    <row r="50" spans="1:26" ht="15.75" customHeight="1" x14ac:dyDescent="0.35">
      <c r="A50" s="1246"/>
      <c r="B50" s="1137"/>
      <c r="C50" s="1137"/>
      <c r="D50" s="1137"/>
      <c r="E50" s="1247"/>
      <c r="F50" s="29"/>
      <c r="G50" s="29"/>
      <c r="H50" s="29"/>
      <c r="I50" s="29"/>
      <c r="J50" s="29"/>
      <c r="K50" s="29"/>
      <c r="L50" s="29"/>
      <c r="M50" s="29"/>
      <c r="N50" s="29"/>
      <c r="O50" s="29"/>
      <c r="P50" s="29"/>
      <c r="Q50" s="29"/>
      <c r="R50" s="29"/>
      <c r="S50" s="29"/>
      <c r="T50" s="29"/>
      <c r="U50" s="29"/>
      <c r="V50" s="29"/>
      <c r="W50" s="29"/>
      <c r="X50" s="29"/>
      <c r="Y50" s="29"/>
      <c r="Z50" s="29"/>
    </row>
    <row r="51" spans="1:26" ht="15.75" customHeight="1" x14ac:dyDescent="0.35">
      <c r="A51" s="1246"/>
      <c r="B51" s="1137"/>
      <c r="C51" s="1137"/>
      <c r="D51" s="1137"/>
      <c r="E51" s="1247"/>
      <c r="F51" s="29"/>
      <c r="G51" s="29"/>
      <c r="H51" s="29"/>
      <c r="I51" s="29"/>
      <c r="J51" s="29"/>
      <c r="K51" s="29"/>
      <c r="L51" s="29"/>
      <c r="M51" s="29"/>
      <c r="N51" s="29"/>
      <c r="O51" s="29"/>
      <c r="P51" s="29"/>
      <c r="Q51" s="29"/>
      <c r="R51" s="29"/>
      <c r="S51" s="29"/>
      <c r="T51" s="29"/>
      <c r="U51" s="29"/>
      <c r="V51" s="29"/>
      <c r="W51" s="29"/>
      <c r="X51" s="29"/>
      <c r="Y51" s="29"/>
      <c r="Z51" s="29"/>
    </row>
    <row r="52" spans="1:26" ht="15.75" customHeight="1" x14ac:dyDescent="0.35">
      <c r="A52" s="1246"/>
      <c r="B52" s="1137"/>
      <c r="C52" s="1137"/>
      <c r="D52" s="1137"/>
      <c r="E52" s="1247"/>
      <c r="F52" s="29"/>
      <c r="G52" s="29"/>
      <c r="H52" s="29"/>
      <c r="I52" s="29"/>
      <c r="J52" s="29"/>
      <c r="K52" s="29"/>
      <c r="L52" s="29"/>
      <c r="M52" s="29"/>
      <c r="N52" s="29"/>
      <c r="O52" s="29"/>
      <c r="P52" s="29"/>
      <c r="Q52" s="29"/>
      <c r="R52" s="29"/>
      <c r="S52" s="29"/>
      <c r="T52" s="29"/>
      <c r="U52" s="29"/>
      <c r="V52" s="29"/>
      <c r="W52" s="29"/>
      <c r="X52" s="29"/>
      <c r="Y52" s="29"/>
      <c r="Z52" s="29"/>
    </row>
    <row r="53" spans="1:26" ht="15.75" customHeight="1" x14ac:dyDescent="0.35">
      <c r="A53" s="1248"/>
      <c r="B53" s="1249"/>
      <c r="C53" s="1249"/>
      <c r="D53" s="1249"/>
      <c r="E53" s="1250"/>
      <c r="F53" s="29"/>
      <c r="G53" s="29"/>
      <c r="H53" s="29"/>
      <c r="I53" s="29"/>
      <c r="J53" s="29"/>
      <c r="K53" s="29"/>
      <c r="L53" s="29"/>
      <c r="M53" s="29"/>
      <c r="N53" s="29"/>
      <c r="O53" s="29"/>
      <c r="P53" s="29"/>
      <c r="Q53" s="29"/>
      <c r="R53" s="29"/>
      <c r="S53" s="29"/>
      <c r="T53" s="29"/>
      <c r="U53" s="29"/>
      <c r="V53" s="29"/>
      <c r="W53" s="29"/>
      <c r="X53" s="29"/>
      <c r="Y53" s="29"/>
      <c r="Z53" s="29"/>
    </row>
    <row r="54" spans="1:26" ht="15.75" customHeight="1" x14ac:dyDescent="0.35">
      <c r="A54" s="331"/>
      <c r="B54" s="331"/>
      <c r="C54" s="331"/>
      <c r="D54" s="331"/>
      <c r="E54" s="331"/>
      <c r="F54" s="29"/>
      <c r="G54" s="29"/>
      <c r="H54" s="29"/>
      <c r="I54" s="29"/>
      <c r="J54" s="29"/>
      <c r="K54" s="29"/>
      <c r="L54" s="29"/>
      <c r="M54" s="29"/>
      <c r="N54" s="29"/>
      <c r="O54" s="29"/>
      <c r="P54" s="29"/>
      <c r="Q54" s="29"/>
      <c r="R54" s="29"/>
      <c r="S54" s="29"/>
      <c r="T54" s="29"/>
      <c r="U54" s="29"/>
      <c r="V54" s="29"/>
      <c r="W54" s="29"/>
      <c r="X54" s="29"/>
      <c r="Y54" s="29"/>
      <c r="Z54" s="29"/>
    </row>
    <row r="55" spans="1:26" ht="15.75" customHeight="1" thickBot="1" x14ac:dyDescent="0.4">
      <c r="A55" s="331"/>
      <c r="B55" s="331"/>
      <c r="C55" s="331"/>
      <c r="D55" s="331"/>
      <c r="E55" s="331"/>
      <c r="F55" s="29"/>
      <c r="G55" s="29"/>
      <c r="H55" s="29"/>
      <c r="I55" s="29"/>
      <c r="J55" s="29"/>
      <c r="K55" s="29"/>
      <c r="L55" s="29"/>
      <c r="M55" s="29"/>
      <c r="N55" s="29"/>
      <c r="O55" s="29"/>
      <c r="P55" s="29"/>
      <c r="Q55" s="29"/>
      <c r="R55" s="29"/>
      <c r="S55" s="29"/>
      <c r="T55" s="29"/>
      <c r="U55" s="29"/>
      <c r="V55" s="29"/>
      <c r="W55" s="29"/>
      <c r="X55" s="29"/>
      <c r="Y55" s="29"/>
      <c r="Z55" s="29"/>
    </row>
    <row r="56" spans="1:26" ht="15.75" customHeight="1" thickBot="1" x14ac:dyDescent="0.4">
      <c r="A56" s="324" t="s">
        <v>238</v>
      </c>
      <c r="B56" s="324" t="s">
        <v>65</v>
      </c>
      <c r="C56" s="324" t="s">
        <v>66</v>
      </c>
      <c r="D56" s="324" t="s">
        <v>67</v>
      </c>
      <c r="E56" s="324" t="s">
        <v>68</v>
      </c>
      <c r="F56" s="29"/>
      <c r="G56" s="29"/>
      <c r="H56" s="29"/>
      <c r="I56" s="29"/>
      <c r="J56" s="29"/>
      <c r="K56" s="29"/>
      <c r="L56" s="29"/>
      <c r="M56" s="29"/>
      <c r="N56" s="29"/>
      <c r="O56" s="29"/>
      <c r="P56" s="29"/>
      <c r="Q56" s="29"/>
      <c r="R56" s="29"/>
      <c r="S56" s="29"/>
      <c r="T56" s="29"/>
      <c r="U56" s="29"/>
      <c r="V56" s="29"/>
      <c r="W56" s="29"/>
      <c r="X56" s="29"/>
      <c r="Y56" s="29"/>
      <c r="Z56" s="29"/>
    </row>
    <row r="57" spans="1:26" ht="15.75" customHeight="1" thickBot="1" x14ac:dyDescent="0.4">
      <c r="A57" s="325"/>
      <c r="B57" s="1227" t="s">
        <v>849</v>
      </c>
      <c r="C57" s="1227"/>
      <c r="D57" s="1227"/>
      <c r="E57" s="1227"/>
      <c r="F57" s="29"/>
      <c r="G57" s="29"/>
      <c r="H57" s="29"/>
      <c r="I57" s="29"/>
      <c r="J57" s="29"/>
      <c r="K57" s="29"/>
      <c r="L57" s="29"/>
      <c r="M57" s="29"/>
      <c r="N57" s="29"/>
      <c r="O57" s="29"/>
      <c r="P57" s="29"/>
      <c r="Q57" s="29"/>
      <c r="R57" s="29"/>
      <c r="S57" s="29"/>
      <c r="T57" s="29"/>
      <c r="U57" s="29"/>
      <c r="V57" s="29"/>
      <c r="W57" s="29"/>
      <c r="X57" s="29"/>
      <c r="Y57" s="29"/>
      <c r="Z57" s="29"/>
    </row>
    <row r="58" spans="1:26" ht="18" thickBot="1" x14ac:dyDescent="0.4">
      <c r="A58" s="326">
        <v>0</v>
      </c>
      <c r="B58" s="327"/>
      <c r="C58" s="327"/>
      <c r="D58" s="327"/>
      <c r="E58" s="327"/>
      <c r="F58" s="294"/>
      <c r="G58" s="294"/>
      <c r="H58" s="294"/>
      <c r="I58" s="294"/>
      <c r="J58" s="294"/>
      <c r="K58" s="294"/>
      <c r="L58" s="294"/>
      <c r="M58" s="294"/>
      <c r="N58" s="294"/>
      <c r="O58" s="294"/>
      <c r="P58" s="294"/>
      <c r="Q58" s="294"/>
      <c r="R58" s="294"/>
      <c r="S58" s="294"/>
      <c r="T58" s="294"/>
      <c r="U58" s="294"/>
      <c r="V58" s="294"/>
      <c r="W58" s="294"/>
      <c r="X58" s="294"/>
      <c r="Y58" s="294"/>
    </row>
    <row r="59" spans="1:26" ht="263" thickBot="1" x14ac:dyDescent="0.4">
      <c r="A59" s="328" t="s">
        <v>145</v>
      </c>
      <c r="B59" s="329" t="s">
        <v>146</v>
      </c>
      <c r="C59" s="329" t="s">
        <v>147</v>
      </c>
      <c r="D59" s="329" t="s">
        <v>148</v>
      </c>
      <c r="E59" s="329" t="s">
        <v>149</v>
      </c>
      <c r="F59" s="29"/>
      <c r="G59" s="29"/>
      <c r="H59" s="29"/>
      <c r="I59" s="29"/>
      <c r="J59" s="29"/>
      <c r="K59" s="29"/>
      <c r="L59" s="29"/>
      <c r="M59" s="29"/>
      <c r="N59" s="29"/>
      <c r="O59" s="29"/>
      <c r="P59" s="29"/>
      <c r="Q59" s="29"/>
      <c r="R59" s="29"/>
      <c r="S59" s="29"/>
      <c r="T59" s="29"/>
      <c r="U59" s="29"/>
      <c r="V59" s="29"/>
      <c r="W59" s="29"/>
      <c r="X59" s="29"/>
      <c r="Y59" s="29"/>
      <c r="Z59" s="29"/>
    </row>
    <row r="60" spans="1:26" ht="36.75" customHeight="1" thickBot="1" x14ac:dyDescent="0.4">
      <c r="A60" s="1225" t="s">
        <v>74</v>
      </c>
      <c r="B60" s="1218"/>
      <c r="C60" s="1218"/>
      <c r="D60" s="1218"/>
      <c r="E60" s="1219"/>
      <c r="F60" s="29"/>
      <c r="G60" s="29"/>
      <c r="H60" s="29"/>
      <c r="I60" s="29"/>
      <c r="J60" s="29"/>
      <c r="K60" s="29"/>
      <c r="L60" s="29"/>
      <c r="M60" s="29"/>
      <c r="N60" s="29"/>
      <c r="O60" s="29"/>
      <c r="P60" s="29"/>
      <c r="Q60" s="29"/>
      <c r="R60" s="29"/>
      <c r="S60" s="29"/>
      <c r="T60" s="29"/>
      <c r="U60" s="29"/>
      <c r="V60" s="29"/>
      <c r="W60" s="29"/>
      <c r="X60" s="29"/>
      <c r="Y60" s="29"/>
      <c r="Z60" s="29"/>
    </row>
    <row r="61" spans="1:26" ht="19.5" customHeight="1" x14ac:dyDescent="0.35">
      <c r="A61" s="1220" t="s">
        <v>75</v>
      </c>
      <c r="B61" s="1218"/>
      <c r="C61" s="1218"/>
      <c r="D61" s="1218"/>
      <c r="E61" s="1219"/>
      <c r="F61" s="29"/>
      <c r="G61" s="29"/>
      <c r="H61" s="29"/>
      <c r="I61" s="29"/>
      <c r="J61" s="29"/>
      <c r="K61" s="29"/>
      <c r="L61" s="29"/>
      <c r="M61" s="29"/>
      <c r="N61" s="29"/>
      <c r="O61" s="29"/>
      <c r="P61" s="29"/>
      <c r="Q61" s="29"/>
      <c r="R61" s="29"/>
      <c r="S61" s="29"/>
      <c r="T61" s="29"/>
      <c r="U61" s="29"/>
      <c r="V61" s="29"/>
      <c r="W61" s="29"/>
      <c r="X61" s="29"/>
      <c r="Y61" s="29"/>
      <c r="Z61" s="29"/>
    </row>
    <row r="62" spans="1:26" ht="39" customHeight="1" x14ac:dyDescent="0.35">
      <c r="A62" s="1226" t="s">
        <v>76</v>
      </c>
      <c r="B62" s="1218"/>
      <c r="C62" s="1219"/>
      <c r="D62" s="1226" t="s">
        <v>77</v>
      </c>
      <c r="E62" s="1219"/>
      <c r="F62" s="29"/>
      <c r="G62" s="29"/>
      <c r="H62" s="29"/>
      <c r="I62" s="29"/>
      <c r="J62" s="29"/>
      <c r="K62" s="29"/>
      <c r="L62" s="29"/>
      <c r="M62" s="29"/>
      <c r="N62" s="29"/>
      <c r="O62" s="29"/>
      <c r="P62" s="29"/>
      <c r="Q62" s="29"/>
      <c r="R62" s="29"/>
      <c r="S62" s="29"/>
      <c r="T62" s="29"/>
      <c r="U62" s="29"/>
      <c r="V62" s="29"/>
      <c r="W62" s="29"/>
      <c r="X62" s="29"/>
      <c r="Y62" s="29"/>
      <c r="Z62" s="29"/>
    </row>
    <row r="63" spans="1:26" ht="43.5" customHeight="1" x14ac:dyDescent="0.35">
      <c r="A63" s="1266"/>
      <c r="B63" s="1218"/>
      <c r="C63" s="1219"/>
      <c r="D63" s="1220"/>
      <c r="E63" s="1219"/>
      <c r="F63" s="29"/>
      <c r="G63" s="29"/>
      <c r="H63" s="29"/>
      <c r="I63" s="29"/>
      <c r="J63" s="29"/>
      <c r="K63" s="29"/>
      <c r="L63" s="29"/>
      <c r="M63" s="29"/>
      <c r="N63" s="29"/>
      <c r="O63" s="29"/>
      <c r="P63" s="29"/>
      <c r="Q63" s="29"/>
      <c r="R63" s="29"/>
      <c r="S63" s="29"/>
      <c r="T63" s="29"/>
      <c r="U63" s="29"/>
      <c r="V63" s="29"/>
      <c r="W63" s="29"/>
      <c r="X63" s="29"/>
      <c r="Y63" s="29"/>
      <c r="Z63" s="29"/>
    </row>
    <row r="64" spans="1:26" ht="37.5" customHeight="1" x14ac:dyDescent="0.35">
      <c r="A64" s="1266"/>
      <c r="B64" s="1218"/>
      <c r="C64" s="1219"/>
      <c r="D64" s="1220"/>
      <c r="E64" s="1219"/>
      <c r="F64" s="29"/>
      <c r="G64" s="29"/>
      <c r="H64" s="29"/>
      <c r="I64" s="29"/>
      <c r="J64" s="29"/>
      <c r="K64" s="29"/>
      <c r="L64" s="29"/>
      <c r="M64" s="29"/>
      <c r="N64" s="29"/>
      <c r="O64" s="29"/>
      <c r="P64" s="29"/>
      <c r="Q64" s="29"/>
      <c r="R64" s="29"/>
      <c r="S64" s="29"/>
      <c r="T64" s="29"/>
      <c r="U64" s="29"/>
      <c r="V64" s="29"/>
      <c r="W64" s="29"/>
      <c r="X64" s="29"/>
      <c r="Y64" s="29"/>
      <c r="Z64" s="29"/>
    </row>
    <row r="65" spans="1:26" ht="43.5" customHeight="1" x14ac:dyDescent="0.35">
      <c r="A65" s="1266"/>
      <c r="B65" s="1218"/>
      <c r="C65" s="1219"/>
      <c r="D65" s="1220"/>
      <c r="E65" s="1219"/>
      <c r="F65" s="29"/>
      <c r="G65" s="29"/>
      <c r="H65" s="29"/>
      <c r="I65" s="29"/>
      <c r="J65" s="29"/>
      <c r="K65" s="29"/>
      <c r="L65" s="29"/>
      <c r="M65" s="29"/>
      <c r="N65" s="29"/>
      <c r="O65" s="29"/>
      <c r="P65" s="29"/>
      <c r="Q65" s="29"/>
      <c r="R65" s="29"/>
      <c r="S65" s="29"/>
      <c r="T65" s="29"/>
      <c r="U65" s="29"/>
      <c r="V65" s="29"/>
      <c r="W65" s="29"/>
      <c r="X65" s="29"/>
      <c r="Y65" s="29"/>
      <c r="Z65" s="29"/>
    </row>
    <row r="66" spans="1:26" ht="37.5" customHeight="1" x14ac:dyDescent="0.35">
      <c r="A66" s="1266"/>
      <c r="B66" s="1218"/>
      <c r="C66" s="1219"/>
      <c r="D66" s="1220"/>
      <c r="E66" s="1219"/>
      <c r="F66" s="29"/>
      <c r="G66" s="29"/>
      <c r="H66" s="29"/>
      <c r="I66" s="29"/>
      <c r="J66" s="29"/>
      <c r="K66" s="29"/>
      <c r="L66" s="29"/>
      <c r="M66" s="29"/>
      <c r="N66" s="29"/>
      <c r="O66" s="29"/>
      <c r="P66" s="29"/>
      <c r="Q66" s="29"/>
      <c r="R66" s="29"/>
      <c r="S66" s="29"/>
      <c r="T66" s="29"/>
      <c r="U66" s="29"/>
      <c r="V66" s="29"/>
      <c r="W66" s="29"/>
      <c r="X66" s="29"/>
      <c r="Y66" s="29"/>
      <c r="Z66" s="29"/>
    </row>
    <row r="67" spans="1:26" ht="43.5" customHeight="1" x14ac:dyDescent="0.35">
      <c r="A67" s="1266"/>
      <c r="B67" s="1218"/>
      <c r="C67" s="1219"/>
      <c r="D67" s="1220"/>
      <c r="E67" s="1219"/>
      <c r="F67" s="29"/>
      <c r="G67" s="29"/>
      <c r="H67" s="29"/>
      <c r="I67" s="29"/>
      <c r="J67" s="29"/>
      <c r="K67" s="29"/>
      <c r="L67" s="29"/>
      <c r="M67" s="29"/>
      <c r="N67" s="29"/>
      <c r="O67" s="29"/>
      <c r="P67" s="29"/>
      <c r="Q67" s="29"/>
      <c r="R67" s="29"/>
      <c r="S67" s="29"/>
      <c r="T67" s="29"/>
      <c r="U67" s="29"/>
      <c r="V67" s="29"/>
      <c r="W67" s="29"/>
      <c r="X67" s="29"/>
      <c r="Y67" s="29"/>
      <c r="Z67" s="29"/>
    </row>
    <row r="68" spans="1:26" ht="37.5" customHeight="1" thickBot="1" x14ac:dyDescent="0.4">
      <c r="A68" s="1266"/>
      <c r="B68" s="1218"/>
      <c r="C68" s="1219"/>
      <c r="D68" s="1220"/>
      <c r="E68" s="1219"/>
      <c r="F68" s="29"/>
      <c r="G68" s="29"/>
      <c r="H68" s="29"/>
      <c r="I68" s="29"/>
      <c r="J68" s="29"/>
      <c r="K68" s="29"/>
      <c r="L68" s="29"/>
      <c r="M68" s="29"/>
      <c r="N68" s="29"/>
      <c r="O68" s="29"/>
      <c r="P68" s="29"/>
      <c r="Q68" s="29"/>
      <c r="R68" s="29"/>
      <c r="S68" s="29"/>
      <c r="T68" s="29"/>
      <c r="U68" s="29"/>
      <c r="V68" s="29"/>
      <c r="W68" s="29"/>
      <c r="X68" s="29"/>
      <c r="Y68" s="29"/>
      <c r="Z68" s="29"/>
    </row>
    <row r="69" spans="1:26" ht="39" customHeight="1" thickBot="1" x14ac:dyDescent="0.4">
      <c r="A69" s="1221" t="s">
        <v>78</v>
      </c>
      <c r="B69" s="1222"/>
      <c r="C69" s="1222"/>
      <c r="D69" s="1222"/>
      <c r="E69" s="1223"/>
      <c r="F69" s="294"/>
      <c r="G69" s="294"/>
      <c r="H69" s="294"/>
      <c r="I69" s="294"/>
      <c r="J69" s="294"/>
      <c r="K69" s="294"/>
      <c r="L69" s="294"/>
      <c r="M69" s="294"/>
      <c r="N69" s="294"/>
      <c r="O69" s="294"/>
      <c r="P69" s="294"/>
      <c r="Q69" s="294"/>
      <c r="R69" s="294"/>
      <c r="S69" s="294"/>
      <c r="T69" s="294"/>
      <c r="U69" s="294"/>
      <c r="V69" s="294"/>
      <c r="W69" s="294"/>
      <c r="X69" s="294"/>
      <c r="Y69" s="294"/>
    </row>
    <row r="70" spans="1:26" ht="121.15" customHeight="1" x14ac:dyDescent="0.35">
      <c r="A70" s="1272"/>
      <c r="B70" s="1244"/>
      <c r="C70" s="1244"/>
      <c r="D70" s="1244"/>
      <c r="E70" s="1245"/>
      <c r="F70" s="294"/>
      <c r="G70" s="294"/>
      <c r="H70" s="294"/>
      <c r="I70" s="294"/>
      <c r="J70" s="294"/>
      <c r="K70" s="294"/>
      <c r="L70" s="294"/>
      <c r="M70" s="294"/>
      <c r="N70" s="294"/>
      <c r="O70" s="294"/>
      <c r="P70" s="294"/>
      <c r="Q70" s="294"/>
      <c r="R70" s="294"/>
      <c r="S70" s="294"/>
      <c r="T70" s="294"/>
      <c r="U70" s="294"/>
      <c r="V70" s="294"/>
      <c r="W70" s="294"/>
      <c r="X70" s="294"/>
      <c r="Y70" s="294"/>
    </row>
    <row r="71" spans="1:26" ht="15.75" customHeight="1" x14ac:dyDescent="0.35">
      <c r="A71" s="1246"/>
      <c r="B71" s="1137"/>
      <c r="C71" s="1137"/>
      <c r="D71" s="1137"/>
      <c r="E71" s="1247"/>
      <c r="F71" s="29"/>
      <c r="G71" s="29"/>
      <c r="H71" s="29"/>
      <c r="I71" s="29"/>
      <c r="J71" s="29"/>
      <c r="K71" s="29"/>
      <c r="L71" s="29"/>
      <c r="M71" s="29"/>
      <c r="N71" s="29"/>
      <c r="O71" s="29"/>
      <c r="P71" s="29"/>
      <c r="Q71" s="29"/>
      <c r="R71" s="29"/>
      <c r="S71" s="29"/>
      <c r="T71" s="29"/>
      <c r="U71" s="29"/>
      <c r="V71" s="29"/>
      <c r="W71" s="29"/>
      <c r="X71" s="29"/>
      <c r="Y71" s="29"/>
      <c r="Z71" s="29"/>
    </row>
    <row r="72" spans="1:26" ht="15.75" customHeight="1" x14ac:dyDescent="0.35">
      <c r="A72" s="1246"/>
      <c r="B72" s="1137"/>
      <c r="C72" s="1137"/>
      <c r="D72" s="1137"/>
      <c r="E72" s="1247"/>
      <c r="F72" s="29"/>
      <c r="G72" s="29"/>
      <c r="H72" s="29"/>
      <c r="I72" s="29"/>
      <c r="J72" s="29"/>
      <c r="K72" s="29"/>
      <c r="L72" s="29"/>
      <c r="M72" s="29"/>
      <c r="N72" s="29"/>
      <c r="O72" s="29"/>
      <c r="P72" s="29"/>
      <c r="Q72" s="29"/>
      <c r="R72" s="29"/>
      <c r="S72" s="29"/>
      <c r="T72" s="29"/>
      <c r="U72" s="29"/>
      <c r="V72" s="29"/>
      <c r="W72" s="29"/>
      <c r="X72" s="29"/>
      <c r="Y72" s="29"/>
      <c r="Z72" s="29"/>
    </row>
    <row r="73" spans="1:26" ht="15.75" customHeight="1" x14ac:dyDescent="0.35">
      <c r="A73" s="1246"/>
      <c r="B73" s="1137"/>
      <c r="C73" s="1137"/>
      <c r="D73" s="1137"/>
      <c r="E73" s="1247"/>
      <c r="F73" s="29"/>
      <c r="G73" s="29"/>
      <c r="H73" s="29"/>
      <c r="I73" s="29"/>
      <c r="J73" s="29"/>
      <c r="K73" s="29"/>
      <c r="L73" s="29"/>
      <c r="M73" s="29"/>
      <c r="N73" s="29"/>
      <c r="O73" s="29"/>
      <c r="P73" s="29"/>
      <c r="Q73" s="29"/>
      <c r="R73" s="29"/>
      <c r="S73" s="29"/>
      <c r="T73" s="29"/>
      <c r="U73" s="29"/>
      <c r="V73" s="29"/>
      <c r="W73" s="29"/>
      <c r="X73" s="29"/>
      <c r="Y73" s="29"/>
      <c r="Z73" s="29"/>
    </row>
    <row r="74" spans="1:26" ht="15.75" customHeight="1" x14ac:dyDescent="0.35">
      <c r="A74" s="1248"/>
      <c r="B74" s="1249"/>
      <c r="C74" s="1249"/>
      <c r="D74" s="1249"/>
      <c r="E74" s="1250"/>
      <c r="F74" s="29"/>
      <c r="G74" s="29"/>
      <c r="H74" s="29"/>
      <c r="I74" s="29"/>
      <c r="J74" s="29"/>
      <c r="K74" s="29"/>
      <c r="L74" s="29"/>
      <c r="M74" s="29"/>
      <c r="N74" s="29"/>
      <c r="O74" s="29"/>
      <c r="P74" s="29"/>
      <c r="Q74" s="29"/>
      <c r="R74" s="29"/>
      <c r="S74" s="29"/>
      <c r="T74" s="29"/>
      <c r="U74" s="29"/>
      <c r="V74" s="29"/>
      <c r="W74" s="29"/>
      <c r="X74" s="29"/>
      <c r="Y74" s="29"/>
      <c r="Z74" s="29"/>
    </row>
    <row r="75" spans="1:26" ht="15.75" customHeight="1" x14ac:dyDescent="0.35">
      <c r="A75" s="331"/>
      <c r="B75" s="331"/>
      <c r="C75" s="331"/>
      <c r="D75" s="331"/>
      <c r="E75" s="331"/>
      <c r="F75" s="29"/>
      <c r="G75" s="29"/>
      <c r="H75" s="29"/>
      <c r="I75" s="29"/>
      <c r="J75" s="29"/>
      <c r="K75" s="29"/>
      <c r="L75" s="29"/>
      <c r="M75" s="29"/>
      <c r="N75" s="29"/>
      <c r="O75" s="29"/>
      <c r="P75" s="29"/>
      <c r="Q75" s="29"/>
      <c r="R75" s="29"/>
      <c r="S75" s="29"/>
      <c r="T75" s="29"/>
      <c r="U75" s="29"/>
      <c r="V75" s="29"/>
      <c r="W75" s="29"/>
      <c r="X75" s="29"/>
      <c r="Y75" s="29"/>
      <c r="Z75" s="29"/>
    </row>
    <row r="76" spans="1:26" ht="15.75" customHeight="1" thickBot="1" x14ac:dyDescent="0.4">
      <c r="A76" s="331"/>
      <c r="B76" s="331"/>
      <c r="C76" s="331"/>
      <c r="D76" s="331"/>
      <c r="E76" s="331"/>
      <c r="F76" s="29"/>
      <c r="G76" s="29"/>
      <c r="H76" s="29"/>
      <c r="I76" s="29"/>
      <c r="J76" s="29"/>
      <c r="K76" s="29"/>
      <c r="L76" s="29"/>
      <c r="M76" s="29"/>
      <c r="N76" s="29"/>
      <c r="O76" s="29"/>
      <c r="P76" s="29"/>
      <c r="Q76" s="29"/>
      <c r="R76" s="29"/>
      <c r="S76" s="29"/>
      <c r="T76" s="29"/>
      <c r="U76" s="29"/>
      <c r="V76" s="29"/>
      <c r="W76" s="29"/>
      <c r="X76" s="29"/>
      <c r="Y76" s="29"/>
      <c r="Z76" s="29"/>
    </row>
    <row r="77" spans="1:26" ht="15.75" customHeight="1" thickBot="1" x14ac:dyDescent="0.4">
      <c r="A77" s="324" t="s">
        <v>239</v>
      </c>
      <c r="B77" s="324" t="s">
        <v>65</v>
      </c>
      <c r="C77" s="324" t="s">
        <v>66</v>
      </c>
      <c r="D77" s="324" t="s">
        <v>67</v>
      </c>
      <c r="E77" s="324" t="s">
        <v>68</v>
      </c>
      <c r="F77" s="29"/>
      <c r="G77" s="29"/>
      <c r="H77" s="29"/>
      <c r="I77" s="29"/>
      <c r="J77" s="29"/>
      <c r="K77" s="29"/>
      <c r="L77" s="29"/>
      <c r="M77" s="29"/>
      <c r="N77" s="29"/>
      <c r="O77" s="29"/>
      <c r="P77" s="29"/>
      <c r="Q77" s="29"/>
      <c r="R77" s="29"/>
      <c r="S77" s="29"/>
      <c r="T77" s="29"/>
      <c r="U77" s="29"/>
      <c r="V77" s="29"/>
      <c r="W77" s="29"/>
      <c r="X77" s="29"/>
      <c r="Y77" s="29"/>
      <c r="Z77" s="29"/>
    </row>
    <row r="78" spans="1:26" ht="15.75" customHeight="1" thickBot="1" x14ac:dyDescent="0.4">
      <c r="A78" s="325"/>
      <c r="B78" s="1227" t="s">
        <v>849</v>
      </c>
      <c r="C78" s="1227"/>
      <c r="D78" s="1227"/>
      <c r="E78" s="1227"/>
      <c r="F78" s="29"/>
      <c r="G78" s="29"/>
      <c r="H78" s="29"/>
      <c r="I78" s="29"/>
      <c r="J78" s="29"/>
      <c r="K78" s="29"/>
      <c r="L78" s="29"/>
      <c r="M78" s="29"/>
      <c r="N78" s="29"/>
      <c r="O78" s="29"/>
      <c r="P78" s="29"/>
      <c r="Q78" s="29"/>
      <c r="R78" s="29"/>
      <c r="S78" s="29"/>
      <c r="T78" s="29"/>
      <c r="U78" s="29"/>
      <c r="V78" s="29"/>
      <c r="W78" s="29"/>
      <c r="X78" s="29"/>
      <c r="Y78" s="29"/>
      <c r="Z78" s="29"/>
    </row>
    <row r="79" spans="1:26" ht="18" thickBot="1" x14ac:dyDescent="0.4">
      <c r="A79" s="326">
        <v>0</v>
      </c>
      <c r="B79" s="327"/>
      <c r="C79" s="327"/>
      <c r="D79" s="327"/>
      <c r="E79" s="327"/>
      <c r="F79" s="294"/>
      <c r="G79" s="294"/>
      <c r="H79" s="294"/>
      <c r="I79" s="294"/>
      <c r="J79" s="294"/>
      <c r="K79" s="294"/>
      <c r="L79" s="294"/>
      <c r="M79" s="294"/>
      <c r="N79" s="294"/>
      <c r="O79" s="294"/>
      <c r="P79" s="294"/>
      <c r="Q79" s="294"/>
      <c r="R79" s="294"/>
      <c r="S79" s="294"/>
      <c r="T79" s="294"/>
      <c r="U79" s="294"/>
      <c r="V79" s="294"/>
      <c r="W79" s="294"/>
      <c r="X79" s="294"/>
      <c r="Y79" s="294"/>
    </row>
    <row r="80" spans="1:26" ht="162.5" thickBot="1" x14ac:dyDescent="0.4">
      <c r="A80" s="328" t="s">
        <v>150</v>
      </c>
      <c r="B80" s="329" t="s">
        <v>151</v>
      </c>
      <c r="C80" s="329" t="s">
        <v>152</v>
      </c>
      <c r="D80" s="329" t="s">
        <v>153</v>
      </c>
      <c r="E80" s="329" t="s">
        <v>154</v>
      </c>
      <c r="F80" s="29"/>
      <c r="G80" s="29"/>
      <c r="H80" s="29"/>
      <c r="I80" s="29"/>
      <c r="J80" s="29"/>
      <c r="K80" s="29"/>
      <c r="L80" s="29"/>
      <c r="M80" s="29"/>
      <c r="N80" s="29"/>
      <c r="O80" s="29"/>
      <c r="P80" s="29"/>
      <c r="Q80" s="29"/>
      <c r="R80" s="29"/>
      <c r="S80" s="29"/>
      <c r="T80" s="29"/>
      <c r="U80" s="29"/>
      <c r="V80" s="29"/>
      <c r="W80" s="29"/>
      <c r="X80" s="29"/>
      <c r="Y80" s="29"/>
      <c r="Z80" s="29"/>
    </row>
    <row r="81" spans="1:26" ht="38.25" customHeight="1" thickBot="1" x14ac:dyDescent="0.4">
      <c r="A81" s="1225" t="s">
        <v>74</v>
      </c>
      <c r="B81" s="1273"/>
      <c r="C81" s="1273"/>
      <c r="D81" s="1273"/>
      <c r="E81" s="1274"/>
      <c r="F81" s="29"/>
      <c r="G81" s="29"/>
      <c r="H81" s="29"/>
      <c r="I81" s="29"/>
      <c r="J81" s="29"/>
      <c r="K81" s="29"/>
      <c r="L81" s="29"/>
      <c r="M81" s="29"/>
      <c r="N81" s="29"/>
      <c r="O81" s="29"/>
      <c r="P81" s="29"/>
      <c r="Q81" s="29"/>
      <c r="R81" s="29"/>
      <c r="S81" s="29"/>
      <c r="T81" s="29"/>
      <c r="U81" s="29"/>
      <c r="V81" s="29"/>
      <c r="W81" s="29"/>
      <c r="X81" s="29"/>
      <c r="Y81" s="29"/>
      <c r="Z81" s="29"/>
    </row>
    <row r="82" spans="1:26" ht="21.75" customHeight="1" thickBot="1" x14ac:dyDescent="0.4">
      <c r="A82" s="1220" t="s">
        <v>75</v>
      </c>
      <c r="B82" s="1218"/>
      <c r="C82" s="1218"/>
      <c r="D82" s="1218"/>
      <c r="E82" s="1219"/>
      <c r="F82" s="29"/>
      <c r="G82" s="29"/>
      <c r="H82" s="29"/>
      <c r="I82" s="29"/>
      <c r="J82" s="29"/>
      <c r="K82" s="29"/>
      <c r="L82" s="29"/>
      <c r="M82" s="29"/>
      <c r="N82" s="29"/>
      <c r="O82" s="29"/>
      <c r="P82" s="29"/>
      <c r="Q82" s="29"/>
      <c r="R82" s="29"/>
      <c r="S82" s="29"/>
      <c r="T82" s="29"/>
      <c r="U82" s="29"/>
      <c r="V82" s="29"/>
      <c r="W82" s="29"/>
      <c r="X82" s="29"/>
      <c r="Y82" s="29"/>
      <c r="Z82" s="29"/>
    </row>
    <row r="83" spans="1:26" ht="39" customHeight="1" x14ac:dyDescent="0.35">
      <c r="A83" s="1226" t="s">
        <v>76</v>
      </c>
      <c r="B83" s="1218"/>
      <c r="C83" s="1219"/>
      <c r="D83" s="1226" t="s">
        <v>77</v>
      </c>
      <c r="E83" s="1219"/>
      <c r="F83" s="29"/>
      <c r="G83" s="29"/>
      <c r="H83" s="29"/>
      <c r="I83" s="29"/>
      <c r="J83" s="29"/>
      <c r="K83" s="29"/>
      <c r="L83" s="29"/>
      <c r="M83" s="29"/>
      <c r="N83" s="29"/>
      <c r="O83" s="29"/>
      <c r="P83" s="29"/>
      <c r="Q83" s="29"/>
      <c r="R83" s="29"/>
      <c r="S83" s="29"/>
      <c r="T83" s="29"/>
      <c r="U83" s="29"/>
      <c r="V83" s="29"/>
      <c r="W83" s="29"/>
      <c r="X83" s="29"/>
      <c r="Y83" s="29"/>
      <c r="Z83" s="29"/>
    </row>
    <row r="84" spans="1:26" ht="43.5" customHeight="1" x14ac:dyDescent="0.35">
      <c r="A84" s="1266"/>
      <c r="B84" s="1218"/>
      <c r="C84" s="1219"/>
      <c r="D84" s="1220"/>
      <c r="E84" s="1219"/>
      <c r="F84" s="29"/>
      <c r="G84" s="29"/>
      <c r="H84" s="29"/>
      <c r="I84" s="29"/>
      <c r="J84" s="29"/>
      <c r="K84" s="29"/>
      <c r="L84" s="29"/>
      <c r="M84" s="29"/>
      <c r="N84" s="29"/>
      <c r="O84" s="29"/>
      <c r="P84" s="29"/>
      <c r="Q84" s="29"/>
      <c r="R84" s="29"/>
      <c r="S84" s="29"/>
      <c r="T84" s="29"/>
      <c r="U84" s="29"/>
      <c r="V84" s="29"/>
      <c r="W84" s="29"/>
      <c r="X84" s="29"/>
      <c r="Y84" s="29"/>
      <c r="Z84" s="29"/>
    </row>
    <row r="85" spans="1:26" ht="37.5" customHeight="1" x14ac:dyDescent="0.35">
      <c r="A85" s="1266"/>
      <c r="B85" s="1218"/>
      <c r="C85" s="1219"/>
      <c r="D85" s="1220"/>
      <c r="E85" s="1219"/>
      <c r="F85" s="29"/>
      <c r="G85" s="29"/>
      <c r="H85" s="29"/>
      <c r="I85" s="29"/>
      <c r="J85" s="29"/>
      <c r="K85" s="29"/>
      <c r="L85" s="29"/>
      <c r="M85" s="29"/>
      <c r="N85" s="29"/>
      <c r="O85" s="29"/>
      <c r="P85" s="29"/>
      <c r="Q85" s="29"/>
      <c r="R85" s="29"/>
      <c r="S85" s="29"/>
      <c r="T85" s="29"/>
      <c r="U85" s="29"/>
      <c r="V85" s="29"/>
      <c r="W85" s="29"/>
      <c r="X85" s="29"/>
      <c r="Y85" s="29"/>
      <c r="Z85" s="29"/>
    </row>
    <row r="86" spans="1:26" ht="43.5" customHeight="1" x14ac:dyDescent="0.35">
      <c r="A86" s="1266"/>
      <c r="B86" s="1218"/>
      <c r="C86" s="1219"/>
      <c r="D86" s="1220"/>
      <c r="E86" s="1219"/>
      <c r="F86" s="29"/>
      <c r="G86" s="29"/>
      <c r="H86" s="29"/>
      <c r="I86" s="29"/>
      <c r="J86" s="29"/>
      <c r="K86" s="29"/>
      <c r="L86" s="29"/>
      <c r="M86" s="29"/>
      <c r="N86" s="29"/>
      <c r="O86" s="29"/>
      <c r="P86" s="29"/>
      <c r="Q86" s="29"/>
      <c r="R86" s="29"/>
      <c r="S86" s="29"/>
      <c r="T86" s="29"/>
      <c r="U86" s="29"/>
      <c r="V86" s="29"/>
      <c r="W86" s="29"/>
      <c r="X86" s="29"/>
      <c r="Y86" s="29"/>
      <c r="Z86" s="29"/>
    </row>
    <row r="87" spans="1:26" ht="37.5" customHeight="1" x14ac:dyDescent="0.35">
      <c r="A87" s="1266"/>
      <c r="B87" s="1218"/>
      <c r="C87" s="1219"/>
      <c r="D87" s="1220"/>
      <c r="E87" s="1219"/>
      <c r="F87" s="29"/>
      <c r="G87" s="29"/>
      <c r="H87" s="29"/>
      <c r="I87" s="29"/>
      <c r="J87" s="29"/>
      <c r="K87" s="29"/>
      <c r="L87" s="29"/>
      <c r="M87" s="29"/>
      <c r="N87" s="29"/>
      <c r="O87" s="29"/>
      <c r="P87" s="29"/>
      <c r="Q87" s="29"/>
      <c r="R87" s="29"/>
      <c r="S87" s="29"/>
      <c r="T87" s="29"/>
      <c r="U87" s="29"/>
      <c r="V87" s="29"/>
      <c r="W87" s="29"/>
      <c r="X87" s="29"/>
      <c r="Y87" s="29"/>
      <c r="Z87" s="29"/>
    </row>
    <row r="88" spans="1:26" ht="43.5" customHeight="1" x14ac:dyDescent="0.35">
      <c r="A88" s="1266"/>
      <c r="B88" s="1218"/>
      <c r="C88" s="1219"/>
      <c r="D88" s="1220"/>
      <c r="E88" s="1219"/>
      <c r="F88" s="29"/>
      <c r="G88" s="29"/>
      <c r="H88" s="29"/>
      <c r="I88" s="29"/>
      <c r="J88" s="29"/>
      <c r="K88" s="29"/>
      <c r="L88" s="29"/>
      <c r="M88" s="29"/>
      <c r="N88" s="29"/>
      <c r="O88" s="29"/>
      <c r="P88" s="29"/>
      <c r="Q88" s="29"/>
      <c r="R88" s="29"/>
      <c r="S88" s="29"/>
      <c r="T88" s="29"/>
      <c r="U88" s="29"/>
      <c r="V88" s="29"/>
      <c r="W88" s="29"/>
      <c r="X88" s="29"/>
      <c r="Y88" s="29"/>
      <c r="Z88" s="29"/>
    </row>
    <row r="89" spans="1:26" ht="37.5" customHeight="1" thickBot="1" x14ac:dyDescent="0.4">
      <c r="A89" s="1266"/>
      <c r="B89" s="1218"/>
      <c r="C89" s="1219"/>
      <c r="D89" s="1220"/>
      <c r="E89" s="1219"/>
      <c r="F89" s="29"/>
      <c r="G89" s="29"/>
      <c r="H89" s="29"/>
      <c r="I89" s="29"/>
      <c r="J89" s="29"/>
      <c r="K89" s="29"/>
      <c r="L89" s="29"/>
      <c r="M89" s="29"/>
      <c r="N89" s="29"/>
      <c r="O89" s="29"/>
      <c r="P89" s="29"/>
      <c r="Q89" s="29"/>
      <c r="R89" s="29"/>
      <c r="S89" s="29"/>
      <c r="T89" s="29"/>
      <c r="U89" s="29"/>
      <c r="V89" s="29"/>
      <c r="W89" s="29"/>
      <c r="X89" s="29"/>
      <c r="Y89" s="29"/>
      <c r="Z89" s="29"/>
    </row>
    <row r="90" spans="1:26" ht="39" customHeight="1" thickBot="1" x14ac:dyDescent="0.4">
      <c r="A90" s="1221" t="s">
        <v>78</v>
      </c>
      <c r="B90" s="1222"/>
      <c r="C90" s="1222"/>
      <c r="D90" s="1222"/>
      <c r="E90" s="1223"/>
      <c r="F90" s="294"/>
      <c r="G90" s="294"/>
      <c r="H90" s="294"/>
      <c r="I90" s="294"/>
      <c r="J90" s="294"/>
      <c r="K90" s="294"/>
      <c r="L90" s="294"/>
      <c r="M90" s="294"/>
      <c r="N90" s="294"/>
      <c r="O90" s="294"/>
      <c r="P90" s="294"/>
      <c r="Q90" s="294"/>
      <c r="R90" s="294"/>
      <c r="S90" s="294"/>
      <c r="T90" s="294"/>
      <c r="U90" s="294"/>
      <c r="V90" s="294"/>
      <c r="W90" s="294"/>
      <c r="X90" s="294"/>
      <c r="Y90" s="294"/>
    </row>
    <row r="91" spans="1:26" ht="121.15" customHeight="1" x14ac:dyDescent="0.35">
      <c r="A91" s="1272"/>
      <c r="B91" s="1244"/>
      <c r="C91" s="1244"/>
      <c r="D91" s="1244"/>
      <c r="E91" s="1245"/>
      <c r="F91" s="294"/>
      <c r="G91" s="294"/>
      <c r="H91" s="294"/>
      <c r="I91" s="294"/>
      <c r="J91" s="294"/>
      <c r="K91" s="294"/>
      <c r="L91" s="294"/>
      <c r="M91" s="294"/>
      <c r="N91" s="294"/>
      <c r="O91" s="294"/>
      <c r="P91" s="294"/>
      <c r="Q91" s="294"/>
      <c r="R91" s="294"/>
      <c r="S91" s="294"/>
      <c r="T91" s="294"/>
      <c r="U91" s="294"/>
      <c r="V91" s="294"/>
      <c r="W91" s="294"/>
      <c r="X91" s="294"/>
      <c r="Y91" s="294"/>
    </row>
    <row r="92" spans="1:26" ht="15.75" customHeight="1" x14ac:dyDescent="0.35">
      <c r="A92" s="1246"/>
      <c r="B92" s="1137"/>
      <c r="C92" s="1137"/>
      <c r="D92" s="1137"/>
      <c r="E92" s="1247"/>
      <c r="F92" s="29"/>
      <c r="G92" s="29"/>
      <c r="H92" s="29"/>
      <c r="I92" s="29"/>
      <c r="J92" s="29"/>
      <c r="K92" s="29"/>
      <c r="L92" s="29"/>
      <c r="M92" s="29"/>
      <c r="N92" s="29"/>
      <c r="O92" s="29"/>
      <c r="P92" s="29"/>
      <c r="Q92" s="29"/>
      <c r="R92" s="29"/>
      <c r="S92" s="29"/>
      <c r="T92" s="29"/>
      <c r="U92" s="29"/>
      <c r="V92" s="29"/>
      <c r="W92" s="29"/>
      <c r="X92" s="29"/>
      <c r="Y92" s="29"/>
      <c r="Z92" s="29"/>
    </row>
    <row r="93" spans="1:26" ht="15.75" customHeight="1" x14ac:dyDescent="0.35">
      <c r="A93" s="1246"/>
      <c r="B93" s="1137"/>
      <c r="C93" s="1137"/>
      <c r="D93" s="1137"/>
      <c r="E93" s="1247"/>
      <c r="F93" s="29"/>
      <c r="G93" s="29"/>
      <c r="H93" s="29"/>
      <c r="I93" s="29"/>
      <c r="J93" s="29"/>
      <c r="K93" s="29"/>
      <c r="L93" s="29"/>
      <c r="M93" s="29"/>
      <c r="N93" s="29"/>
      <c r="O93" s="29"/>
      <c r="P93" s="29"/>
      <c r="Q93" s="29"/>
      <c r="R93" s="29"/>
      <c r="S93" s="29"/>
      <c r="T93" s="29"/>
      <c r="U93" s="29"/>
      <c r="V93" s="29"/>
      <c r="W93" s="29"/>
      <c r="X93" s="29"/>
      <c r="Y93" s="29"/>
      <c r="Z93" s="29"/>
    </row>
    <row r="94" spans="1:26" ht="15.75" customHeight="1" x14ac:dyDescent="0.35">
      <c r="A94" s="1246"/>
      <c r="B94" s="1137"/>
      <c r="C94" s="1137"/>
      <c r="D94" s="1137"/>
      <c r="E94" s="1247"/>
      <c r="F94" s="29"/>
      <c r="G94" s="29"/>
      <c r="H94" s="29"/>
      <c r="I94" s="29"/>
      <c r="J94" s="29"/>
      <c r="K94" s="29"/>
      <c r="L94" s="29"/>
      <c r="M94" s="29"/>
      <c r="N94" s="29"/>
      <c r="O94" s="29"/>
      <c r="P94" s="29"/>
      <c r="Q94" s="29"/>
      <c r="R94" s="29"/>
      <c r="S94" s="29"/>
      <c r="T94" s="29"/>
      <c r="U94" s="29"/>
      <c r="V94" s="29"/>
      <c r="W94" s="29"/>
      <c r="X94" s="29"/>
      <c r="Y94" s="29"/>
      <c r="Z94" s="29"/>
    </row>
    <row r="95" spans="1:26" ht="15.75" customHeight="1" x14ac:dyDescent="0.35">
      <c r="A95" s="1248"/>
      <c r="B95" s="1249"/>
      <c r="C95" s="1249"/>
      <c r="D95" s="1249"/>
      <c r="E95" s="1250"/>
      <c r="F95" s="29"/>
      <c r="G95" s="29"/>
      <c r="H95" s="29"/>
      <c r="I95" s="29"/>
      <c r="J95" s="29"/>
      <c r="K95" s="29"/>
      <c r="L95" s="29"/>
      <c r="M95" s="29"/>
      <c r="N95" s="29"/>
      <c r="O95" s="29"/>
      <c r="P95" s="29"/>
      <c r="Q95" s="29"/>
      <c r="R95" s="29"/>
      <c r="S95" s="29"/>
      <c r="T95" s="29"/>
      <c r="U95" s="29"/>
      <c r="V95" s="29"/>
      <c r="W95" s="29"/>
      <c r="X95" s="29"/>
      <c r="Y95" s="29"/>
      <c r="Z95" s="29"/>
    </row>
    <row r="96" spans="1:26" ht="15.75" customHeight="1" x14ac:dyDescent="0.35">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row>
    <row r="97" spans="1:26" ht="15.75" customHeight="1" x14ac:dyDescent="0.35">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row>
    <row r="98" spans="1:26" ht="15.75" customHeight="1" x14ac:dyDescent="0.35">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row>
    <row r="99" spans="1:26" ht="15.75" customHeight="1" x14ac:dyDescent="0.35">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row>
    <row r="100" spans="1:26" ht="15.75" customHeight="1" x14ac:dyDescent="0.35">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row>
    <row r="101" spans="1:26" ht="15.75" customHeight="1" x14ac:dyDescent="0.35">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row>
    <row r="102" spans="1:26" ht="15.75" customHeight="1" x14ac:dyDescent="0.35">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row>
    <row r="103" spans="1:26" ht="15.75" customHeight="1" x14ac:dyDescent="0.35">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row>
    <row r="104" spans="1:26" ht="15.75" customHeight="1" x14ac:dyDescent="0.35">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row>
    <row r="105" spans="1:26" ht="15.75" customHeight="1" x14ac:dyDescent="0.35">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row>
    <row r="106" spans="1:26" ht="15.75" customHeight="1" x14ac:dyDescent="0.35">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row>
    <row r="107" spans="1:26" ht="15.75" customHeight="1" x14ac:dyDescent="0.35">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row>
    <row r="108" spans="1:26" ht="15.75" customHeight="1" x14ac:dyDescent="0.35">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row>
    <row r="109" spans="1:26" ht="15.75" customHeight="1" x14ac:dyDescent="0.35">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row>
    <row r="110" spans="1:26" ht="15.75" customHeight="1" x14ac:dyDescent="0.35">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row>
    <row r="111" spans="1:26" ht="15.75" customHeight="1" x14ac:dyDescent="0.35">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row>
    <row r="112" spans="1:26" ht="15.75" customHeight="1" x14ac:dyDescent="0.35">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row>
    <row r="113" spans="1:26" ht="15.75" customHeight="1" x14ac:dyDescent="0.35">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row>
    <row r="114" spans="1:26" ht="15.75" customHeight="1" x14ac:dyDescent="0.35">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row>
    <row r="115" spans="1:26" ht="15.75" customHeight="1" x14ac:dyDescent="0.35">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row>
    <row r="116" spans="1:26" ht="15.75" customHeight="1" x14ac:dyDescent="0.35">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row>
    <row r="117" spans="1:26" ht="15.75" customHeight="1" x14ac:dyDescent="0.35">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row>
    <row r="118" spans="1:26" ht="15.75" customHeight="1" x14ac:dyDescent="0.35">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row>
    <row r="119" spans="1:26" ht="15.75" customHeight="1" x14ac:dyDescent="0.35">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row>
    <row r="120" spans="1:26" ht="15.75" customHeight="1" x14ac:dyDescent="0.35">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row>
    <row r="121" spans="1:26" ht="15.75" customHeight="1" x14ac:dyDescent="0.35">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row>
    <row r="122" spans="1:26" ht="15.75" customHeight="1" x14ac:dyDescent="0.35">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row>
    <row r="123" spans="1:26" ht="15.75" customHeight="1" x14ac:dyDescent="0.35">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row>
    <row r="124" spans="1:26" ht="15.75" customHeight="1" x14ac:dyDescent="0.3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row>
    <row r="125" spans="1:26" ht="15.75" customHeight="1" x14ac:dyDescent="0.35">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row>
    <row r="126" spans="1:26" ht="15.75" customHeight="1" x14ac:dyDescent="0.35">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row>
    <row r="127" spans="1:26" ht="15.75" customHeight="1" x14ac:dyDescent="0.35">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row>
    <row r="128" spans="1:26" ht="15.75" customHeight="1" x14ac:dyDescent="0.35">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row>
    <row r="129" spans="1:26" ht="15.75" customHeight="1" x14ac:dyDescent="0.35">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row>
    <row r="130" spans="1:26" ht="15.75" customHeight="1" x14ac:dyDescent="0.35">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row>
    <row r="131" spans="1:26" ht="15.75" customHeight="1" x14ac:dyDescent="0.35">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row>
    <row r="132" spans="1:26" ht="15.75" customHeight="1" x14ac:dyDescent="0.35">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row>
    <row r="133" spans="1:26" ht="15.75" customHeight="1" x14ac:dyDescent="0.35">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row>
    <row r="134" spans="1:26" ht="15.75" customHeight="1" x14ac:dyDescent="0.35">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row>
    <row r="135" spans="1:26" ht="15.75" customHeight="1" x14ac:dyDescent="0.35">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row>
    <row r="136" spans="1:26" ht="15.75" customHeight="1" x14ac:dyDescent="0.35">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row>
    <row r="137" spans="1:26" ht="15.75" customHeight="1" x14ac:dyDescent="0.35">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row>
    <row r="138" spans="1:26" ht="15.75" customHeight="1" x14ac:dyDescent="0.35">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row>
    <row r="139" spans="1:26" ht="15.75" customHeight="1" x14ac:dyDescent="0.35">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row>
    <row r="140" spans="1:26" ht="15.75" customHeight="1" x14ac:dyDescent="0.35">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row>
    <row r="141" spans="1:26" ht="15.75" customHeight="1" x14ac:dyDescent="0.35">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row>
    <row r="142" spans="1:26" ht="15.75" customHeight="1" x14ac:dyDescent="0.35">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row>
    <row r="143" spans="1:26" ht="15.75" customHeight="1" x14ac:dyDescent="0.35">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spans="1:26" ht="15.75" customHeight="1" x14ac:dyDescent="0.35">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row>
    <row r="145" spans="1:26" ht="15.75" customHeight="1" x14ac:dyDescent="0.35">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row>
    <row r="146" spans="1:26" ht="15.75" customHeight="1" x14ac:dyDescent="0.35">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row>
    <row r="147" spans="1:26" ht="15.75" customHeight="1" x14ac:dyDescent="0.35">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row>
    <row r="148" spans="1:26" ht="15.75" customHeight="1" x14ac:dyDescent="0.35">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row>
    <row r="149" spans="1:26" ht="15.75" customHeight="1" x14ac:dyDescent="0.35">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row>
    <row r="150" spans="1:26" ht="15.75" customHeight="1" x14ac:dyDescent="0.35">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row>
    <row r="151" spans="1:26" ht="15.75" customHeight="1" x14ac:dyDescent="0.35">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row>
    <row r="152" spans="1:26" ht="15.75" customHeight="1" x14ac:dyDescent="0.35">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row>
    <row r="153" spans="1:26" ht="15.75" customHeight="1" x14ac:dyDescent="0.35">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row>
    <row r="154" spans="1:26" ht="15.75" customHeight="1" x14ac:dyDescent="0.35">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row>
    <row r="155" spans="1:26" ht="15.75" customHeight="1" x14ac:dyDescent="0.35">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row>
    <row r="156" spans="1:26" ht="15.75" customHeight="1" x14ac:dyDescent="0.35">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row>
    <row r="157" spans="1:26" ht="15.75" customHeight="1" x14ac:dyDescent="0.35">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row>
    <row r="158" spans="1:26" ht="15.75" customHeight="1" x14ac:dyDescent="0.35">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row>
    <row r="159" spans="1:26" ht="15.75" customHeight="1" x14ac:dyDescent="0.35">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row>
    <row r="160" spans="1:26" ht="15.75" customHeight="1" x14ac:dyDescent="0.35">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row>
    <row r="161" spans="1:26" ht="15.75" customHeight="1" x14ac:dyDescent="0.35">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row>
    <row r="162" spans="1:26" ht="15.75" customHeight="1" x14ac:dyDescent="0.35">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row>
    <row r="163" spans="1:26" ht="15.75" customHeight="1" x14ac:dyDescent="0.35">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row>
    <row r="164" spans="1:26" ht="15.75" customHeight="1" x14ac:dyDescent="0.35">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row>
    <row r="165" spans="1:26" ht="15.75" customHeight="1" x14ac:dyDescent="0.35">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row>
    <row r="166" spans="1:26" ht="15.75" customHeight="1" x14ac:dyDescent="0.35">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row>
    <row r="167" spans="1:26" ht="15.75" customHeight="1" x14ac:dyDescent="0.35">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row>
    <row r="168" spans="1:26" ht="15.75" customHeight="1" x14ac:dyDescent="0.35">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row>
    <row r="169" spans="1:26" ht="15.75" customHeight="1" x14ac:dyDescent="0.35">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row>
    <row r="170" spans="1:26" ht="15.75" customHeight="1" x14ac:dyDescent="0.35">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spans="1:26" ht="15.75" customHeight="1" x14ac:dyDescent="0.35">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row>
    <row r="172" spans="1:26" ht="15.75" customHeight="1" x14ac:dyDescent="0.35">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row>
    <row r="173" spans="1:26" ht="15.75" customHeight="1" x14ac:dyDescent="0.35">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row>
    <row r="174" spans="1:26" ht="15.75" customHeight="1" x14ac:dyDescent="0.35">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row>
    <row r="175" spans="1:26" ht="15.75" customHeight="1" x14ac:dyDescent="0.35">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row>
    <row r="176" spans="1:26" ht="15.75" customHeight="1" x14ac:dyDescent="0.35">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row>
    <row r="177" spans="1:26" ht="15.75" customHeight="1" x14ac:dyDescent="0.35">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row>
    <row r="178" spans="1:26" ht="15.75" customHeight="1" x14ac:dyDescent="0.35">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row>
    <row r="179" spans="1:26" ht="15.75" customHeight="1" x14ac:dyDescent="0.35">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row>
    <row r="180" spans="1:26" ht="15.75" customHeight="1" x14ac:dyDescent="0.35">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row>
    <row r="181" spans="1:26" ht="15.75" customHeight="1" x14ac:dyDescent="0.35">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row>
    <row r="182" spans="1:26" ht="15.75" customHeight="1" x14ac:dyDescent="0.35">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row>
    <row r="183" spans="1:26" ht="15.75" customHeight="1" x14ac:dyDescent="0.35">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row>
    <row r="184" spans="1:26" ht="15.75" customHeight="1" x14ac:dyDescent="0.35">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row>
    <row r="185" spans="1:26" ht="15.75" customHeight="1" x14ac:dyDescent="0.35">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row>
    <row r="186" spans="1:26" ht="15.75" customHeight="1" x14ac:dyDescent="0.35">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row>
    <row r="187" spans="1:26" ht="15.75" customHeight="1" x14ac:dyDescent="0.35">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row>
    <row r="188" spans="1:26" ht="15.75" customHeight="1" x14ac:dyDescent="0.35">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row>
    <row r="189" spans="1:26" ht="15.75" customHeight="1" x14ac:dyDescent="0.35">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row>
    <row r="190" spans="1:26" ht="15.75" customHeight="1" x14ac:dyDescent="0.35">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row>
    <row r="191" spans="1:26" ht="15.75" customHeight="1" x14ac:dyDescent="0.35">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row>
    <row r="192" spans="1:26" ht="15.75" customHeight="1" x14ac:dyDescent="0.35">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row>
    <row r="193" spans="1:26" ht="15.75" customHeight="1" x14ac:dyDescent="0.35">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row>
    <row r="194" spans="1:26" ht="15.75" customHeight="1" x14ac:dyDescent="0.35">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row>
    <row r="195" spans="1:26" ht="15.75" customHeight="1" x14ac:dyDescent="0.35">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row>
    <row r="196" spans="1:26" ht="15.75" customHeight="1" x14ac:dyDescent="0.35">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row>
    <row r="197" spans="1:26" ht="15.75" customHeight="1" x14ac:dyDescent="0.35">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row>
    <row r="198" spans="1:26" ht="15.75" customHeight="1" x14ac:dyDescent="0.35">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row>
    <row r="199" spans="1:26" ht="15.75" customHeight="1" x14ac:dyDescent="0.35">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row>
    <row r="200" spans="1:26" ht="15.75" customHeight="1" x14ac:dyDescent="0.35">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row>
    <row r="201" spans="1:26" ht="15.75" customHeight="1" x14ac:dyDescent="0.35">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row>
    <row r="202" spans="1:26" ht="15.75" customHeight="1" x14ac:dyDescent="0.35">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row>
    <row r="203" spans="1:26" ht="15.75" customHeight="1" x14ac:dyDescent="0.35">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row>
    <row r="204" spans="1:26" ht="15.75" customHeight="1" x14ac:dyDescent="0.35">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row>
    <row r="205" spans="1:26" ht="15.75" customHeight="1" x14ac:dyDescent="0.35">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row>
    <row r="206" spans="1:26" ht="15.75" customHeight="1" x14ac:dyDescent="0.35">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row>
    <row r="207" spans="1:26" ht="15.75" customHeight="1" x14ac:dyDescent="0.35">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row>
    <row r="208" spans="1:26" ht="15.75" customHeight="1" x14ac:dyDescent="0.35">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row>
    <row r="209" spans="1:26" ht="15.75" customHeight="1" x14ac:dyDescent="0.35">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row>
    <row r="210" spans="1:26" ht="15.75" customHeight="1" x14ac:dyDescent="0.35">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spans="1:26" ht="15.75" customHeight="1" x14ac:dyDescent="0.35">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spans="1:26" ht="15.75" customHeight="1" x14ac:dyDescent="0.35">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spans="1:26" ht="15.75" customHeight="1" x14ac:dyDescent="0.35">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row>
    <row r="214" spans="1:26" ht="15.75" customHeight="1" x14ac:dyDescent="0.35">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row>
    <row r="215" spans="1:26" ht="15.75" customHeight="1" x14ac:dyDescent="0.35">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row>
    <row r="216" spans="1:26" ht="15.75" customHeight="1" x14ac:dyDescent="0.35">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row>
    <row r="217" spans="1:26" ht="15.75" customHeight="1" x14ac:dyDescent="0.35">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row>
    <row r="218" spans="1:26" ht="15.75" customHeight="1" x14ac:dyDescent="0.35">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row>
    <row r="219" spans="1:26" ht="15.75" customHeight="1" x14ac:dyDescent="0.35">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row>
    <row r="220" spans="1:26" ht="15.75" customHeight="1" x14ac:dyDescent="0.35">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row>
    <row r="221" spans="1:26" ht="15.75" customHeight="1" x14ac:dyDescent="0.35">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row>
    <row r="222" spans="1:26" ht="15.75" customHeight="1" x14ac:dyDescent="0.35">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row>
    <row r="223" spans="1:26" ht="15.75" customHeight="1" x14ac:dyDescent="0.35">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row>
    <row r="224" spans="1:26" ht="15.75" customHeight="1" x14ac:dyDescent="0.35">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row>
    <row r="225" spans="1:26" ht="15.75" customHeight="1" x14ac:dyDescent="0.35">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row>
    <row r="226" spans="1:26" ht="15.75" customHeight="1" x14ac:dyDescent="0.35">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row>
    <row r="227" spans="1:26" ht="15.75" customHeight="1" x14ac:dyDescent="0.35">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row>
    <row r="228" spans="1:26" ht="15.75" customHeight="1" x14ac:dyDescent="0.35">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row>
    <row r="229" spans="1:26" ht="15.75" customHeight="1" x14ac:dyDescent="0.35">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row>
    <row r="230" spans="1:26" ht="15.75" customHeight="1" x14ac:dyDescent="0.35">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row>
    <row r="231" spans="1:26" ht="15.75" customHeight="1" x14ac:dyDescent="0.35">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row>
    <row r="232" spans="1:26" ht="15.75" customHeight="1" x14ac:dyDescent="0.35">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row>
    <row r="233" spans="1:26" ht="15.75" customHeight="1" x14ac:dyDescent="0.35">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row>
    <row r="234" spans="1:26" ht="15.75" customHeight="1" x14ac:dyDescent="0.35">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row>
    <row r="235" spans="1:26" ht="15.75" customHeight="1" x14ac:dyDescent="0.35">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row>
    <row r="236" spans="1:26" ht="15.75" customHeight="1" x14ac:dyDescent="0.35">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row>
    <row r="237" spans="1:26" ht="15.75" customHeight="1" x14ac:dyDescent="0.35">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row>
    <row r="238" spans="1:26" ht="15.75" customHeight="1" x14ac:dyDescent="0.35">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row>
    <row r="239" spans="1:26" ht="15.75" customHeight="1" x14ac:dyDescent="0.35">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row>
    <row r="240" spans="1:26" ht="15.75" customHeight="1" x14ac:dyDescent="0.35">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row>
    <row r="241" spans="1:26" ht="15.75" customHeight="1" x14ac:dyDescent="0.35">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row>
    <row r="242" spans="1:26" ht="15.75" customHeight="1" x14ac:dyDescent="0.35">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row>
    <row r="243" spans="1:26" ht="15.75" customHeight="1" x14ac:dyDescent="0.35">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row>
    <row r="244" spans="1:26" ht="15.75" customHeight="1" x14ac:dyDescent="0.35">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row>
    <row r="245" spans="1:26" ht="15.75" customHeight="1" x14ac:dyDescent="0.35">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row>
    <row r="246" spans="1:26" ht="15.75" customHeight="1" x14ac:dyDescent="0.35">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row>
    <row r="247" spans="1:26" ht="15.75" customHeight="1" x14ac:dyDescent="0.35">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row>
    <row r="248" spans="1:26" ht="15.75" customHeight="1" x14ac:dyDescent="0.35">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row>
    <row r="249" spans="1:26" ht="15.75" customHeight="1" x14ac:dyDescent="0.35">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row>
    <row r="250" spans="1:26" ht="15.75" customHeight="1" x14ac:dyDescent="0.35">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row>
    <row r="251" spans="1:26" ht="15.75" customHeight="1" x14ac:dyDescent="0.35">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row>
    <row r="252" spans="1:26" ht="15.75" customHeight="1" x14ac:dyDescent="0.35">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row>
    <row r="253" spans="1:26" ht="15.75" customHeight="1" x14ac:dyDescent="0.35">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row>
    <row r="254" spans="1:26" ht="15.75" customHeight="1" x14ac:dyDescent="0.35">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row>
    <row r="255" spans="1:26" ht="15.75" customHeight="1" x14ac:dyDescent="0.35">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row>
    <row r="256" spans="1:26" ht="15.75" customHeight="1" x14ac:dyDescent="0.35">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row>
    <row r="257" spans="1:26" ht="15.75" customHeight="1" x14ac:dyDescent="0.35">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row>
    <row r="258" spans="1:26" ht="15.75" customHeight="1" x14ac:dyDescent="0.35">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row>
    <row r="259" spans="1:26" ht="15.75" customHeight="1" x14ac:dyDescent="0.35">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row>
    <row r="260" spans="1:26" ht="15.75" customHeight="1" x14ac:dyDescent="0.35">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row>
    <row r="261" spans="1:26" ht="15.75" customHeight="1" x14ac:dyDescent="0.35">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row>
    <row r="262" spans="1:26" ht="15.75" customHeight="1" x14ac:dyDescent="0.35">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row>
    <row r="263" spans="1:26" ht="15.75" customHeight="1" x14ac:dyDescent="0.35">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row>
    <row r="264" spans="1:26" ht="15.75" customHeight="1" x14ac:dyDescent="0.35">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row>
    <row r="265" spans="1:26" ht="15.75" customHeight="1" x14ac:dyDescent="0.35">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row>
    <row r="266" spans="1:26" ht="15.75" customHeight="1" x14ac:dyDescent="0.35">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row>
    <row r="267" spans="1:26" ht="15.75" customHeight="1" x14ac:dyDescent="0.35">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row>
    <row r="268" spans="1:26" ht="15.75" customHeight="1" x14ac:dyDescent="0.35">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row>
    <row r="269" spans="1:26" ht="15.75" customHeight="1" x14ac:dyDescent="0.35">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row>
    <row r="270" spans="1:26" ht="15.75" customHeight="1" x14ac:dyDescent="0.35">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row>
    <row r="271" spans="1:26" ht="15.75" customHeight="1" x14ac:dyDescent="0.35">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row>
    <row r="272" spans="1:26" ht="15.75" customHeight="1" x14ac:dyDescent="0.35">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row>
    <row r="273" spans="1:26" ht="15.75" customHeight="1" x14ac:dyDescent="0.35">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row>
    <row r="274" spans="1:26" ht="15.75" customHeight="1" x14ac:dyDescent="0.35">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row>
    <row r="275" spans="1:26" ht="15.75" customHeight="1" x14ac:dyDescent="0.35">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row>
    <row r="276" spans="1:26" ht="15.75" customHeight="1" x14ac:dyDescent="0.35">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row>
    <row r="277" spans="1:26" ht="15.75" customHeight="1" x14ac:dyDescent="0.35">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row>
    <row r="278" spans="1:26" ht="15.75" customHeight="1" x14ac:dyDescent="0.35">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row>
    <row r="279" spans="1:26" ht="15.75" customHeight="1" x14ac:dyDescent="0.35">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row>
    <row r="280" spans="1:26" ht="15.75" customHeight="1" x14ac:dyDescent="0.3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row>
    <row r="281" spans="1:26" ht="15.75" customHeight="1" x14ac:dyDescent="0.35">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row>
    <row r="282" spans="1:26" ht="15.75" customHeight="1" x14ac:dyDescent="0.35">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row>
    <row r="283" spans="1:26" ht="15.75" customHeight="1" x14ac:dyDescent="0.35">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row>
    <row r="284" spans="1:26" ht="15.75" customHeight="1" x14ac:dyDescent="0.35">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row>
    <row r="285" spans="1:26" ht="15.75" customHeight="1" x14ac:dyDescent="0.35">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row>
    <row r="286" spans="1:26" ht="15.75" customHeight="1" x14ac:dyDescent="0.35">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row>
    <row r="287" spans="1:26" ht="15.75" customHeight="1" x14ac:dyDescent="0.35">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row>
    <row r="288" spans="1:26" ht="15.75" customHeight="1" x14ac:dyDescent="0.35">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row>
    <row r="289" spans="1:26" ht="15.75" customHeight="1" x14ac:dyDescent="0.35">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row>
    <row r="290" spans="1:26" ht="15.75" customHeight="1" x14ac:dyDescent="0.35">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row>
    <row r="291" spans="1:26" ht="15.75" customHeight="1" x14ac:dyDescent="0.35">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row>
    <row r="292" spans="1:26" ht="15.75" customHeight="1" x14ac:dyDescent="0.35">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row>
    <row r="293" spans="1:26" ht="15.75" customHeight="1" x14ac:dyDescent="0.35">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row>
    <row r="294" spans="1:26" ht="15.75" customHeight="1" x14ac:dyDescent="0.35">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row>
    <row r="295" spans="1:26" ht="15.75" customHeight="1" x14ac:dyDescent="0.35">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row>
    <row r="296" spans="1:26" ht="15.75" customHeight="1" x14ac:dyDescent="0.35">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row>
    <row r="297" spans="1:26" ht="15.75" customHeight="1" x14ac:dyDescent="0.35">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row>
    <row r="298" spans="1:26" ht="15.75" customHeight="1" x14ac:dyDescent="0.35">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row>
    <row r="299" spans="1:26" ht="15.75" customHeight="1" x14ac:dyDescent="0.35">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row>
    <row r="300" spans="1:26" ht="15.75" customHeight="1" x14ac:dyDescent="0.35">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row>
    <row r="301" spans="1:26" ht="15.75" customHeight="1" x14ac:dyDescent="0.35">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row>
    <row r="302" spans="1:26" ht="15.75" customHeight="1" x14ac:dyDescent="0.35">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row>
    <row r="303" spans="1:26" ht="15.75" customHeight="1" x14ac:dyDescent="0.35">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row>
    <row r="304" spans="1:26" ht="15.75" customHeight="1" x14ac:dyDescent="0.35">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row>
    <row r="305" spans="1:26" ht="15.75" customHeight="1" x14ac:dyDescent="0.35">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row>
    <row r="306" spans="1:26" ht="15.75" customHeight="1" x14ac:dyDescent="0.35">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row>
    <row r="307" spans="1:26" ht="15.75" customHeight="1" x14ac:dyDescent="0.35">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row>
    <row r="308" spans="1:26" ht="15.75" customHeight="1" x14ac:dyDescent="0.35">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row>
    <row r="309" spans="1:26" ht="15.75" customHeight="1" x14ac:dyDescent="0.35">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row>
    <row r="310" spans="1:26" ht="15.75" customHeight="1" x14ac:dyDescent="0.35">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row>
    <row r="311" spans="1:26" ht="15.75" customHeight="1" x14ac:dyDescent="0.35">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row>
    <row r="312" spans="1:26" ht="15.75" customHeight="1" x14ac:dyDescent="0.35">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row>
    <row r="313" spans="1:26" ht="15.75" customHeight="1" x14ac:dyDescent="0.35">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row>
    <row r="314" spans="1:26" ht="15.75" customHeight="1" x14ac:dyDescent="0.35">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row>
    <row r="315" spans="1:26" ht="15.75" customHeight="1" x14ac:dyDescent="0.35">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row>
    <row r="316" spans="1:26" ht="15.75" customHeight="1" x14ac:dyDescent="0.35">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row>
    <row r="317" spans="1:26" ht="15.75" customHeight="1" x14ac:dyDescent="0.35">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row>
    <row r="318" spans="1:26" ht="15.75" customHeight="1" x14ac:dyDescent="0.35">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row>
    <row r="319" spans="1:26" ht="15.75" customHeight="1" x14ac:dyDescent="0.35">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row>
    <row r="320" spans="1:26" ht="15.75" customHeight="1" x14ac:dyDescent="0.35">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row>
    <row r="321" spans="1:26" ht="15.75" customHeight="1" x14ac:dyDescent="0.35">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row>
    <row r="322" spans="1:26" ht="15.75" customHeight="1" x14ac:dyDescent="0.35">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row>
    <row r="323" spans="1:26" ht="15.75" customHeight="1" x14ac:dyDescent="0.35">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row>
    <row r="324" spans="1:26" ht="15.75" customHeight="1" x14ac:dyDescent="0.35">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row>
    <row r="325" spans="1:26" ht="15.75" customHeight="1" x14ac:dyDescent="0.35">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row>
    <row r="326" spans="1:26" ht="15.75" customHeight="1" x14ac:dyDescent="0.35">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row>
    <row r="327" spans="1:26" ht="15.75" customHeight="1" x14ac:dyDescent="0.35">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row>
    <row r="328" spans="1:26" ht="15.75" customHeight="1" x14ac:dyDescent="0.35">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row>
    <row r="329" spans="1:26" ht="15.75" customHeight="1" x14ac:dyDescent="0.35">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row>
    <row r="330" spans="1:26" ht="15.75" customHeight="1" x14ac:dyDescent="0.35">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row>
    <row r="331" spans="1:26" ht="15.75" customHeight="1" x14ac:dyDescent="0.35">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row>
    <row r="332" spans="1:26" ht="15.75" customHeight="1" x14ac:dyDescent="0.35">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row>
    <row r="333" spans="1:26" ht="15.75" customHeight="1" x14ac:dyDescent="0.35">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row>
    <row r="334" spans="1:26" ht="15.75" customHeight="1" x14ac:dyDescent="0.35">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row>
    <row r="335" spans="1:26" ht="15.75" customHeight="1" x14ac:dyDescent="0.35">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row>
    <row r="336" spans="1:26" ht="15.75" customHeight="1" x14ac:dyDescent="0.35">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row>
    <row r="337" spans="1:26" ht="15.75" customHeight="1" x14ac:dyDescent="0.35">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row>
    <row r="338" spans="1:26" ht="15.75" customHeight="1" x14ac:dyDescent="0.35">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row>
    <row r="339" spans="1:26" ht="15.75" customHeight="1" x14ac:dyDescent="0.35">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row>
    <row r="340" spans="1:26" ht="15.75" customHeight="1" x14ac:dyDescent="0.35">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row>
    <row r="341" spans="1:26" ht="15.75" customHeight="1" x14ac:dyDescent="0.35">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row>
    <row r="342" spans="1:26" ht="15.75" customHeight="1" x14ac:dyDescent="0.35">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row>
    <row r="343" spans="1:26" ht="15.75" customHeight="1" x14ac:dyDescent="0.35">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row>
    <row r="344" spans="1:26" ht="15.75" customHeight="1" x14ac:dyDescent="0.35">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row>
    <row r="345" spans="1:26" ht="15.75" customHeight="1" x14ac:dyDescent="0.35">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row>
    <row r="346" spans="1:26" ht="15.75" customHeight="1" x14ac:dyDescent="0.35">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row>
    <row r="347" spans="1:26" ht="15.75" customHeight="1" x14ac:dyDescent="0.35">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row>
    <row r="348" spans="1:26" ht="15.75" customHeight="1" x14ac:dyDescent="0.35">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row>
    <row r="349" spans="1:26" ht="15.75" customHeight="1" x14ac:dyDescent="0.35">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row>
    <row r="350" spans="1:26" ht="15.75" customHeight="1" x14ac:dyDescent="0.35">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row>
    <row r="351" spans="1:26" ht="15.75" customHeight="1" x14ac:dyDescent="0.35">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row>
    <row r="352" spans="1:26" ht="15.75" customHeight="1" x14ac:dyDescent="0.35">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row>
    <row r="353" spans="1:26" ht="15.75" customHeight="1" x14ac:dyDescent="0.35">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row>
    <row r="354" spans="1:26" ht="15.75" customHeight="1" x14ac:dyDescent="0.35">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row>
    <row r="355" spans="1:26" ht="15.75" customHeight="1" x14ac:dyDescent="0.35">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row>
    <row r="356" spans="1:26" ht="15.75" customHeight="1" x14ac:dyDescent="0.35">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row>
    <row r="357" spans="1:26" ht="15.75" customHeight="1" x14ac:dyDescent="0.35">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row>
    <row r="358" spans="1:26" ht="15.75" customHeight="1" x14ac:dyDescent="0.35">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row>
    <row r="359" spans="1:26" ht="15.75" customHeight="1" x14ac:dyDescent="0.35">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row>
    <row r="360" spans="1:26" ht="15.75" customHeight="1" x14ac:dyDescent="0.35">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row>
    <row r="361" spans="1:26" ht="15.75" customHeight="1" x14ac:dyDescent="0.35">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row>
    <row r="362" spans="1:26" ht="15.75" customHeight="1" x14ac:dyDescent="0.35">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row>
    <row r="363" spans="1:26" ht="15.75" customHeight="1" x14ac:dyDescent="0.35">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row>
    <row r="364" spans="1:26" ht="15.75" customHeight="1" x14ac:dyDescent="0.35">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row>
    <row r="365" spans="1:26" ht="15.75" customHeight="1" x14ac:dyDescent="0.35">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row>
    <row r="366" spans="1:26" ht="15.75" customHeight="1" x14ac:dyDescent="0.35">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row>
    <row r="367" spans="1:26" ht="15.75" customHeight="1" x14ac:dyDescent="0.35">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row>
    <row r="368" spans="1:26" ht="15.75" customHeight="1" x14ac:dyDescent="0.35">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row>
    <row r="369" spans="1:26" ht="15.75" customHeight="1" x14ac:dyDescent="0.35">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row>
    <row r="370" spans="1:26" ht="15.75" customHeight="1" x14ac:dyDescent="0.35">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row>
    <row r="371" spans="1:26" ht="15.75" customHeight="1" x14ac:dyDescent="0.35">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row>
    <row r="372" spans="1:26" ht="15.75" customHeight="1" x14ac:dyDescent="0.35">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row>
    <row r="373" spans="1:26" ht="15.75" customHeight="1" x14ac:dyDescent="0.35">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row>
    <row r="374" spans="1:26" ht="15.75" customHeight="1" x14ac:dyDescent="0.35">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row>
    <row r="375" spans="1:26" ht="15.75" customHeight="1" x14ac:dyDescent="0.35">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row>
    <row r="376" spans="1:26" ht="15.75" customHeight="1" x14ac:dyDescent="0.35">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row>
    <row r="377" spans="1:26" ht="15.75" customHeight="1" x14ac:dyDescent="0.35">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row>
    <row r="378" spans="1:26" ht="15.75" customHeight="1" x14ac:dyDescent="0.35">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row>
    <row r="379" spans="1:26" ht="15.75" customHeight="1" x14ac:dyDescent="0.35">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row>
    <row r="380" spans="1:26" ht="15.75" customHeight="1" x14ac:dyDescent="0.35">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row>
    <row r="381" spans="1:26" ht="15.75" customHeight="1" x14ac:dyDescent="0.35">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row>
    <row r="382" spans="1:26" ht="15.75" customHeight="1" x14ac:dyDescent="0.35">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row>
    <row r="383" spans="1:26" ht="15.75" customHeight="1" x14ac:dyDescent="0.35">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row>
    <row r="384" spans="1:26" ht="15.75" customHeight="1" x14ac:dyDescent="0.35">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row>
    <row r="385" spans="1:26" ht="15.75" customHeight="1" x14ac:dyDescent="0.35">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row>
    <row r="386" spans="1:26" ht="15.75" customHeight="1" x14ac:dyDescent="0.35">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row>
    <row r="387" spans="1:26" ht="15.75" customHeight="1" x14ac:dyDescent="0.35">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row>
    <row r="388" spans="1:26" ht="15.75" customHeight="1" x14ac:dyDescent="0.35">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row>
    <row r="389" spans="1:26" ht="15.75" customHeight="1" x14ac:dyDescent="0.35">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row>
    <row r="390" spans="1:26" ht="15.75" customHeight="1" x14ac:dyDescent="0.35">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row>
    <row r="391" spans="1:26" ht="15.75" customHeight="1" x14ac:dyDescent="0.35">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row>
    <row r="392" spans="1:26" ht="15.75" customHeight="1" x14ac:dyDescent="0.35">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row>
    <row r="393" spans="1:26" ht="15.75" customHeight="1" x14ac:dyDescent="0.35">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row>
    <row r="394" spans="1:26" ht="15.75" customHeight="1" x14ac:dyDescent="0.35">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row>
    <row r="395" spans="1:26" ht="15.75" customHeight="1" x14ac:dyDescent="0.35">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row>
    <row r="396" spans="1:26" ht="15.75" customHeight="1" x14ac:dyDescent="0.35">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row>
    <row r="397" spans="1:26" ht="15.75" customHeight="1" x14ac:dyDescent="0.35">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row>
    <row r="398" spans="1:26" ht="15.75" customHeight="1" x14ac:dyDescent="0.35">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row>
    <row r="399" spans="1:26" ht="15.75" customHeight="1" x14ac:dyDescent="0.35">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row>
    <row r="400" spans="1:26" ht="15.75" customHeight="1" x14ac:dyDescent="0.35">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row>
    <row r="401" spans="1:26" ht="15.75" customHeight="1" x14ac:dyDescent="0.35">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row>
    <row r="402" spans="1:26" ht="15.75" customHeight="1" x14ac:dyDescent="0.35">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row>
    <row r="403" spans="1:26" ht="15.75" customHeight="1" x14ac:dyDescent="0.35">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row>
    <row r="404" spans="1:26" ht="15.75" customHeight="1" x14ac:dyDescent="0.35">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row>
    <row r="405" spans="1:26" ht="15.75" customHeight="1" x14ac:dyDescent="0.35">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row>
    <row r="406" spans="1:26" ht="15.75" customHeight="1" x14ac:dyDescent="0.35">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row>
    <row r="407" spans="1:26" ht="15.75" customHeight="1" x14ac:dyDescent="0.3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row>
    <row r="408" spans="1:26" ht="15.75" customHeight="1" x14ac:dyDescent="0.35">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row>
    <row r="409" spans="1:26" ht="15.75" customHeight="1" x14ac:dyDescent="0.35">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row>
    <row r="410" spans="1:26" ht="15.75" customHeight="1" x14ac:dyDescent="0.35">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row>
    <row r="411" spans="1:26" ht="15.75" customHeight="1" x14ac:dyDescent="0.35">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row>
    <row r="412" spans="1:26" ht="15.75" customHeight="1" x14ac:dyDescent="0.35">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row>
    <row r="413" spans="1:26" ht="15.75" customHeight="1" x14ac:dyDescent="0.35">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row>
    <row r="414" spans="1:26" ht="15.75" customHeight="1" x14ac:dyDescent="0.35">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row>
    <row r="415" spans="1:26" ht="15.75" customHeight="1" x14ac:dyDescent="0.35">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row>
    <row r="416" spans="1:26" ht="15.75" customHeight="1" x14ac:dyDescent="0.35">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row>
    <row r="417" spans="1:26" ht="15.75" customHeight="1" x14ac:dyDescent="0.35">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row>
    <row r="418" spans="1:26" ht="15.75" customHeight="1" x14ac:dyDescent="0.35">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row>
    <row r="419" spans="1:26" ht="15.75" customHeight="1" x14ac:dyDescent="0.35">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row>
    <row r="420" spans="1:26" ht="15.75" customHeight="1" x14ac:dyDescent="0.35">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row>
    <row r="421" spans="1:26" ht="15.75" customHeight="1" x14ac:dyDescent="0.35">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row>
    <row r="422" spans="1:26" ht="15.75" customHeight="1" x14ac:dyDescent="0.35">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row>
    <row r="423" spans="1:26" ht="15.75" customHeight="1" x14ac:dyDescent="0.35">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row>
    <row r="424" spans="1:26" ht="15.75" customHeight="1" x14ac:dyDescent="0.35">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row>
    <row r="425" spans="1:26" ht="15.75" customHeight="1" x14ac:dyDescent="0.35">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row>
    <row r="426" spans="1:26" ht="15.75" customHeight="1" x14ac:dyDescent="0.35">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row>
    <row r="427" spans="1:26" ht="15.75" customHeight="1" x14ac:dyDescent="0.35">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row>
    <row r="428" spans="1:26" ht="15.75" customHeight="1" x14ac:dyDescent="0.35">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row>
    <row r="429" spans="1:26" ht="15.75" customHeight="1" x14ac:dyDescent="0.35">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row>
    <row r="430" spans="1:26" ht="15.75" customHeight="1" x14ac:dyDescent="0.35">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row>
    <row r="431" spans="1:26" ht="15.75" customHeight="1" x14ac:dyDescent="0.35">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row>
    <row r="432" spans="1:26" ht="15.75" customHeight="1" x14ac:dyDescent="0.35">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row>
    <row r="433" spans="1:26" ht="15.75" customHeight="1" x14ac:dyDescent="0.35">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row>
    <row r="434" spans="1:26" ht="15.75" customHeight="1" x14ac:dyDescent="0.35">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row>
    <row r="435" spans="1:26" ht="15.75" customHeight="1" x14ac:dyDescent="0.35">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row>
    <row r="436" spans="1:26" ht="15.75" customHeight="1" x14ac:dyDescent="0.35">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row>
    <row r="437" spans="1:26" ht="15.75" customHeight="1" x14ac:dyDescent="0.35">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row>
    <row r="438" spans="1:26" ht="15.75" customHeight="1" x14ac:dyDescent="0.35">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row>
    <row r="439" spans="1:26" ht="15.75" customHeight="1" x14ac:dyDescent="0.35">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row>
    <row r="440" spans="1:26" ht="15.75" customHeight="1" x14ac:dyDescent="0.35">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row>
    <row r="441" spans="1:26" ht="15.75" customHeight="1" x14ac:dyDescent="0.35">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row>
    <row r="442" spans="1:26" ht="15.75" customHeight="1" x14ac:dyDescent="0.35">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row>
    <row r="443" spans="1:26" ht="15.75" customHeight="1" x14ac:dyDescent="0.35">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row>
    <row r="444" spans="1:26" ht="15.75" customHeight="1" x14ac:dyDescent="0.35">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row>
    <row r="445" spans="1:26" ht="15.75" customHeight="1" x14ac:dyDescent="0.35">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row>
    <row r="446" spans="1:26" ht="15.75" customHeight="1" x14ac:dyDescent="0.35">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row>
    <row r="447" spans="1:26" ht="15.75" customHeight="1" x14ac:dyDescent="0.35">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row>
    <row r="448" spans="1:26" ht="15.75" customHeight="1" x14ac:dyDescent="0.35">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row>
    <row r="449" spans="1:26" ht="15.75" customHeight="1" x14ac:dyDescent="0.35">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row>
    <row r="450" spans="1:26" ht="15.75" customHeight="1" x14ac:dyDescent="0.35">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row>
    <row r="451" spans="1:26" ht="15.75" customHeight="1" x14ac:dyDescent="0.35">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row>
    <row r="452" spans="1:26" ht="15.75" customHeight="1" x14ac:dyDescent="0.35">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row>
    <row r="453" spans="1:26" ht="15.75" customHeight="1" x14ac:dyDescent="0.35">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row>
    <row r="454" spans="1:26" ht="15.75" customHeight="1" x14ac:dyDescent="0.35">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row>
    <row r="455" spans="1:26" ht="15.75" customHeight="1" x14ac:dyDescent="0.35">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row>
    <row r="456" spans="1:26" ht="15.75" customHeight="1" x14ac:dyDescent="0.35">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row>
    <row r="457" spans="1:26" ht="15.75" customHeight="1" x14ac:dyDescent="0.35">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row>
    <row r="458" spans="1:26" ht="15.75" customHeight="1" x14ac:dyDescent="0.35">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row>
    <row r="459" spans="1:26" ht="15.75" customHeight="1" x14ac:dyDescent="0.35">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row>
    <row r="460" spans="1:26" ht="15.75" customHeight="1" x14ac:dyDescent="0.35">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row>
    <row r="461" spans="1:26" ht="15.75" customHeight="1" x14ac:dyDescent="0.35">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row>
    <row r="462" spans="1:26" ht="15.75" customHeight="1" x14ac:dyDescent="0.35">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row>
    <row r="463" spans="1:26" ht="15.75" customHeight="1" x14ac:dyDescent="0.35">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row>
    <row r="464" spans="1:26" ht="15.75" customHeight="1" x14ac:dyDescent="0.35">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row>
    <row r="465" spans="1:26" ht="15.75" customHeight="1" x14ac:dyDescent="0.35">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row>
    <row r="466" spans="1:26" ht="15.75" customHeight="1" x14ac:dyDescent="0.35">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row>
    <row r="467" spans="1:26" ht="15.75" customHeight="1" x14ac:dyDescent="0.35">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row>
    <row r="468" spans="1:26" ht="15.75" customHeight="1" x14ac:dyDescent="0.35">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row>
    <row r="469" spans="1:26" ht="15.75" customHeight="1" x14ac:dyDescent="0.35">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row>
    <row r="470" spans="1:26" ht="15.75" customHeight="1" x14ac:dyDescent="0.35">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row>
    <row r="471" spans="1:26" ht="15.75" customHeight="1" x14ac:dyDescent="0.35">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row>
    <row r="472" spans="1:26" ht="15.75" customHeight="1" x14ac:dyDescent="0.35">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row>
    <row r="473" spans="1:26" ht="15.75" customHeight="1" x14ac:dyDescent="0.35">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row>
    <row r="474" spans="1:26" ht="15.75" customHeight="1" x14ac:dyDescent="0.35">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row>
    <row r="475" spans="1:26" ht="15.75" customHeight="1" x14ac:dyDescent="0.35">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row>
    <row r="476" spans="1:26" ht="15.75" customHeight="1" x14ac:dyDescent="0.35">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row>
    <row r="477" spans="1:26" ht="15.75" customHeight="1" x14ac:dyDescent="0.35">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row>
    <row r="478" spans="1:26" ht="15.75" customHeight="1" x14ac:dyDescent="0.35">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row>
    <row r="479" spans="1:26" ht="15.75" customHeight="1" x14ac:dyDescent="0.35">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row>
    <row r="480" spans="1:26" ht="15.75" customHeight="1" x14ac:dyDescent="0.35">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row>
    <row r="481" spans="1:26" ht="15.75" customHeight="1" x14ac:dyDescent="0.35">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row>
    <row r="482" spans="1:26" ht="15.75" customHeight="1" x14ac:dyDescent="0.35">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row>
    <row r="483" spans="1:26" ht="15.75" customHeight="1" x14ac:dyDescent="0.35">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row>
    <row r="484" spans="1:26" ht="15.75" customHeight="1" x14ac:dyDescent="0.35">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row>
    <row r="485" spans="1:26" ht="15.75" customHeight="1" x14ac:dyDescent="0.35">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row>
    <row r="486" spans="1:26" ht="15.75" customHeight="1" x14ac:dyDescent="0.35">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row>
    <row r="487" spans="1:26" ht="15.75" customHeight="1" x14ac:dyDescent="0.35">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row>
    <row r="488" spans="1:26" ht="15.75" customHeight="1" x14ac:dyDescent="0.35">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row>
    <row r="489" spans="1:26" ht="15.75" customHeight="1" x14ac:dyDescent="0.35">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row>
    <row r="490" spans="1:26" ht="15.75" customHeight="1" x14ac:dyDescent="0.35">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row>
    <row r="491" spans="1:26" ht="15.75" customHeight="1" x14ac:dyDescent="0.35">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row>
    <row r="492" spans="1:26" ht="15.75" customHeight="1" x14ac:dyDescent="0.35">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row>
    <row r="493" spans="1:26" ht="15.75" customHeight="1" x14ac:dyDescent="0.35">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row>
    <row r="494" spans="1:26" ht="15.75" customHeight="1" x14ac:dyDescent="0.35">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row>
    <row r="495" spans="1:26" ht="15.75" customHeight="1" x14ac:dyDescent="0.35">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row>
    <row r="496" spans="1:26" ht="15.75" customHeight="1" x14ac:dyDescent="0.35">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row>
    <row r="497" spans="1:26" ht="15.75" customHeight="1" x14ac:dyDescent="0.35">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row>
    <row r="498" spans="1:26" ht="15.75" customHeight="1" x14ac:dyDescent="0.35">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row>
    <row r="499" spans="1:26" ht="15.75" customHeight="1" x14ac:dyDescent="0.35">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row>
    <row r="500" spans="1:26" ht="15.75" customHeight="1" x14ac:dyDescent="0.35">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row>
    <row r="501" spans="1:26" ht="15.75" customHeight="1" x14ac:dyDescent="0.35">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row>
    <row r="502" spans="1:26" ht="15.75" customHeight="1" x14ac:dyDescent="0.35">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row>
    <row r="503" spans="1:26" ht="15.75" customHeight="1" x14ac:dyDescent="0.35">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row>
    <row r="504" spans="1:26" ht="15.75" customHeight="1" x14ac:dyDescent="0.35">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row>
    <row r="505" spans="1:26" ht="15.75" customHeight="1" x14ac:dyDescent="0.35">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row>
    <row r="506" spans="1:26" ht="15.75" customHeight="1" x14ac:dyDescent="0.35">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row>
    <row r="507" spans="1:26" ht="15.75" customHeight="1" x14ac:dyDescent="0.35">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row>
    <row r="508" spans="1:26" ht="15.75" customHeight="1" x14ac:dyDescent="0.35">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row>
    <row r="509" spans="1:26" ht="15.75" customHeight="1" x14ac:dyDescent="0.35">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row>
    <row r="510" spans="1:26" ht="15.75" customHeight="1" x14ac:dyDescent="0.35">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row>
    <row r="511" spans="1:26" ht="15.75" customHeight="1" x14ac:dyDescent="0.35">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row>
    <row r="512" spans="1:26" ht="15.75" customHeight="1" x14ac:dyDescent="0.35">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row>
    <row r="513" spans="1:26" ht="15.75" customHeight="1" x14ac:dyDescent="0.35">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row>
    <row r="514" spans="1:26" ht="15.75" customHeight="1" x14ac:dyDescent="0.35">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row>
    <row r="515" spans="1:26" ht="15.75" customHeight="1" x14ac:dyDescent="0.35">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row>
    <row r="516" spans="1:26" ht="15.75" customHeight="1" x14ac:dyDescent="0.35">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row>
    <row r="517" spans="1:26" ht="15.75" customHeight="1" x14ac:dyDescent="0.35">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row>
    <row r="518" spans="1:26" ht="15.75" customHeight="1" x14ac:dyDescent="0.35">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row>
    <row r="519" spans="1:26" ht="15.75" customHeight="1" x14ac:dyDescent="0.35">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row>
    <row r="520" spans="1:26" ht="15.75" customHeight="1" x14ac:dyDescent="0.35">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row>
    <row r="521" spans="1:26" ht="15.75" customHeight="1" x14ac:dyDescent="0.35">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row>
    <row r="522" spans="1:26" ht="15.75" customHeight="1" x14ac:dyDescent="0.35">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row>
    <row r="523" spans="1:26" ht="15.75" customHeight="1" x14ac:dyDescent="0.35">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row>
    <row r="524" spans="1:26" ht="15.75" customHeight="1" x14ac:dyDescent="0.35">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row>
    <row r="525" spans="1:26" ht="15.75" customHeight="1" x14ac:dyDescent="0.35">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row>
    <row r="526" spans="1:26" ht="15.75" customHeight="1" x14ac:dyDescent="0.35">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row>
    <row r="527" spans="1:26" ht="15.75" customHeight="1" x14ac:dyDescent="0.35">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row>
    <row r="528" spans="1:26" ht="15.75" customHeight="1" x14ac:dyDescent="0.35">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row>
    <row r="529" spans="1:26" ht="15.75" customHeight="1" x14ac:dyDescent="0.35">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row>
    <row r="530" spans="1:26" ht="15.75" customHeight="1" x14ac:dyDescent="0.35">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row>
    <row r="531" spans="1:26" ht="15.75" customHeight="1" x14ac:dyDescent="0.35">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row>
    <row r="532" spans="1:26" ht="15.75" customHeight="1" x14ac:dyDescent="0.35">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row>
    <row r="533" spans="1:26" ht="15.75" customHeight="1" x14ac:dyDescent="0.35">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row>
    <row r="534" spans="1:26" ht="15.75" customHeight="1" x14ac:dyDescent="0.35">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row>
    <row r="535" spans="1:26" ht="15.75" customHeight="1" x14ac:dyDescent="0.35">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row>
    <row r="536" spans="1:26" ht="15.75" customHeight="1" x14ac:dyDescent="0.35">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row>
    <row r="537" spans="1:26" ht="15.75" customHeight="1" x14ac:dyDescent="0.35">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row>
    <row r="538" spans="1:26" ht="15.75" customHeight="1" x14ac:dyDescent="0.35">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row>
    <row r="539" spans="1:26" ht="15.75" customHeight="1" x14ac:dyDescent="0.35">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row>
    <row r="540" spans="1:26" ht="15.75" customHeight="1" x14ac:dyDescent="0.35">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row>
    <row r="541" spans="1:26" ht="15.75" customHeight="1" x14ac:dyDescent="0.35">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row>
    <row r="542" spans="1:26" ht="15.75" customHeight="1" x14ac:dyDescent="0.35">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row>
    <row r="543" spans="1:26" ht="15.75" customHeight="1" x14ac:dyDescent="0.35">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row>
    <row r="544" spans="1:26" ht="15.75" customHeight="1" x14ac:dyDescent="0.35">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row>
    <row r="545" spans="1:26" ht="15.75" customHeight="1" x14ac:dyDescent="0.35">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row>
    <row r="546" spans="1:26" ht="15.75" customHeight="1" x14ac:dyDescent="0.35">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row>
    <row r="547" spans="1:26" ht="15.75" customHeight="1" x14ac:dyDescent="0.35">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row>
    <row r="548" spans="1:26" ht="15.75" customHeight="1" x14ac:dyDescent="0.35">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row>
    <row r="549" spans="1:26" ht="15.75" customHeight="1" x14ac:dyDescent="0.35">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row>
    <row r="550" spans="1:26" ht="15.75" customHeight="1" x14ac:dyDescent="0.35">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row>
    <row r="551" spans="1:26" ht="15.75" customHeight="1" x14ac:dyDescent="0.35">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row>
    <row r="552" spans="1:26" ht="15.75" customHeight="1" x14ac:dyDescent="0.35">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row>
    <row r="553" spans="1:26" ht="15.75" customHeight="1" x14ac:dyDescent="0.35">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row>
    <row r="554" spans="1:26" ht="15.75" customHeight="1" x14ac:dyDescent="0.35">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row>
    <row r="555" spans="1:26" ht="15.75" customHeight="1" x14ac:dyDescent="0.35">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row>
    <row r="556" spans="1:26" ht="15.75" customHeight="1" x14ac:dyDescent="0.35">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row>
    <row r="557" spans="1:26" ht="15.75" customHeight="1" x14ac:dyDescent="0.35">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row>
    <row r="558" spans="1:26" ht="15.75" customHeight="1" x14ac:dyDescent="0.35">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row>
    <row r="559" spans="1:26" ht="15.75" customHeight="1" x14ac:dyDescent="0.35">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row>
    <row r="560" spans="1:26" ht="15.75" customHeight="1" x14ac:dyDescent="0.35">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row>
    <row r="561" spans="1:26" ht="15.75" customHeight="1" x14ac:dyDescent="0.35">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row>
    <row r="562" spans="1:26" ht="15.75" customHeight="1" x14ac:dyDescent="0.35">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row>
    <row r="563" spans="1:26" ht="15.75" customHeight="1" x14ac:dyDescent="0.35">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row>
    <row r="564" spans="1:26" ht="15.75" customHeight="1" x14ac:dyDescent="0.35">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row>
    <row r="565" spans="1:26" ht="15.75" customHeight="1" x14ac:dyDescent="0.35">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row>
    <row r="566" spans="1:26" ht="15.75" customHeight="1" x14ac:dyDescent="0.35">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row>
    <row r="567" spans="1:26" ht="15.75" customHeight="1" x14ac:dyDescent="0.35">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row>
    <row r="568" spans="1:26" ht="15.75" customHeight="1" x14ac:dyDescent="0.35">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row>
    <row r="569" spans="1:26" ht="15.75" customHeight="1" x14ac:dyDescent="0.35">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row>
    <row r="570" spans="1:26" ht="15.75" customHeight="1" x14ac:dyDescent="0.35">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row>
    <row r="571" spans="1:26" ht="15.75" customHeight="1" x14ac:dyDescent="0.35">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row>
    <row r="572" spans="1:26" ht="15.75" customHeight="1" x14ac:dyDescent="0.35">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row>
    <row r="573" spans="1:26" ht="15.75" customHeight="1" x14ac:dyDescent="0.35">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row>
    <row r="574" spans="1:26" ht="15.75" customHeight="1" x14ac:dyDescent="0.35">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row>
    <row r="575" spans="1:26" ht="15.75" customHeight="1" x14ac:dyDescent="0.35">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row>
    <row r="576" spans="1:26" ht="15.75" customHeight="1" x14ac:dyDescent="0.35">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row>
    <row r="577" spans="1:26" ht="15.75" customHeight="1" x14ac:dyDescent="0.35">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row>
    <row r="578" spans="1:26" ht="15.75" customHeight="1" x14ac:dyDescent="0.35">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row>
    <row r="579" spans="1:26" ht="15.75" customHeight="1" x14ac:dyDescent="0.35">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row>
    <row r="580" spans="1:26" ht="15.75" customHeight="1" x14ac:dyDescent="0.35">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row>
    <row r="581" spans="1:26" ht="15.75" customHeight="1" x14ac:dyDescent="0.35">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row>
    <row r="582" spans="1:26" ht="15.75" customHeight="1" x14ac:dyDescent="0.35">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row>
    <row r="583" spans="1:26" ht="15.75" customHeight="1" x14ac:dyDescent="0.35">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row>
    <row r="584" spans="1:26" ht="15.75" customHeight="1" x14ac:dyDescent="0.35">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row>
    <row r="585" spans="1:26" ht="15.75" customHeight="1" x14ac:dyDescent="0.35">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row>
    <row r="586" spans="1:26" ht="15.75" customHeight="1" x14ac:dyDescent="0.35">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row>
    <row r="587" spans="1:26" ht="15.75" customHeight="1" x14ac:dyDescent="0.35">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row>
    <row r="588" spans="1:26" ht="15.75" customHeight="1" x14ac:dyDescent="0.35">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row>
    <row r="589" spans="1:26" ht="15.75" customHeight="1" x14ac:dyDescent="0.35">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row>
    <row r="590" spans="1:26" ht="15.75" customHeight="1" x14ac:dyDescent="0.35">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row>
    <row r="591" spans="1:26" ht="15.75" customHeight="1" x14ac:dyDescent="0.35">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row>
    <row r="592" spans="1:26" ht="15.75" customHeight="1" x14ac:dyDescent="0.35">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row>
    <row r="593" spans="1:26" ht="15.75" customHeight="1" x14ac:dyDescent="0.35">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row>
    <row r="594" spans="1:26" ht="15.75" customHeight="1" x14ac:dyDescent="0.35">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row>
    <row r="595" spans="1:26" ht="15.75" customHeight="1" x14ac:dyDescent="0.35">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row>
    <row r="596" spans="1:26" ht="15.75" customHeight="1" x14ac:dyDescent="0.35">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row>
    <row r="597" spans="1:26" ht="15.75" customHeight="1" x14ac:dyDescent="0.35">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row>
    <row r="598" spans="1:26" ht="15.75" customHeight="1" x14ac:dyDescent="0.35">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row>
    <row r="599" spans="1:26" ht="15.75" customHeight="1" x14ac:dyDescent="0.35">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row>
    <row r="600" spans="1:26" ht="15.75" customHeight="1" x14ac:dyDescent="0.35">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row>
    <row r="601" spans="1:26" ht="15.75" customHeight="1" x14ac:dyDescent="0.35">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row>
    <row r="602" spans="1:26" ht="15.75" customHeight="1" x14ac:dyDescent="0.35">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row>
    <row r="603" spans="1:26" ht="15.75" customHeight="1" x14ac:dyDescent="0.35">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row>
    <row r="604" spans="1:26" ht="15.75" customHeight="1" x14ac:dyDescent="0.35">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row>
    <row r="605" spans="1:26" ht="15.75" customHeight="1" x14ac:dyDescent="0.35">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row>
    <row r="606" spans="1:26" ht="15.75" customHeight="1" x14ac:dyDescent="0.35">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row>
    <row r="607" spans="1:26" ht="15.75" customHeight="1" x14ac:dyDescent="0.35">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row>
    <row r="608" spans="1:26" ht="15.75" customHeight="1" x14ac:dyDescent="0.35">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row>
    <row r="609" spans="1:26" ht="15.75" customHeight="1" x14ac:dyDescent="0.35">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row>
    <row r="610" spans="1:26" ht="15.75" customHeight="1" x14ac:dyDescent="0.35">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row>
    <row r="611" spans="1:26" ht="15.75" customHeight="1" x14ac:dyDescent="0.35">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row>
    <row r="612" spans="1:26" ht="15.75" customHeight="1" x14ac:dyDescent="0.35">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row>
    <row r="613" spans="1:26" ht="15.75" customHeight="1" x14ac:dyDescent="0.35">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row>
    <row r="614" spans="1:26" ht="15.75" customHeight="1" x14ac:dyDescent="0.35">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row>
    <row r="615" spans="1:26" ht="15.75" customHeight="1" x14ac:dyDescent="0.35">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row>
    <row r="616" spans="1:26" ht="15.75" customHeight="1" x14ac:dyDescent="0.35">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row>
    <row r="617" spans="1:26" ht="15.75" customHeight="1" x14ac:dyDescent="0.35">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row>
    <row r="618" spans="1:26" ht="15.75" customHeight="1" x14ac:dyDescent="0.35">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row>
    <row r="619" spans="1:26" ht="15.75" customHeight="1" x14ac:dyDescent="0.35">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row>
    <row r="620" spans="1:26" ht="15.75" customHeight="1" x14ac:dyDescent="0.35">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row>
    <row r="621" spans="1:26" ht="15.75" customHeight="1" x14ac:dyDescent="0.35">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row>
    <row r="622" spans="1:26" ht="15.75" customHeight="1" x14ac:dyDescent="0.35">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row>
    <row r="623" spans="1:26" ht="15.75" customHeight="1" x14ac:dyDescent="0.35">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row>
    <row r="624" spans="1:26" ht="15.75" customHeight="1" x14ac:dyDescent="0.35">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row>
    <row r="625" spans="1:26" ht="15.75" customHeight="1" x14ac:dyDescent="0.35">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row>
    <row r="626" spans="1:26" ht="15.75" customHeight="1" x14ac:dyDescent="0.35">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row>
    <row r="627" spans="1:26" ht="15.75" customHeight="1" x14ac:dyDescent="0.35">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row>
    <row r="628" spans="1:26" ht="15.75" customHeight="1" x14ac:dyDescent="0.35">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row>
    <row r="629" spans="1:26" ht="15.75" customHeight="1" x14ac:dyDescent="0.35">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row>
    <row r="630" spans="1:26" ht="15.75" customHeight="1" x14ac:dyDescent="0.35">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row>
    <row r="631" spans="1:26" ht="15.75" customHeight="1" x14ac:dyDescent="0.35">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row>
    <row r="632" spans="1:26" ht="15.75" customHeight="1" x14ac:dyDescent="0.35">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row>
    <row r="633" spans="1:26" ht="15.75" customHeight="1" x14ac:dyDescent="0.35">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row>
    <row r="634" spans="1:26" ht="15.75" customHeight="1" x14ac:dyDescent="0.35">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row>
    <row r="635" spans="1:26" ht="15.75" customHeight="1" x14ac:dyDescent="0.35">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row>
    <row r="636" spans="1:26" ht="15.75" customHeight="1" x14ac:dyDescent="0.35">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row>
    <row r="637" spans="1:26" ht="15.75" customHeight="1" x14ac:dyDescent="0.35">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row>
    <row r="638" spans="1:26" ht="15.75" customHeight="1" x14ac:dyDescent="0.35">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row>
    <row r="639" spans="1:26" ht="15.75" customHeight="1" x14ac:dyDescent="0.35">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row>
    <row r="640" spans="1:26" ht="15.75" customHeight="1" x14ac:dyDescent="0.35">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row>
    <row r="641" spans="1:26" ht="15.75" customHeight="1" x14ac:dyDescent="0.35">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row>
    <row r="642" spans="1:26" ht="15.75" customHeight="1" x14ac:dyDescent="0.35">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row>
    <row r="643" spans="1:26" ht="15.75" customHeight="1" x14ac:dyDescent="0.35">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row>
    <row r="644" spans="1:26" ht="15.75" customHeight="1" x14ac:dyDescent="0.35">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row>
    <row r="645" spans="1:26" ht="15.75" customHeight="1" x14ac:dyDescent="0.35">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row>
    <row r="646" spans="1:26" ht="15.75" customHeight="1" x14ac:dyDescent="0.35">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row>
    <row r="647" spans="1:26" ht="15.75" customHeight="1" x14ac:dyDescent="0.35">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row>
    <row r="648" spans="1:26" ht="15.75" customHeight="1" x14ac:dyDescent="0.35">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row>
    <row r="649" spans="1:26" ht="15.75" customHeight="1" x14ac:dyDescent="0.35">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row>
    <row r="650" spans="1:26" ht="15.75" customHeight="1" x14ac:dyDescent="0.35">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row>
    <row r="651" spans="1:26" ht="15.75" customHeight="1" x14ac:dyDescent="0.35">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row>
    <row r="652" spans="1:26" ht="15.75" customHeight="1" x14ac:dyDescent="0.35">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row>
    <row r="653" spans="1:26" ht="15.75" customHeight="1" x14ac:dyDescent="0.35">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row>
    <row r="654" spans="1:26" ht="15.75" customHeight="1" x14ac:dyDescent="0.35">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row>
    <row r="655" spans="1:26" ht="15.75" customHeight="1" x14ac:dyDescent="0.35">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row>
    <row r="656" spans="1:26" ht="15.75" customHeight="1" x14ac:dyDescent="0.35">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row>
    <row r="657" spans="1:26" ht="15.75" customHeight="1" x14ac:dyDescent="0.35">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row>
    <row r="658" spans="1:26" ht="15.75" customHeight="1" x14ac:dyDescent="0.35">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row>
    <row r="659" spans="1:26" ht="15.75" customHeight="1" x14ac:dyDescent="0.35">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row>
    <row r="660" spans="1:26" ht="15.75" customHeight="1" x14ac:dyDescent="0.35">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row>
    <row r="661" spans="1:26" ht="15.75" customHeight="1" x14ac:dyDescent="0.35">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row>
    <row r="662" spans="1:26" ht="15.75" customHeight="1" x14ac:dyDescent="0.35">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row>
    <row r="663" spans="1:26" ht="15.75" customHeight="1" x14ac:dyDescent="0.35">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row>
    <row r="664" spans="1:26" ht="15.75" customHeight="1" x14ac:dyDescent="0.35">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row>
    <row r="665" spans="1:26" ht="15.75" customHeight="1" x14ac:dyDescent="0.35">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row>
    <row r="666" spans="1:26" ht="15.75" customHeight="1" x14ac:dyDescent="0.35">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row>
    <row r="667" spans="1:26" ht="15.75" customHeight="1" x14ac:dyDescent="0.35">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row>
    <row r="668" spans="1:26" ht="15.75" customHeight="1" x14ac:dyDescent="0.35">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row>
    <row r="669" spans="1:26" ht="15.75" customHeight="1" x14ac:dyDescent="0.35">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row>
    <row r="670" spans="1:26" ht="15.75" customHeight="1" x14ac:dyDescent="0.35">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row>
    <row r="671" spans="1:26" ht="15.75" customHeight="1" x14ac:dyDescent="0.35">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row>
    <row r="672" spans="1:26" ht="15.75" customHeight="1" x14ac:dyDescent="0.35">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row>
    <row r="673" spans="1:26" ht="15.75" customHeight="1" x14ac:dyDescent="0.35">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row>
    <row r="674" spans="1:26" ht="15.75" customHeight="1" x14ac:dyDescent="0.35">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row>
    <row r="675" spans="1:26" ht="15.75" customHeight="1" x14ac:dyDescent="0.35">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row>
    <row r="676" spans="1:26" ht="15.75" customHeight="1" x14ac:dyDescent="0.35">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row>
    <row r="677" spans="1:26" ht="15.75" customHeight="1" x14ac:dyDescent="0.35">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row>
    <row r="678" spans="1:26" ht="15.75" customHeight="1" x14ac:dyDescent="0.35">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row>
    <row r="679" spans="1:26" ht="15.75" customHeight="1" x14ac:dyDescent="0.35">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row>
    <row r="680" spans="1:26" ht="15.75" customHeight="1" x14ac:dyDescent="0.35">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row>
    <row r="681" spans="1:26" ht="15.75" customHeight="1" x14ac:dyDescent="0.35">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row>
    <row r="682" spans="1:26" ht="15.75" customHeight="1" x14ac:dyDescent="0.35">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row>
    <row r="683" spans="1:26" ht="15.75" customHeight="1" x14ac:dyDescent="0.35">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row>
    <row r="684" spans="1:26" ht="15.75" customHeight="1" x14ac:dyDescent="0.35">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row>
    <row r="685" spans="1:26" ht="15.75" customHeight="1" x14ac:dyDescent="0.35">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row>
    <row r="686" spans="1:26" ht="15.75" customHeight="1" x14ac:dyDescent="0.35">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row>
    <row r="687" spans="1:26" ht="15.75" customHeight="1" x14ac:dyDescent="0.35">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row>
    <row r="688" spans="1:26" ht="15.75" customHeight="1" x14ac:dyDescent="0.35">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row>
    <row r="689" spans="1:26" ht="15.75" customHeight="1" x14ac:dyDescent="0.35">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row>
    <row r="690" spans="1:26" ht="15.75" customHeight="1" x14ac:dyDescent="0.35">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row>
    <row r="691" spans="1:26" ht="15.75" customHeight="1" x14ac:dyDescent="0.35">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row>
    <row r="692" spans="1:26" ht="15.75" customHeight="1" x14ac:dyDescent="0.35">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row>
    <row r="693" spans="1:26" ht="15.75" customHeight="1" x14ac:dyDescent="0.35">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row>
    <row r="694" spans="1:26" ht="15.75" customHeight="1" x14ac:dyDescent="0.35">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row>
    <row r="695" spans="1:26" ht="15.75" customHeight="1" x14ac:dyDescent="0.35">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row>
    <row r="696" spans="1:26" ht="15.75" customHeight="1" x14ac:dyDescent="0.35">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row>
    <row r="697" spans="1:26" ht="15.75" customHeight="1" x14ac:dyDescent="0.35">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row>
    <row r="698" spans="1:26" ht="15.75" customHeight="1" x14ac:dyDescent="0.35">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row>
    <row r="699" spans="1:26" ht="15.75" customHeight="1" x14ac:dyDescent="0.35">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row>
    <row r="700" spans="1:26" ht="15.75" customHeight="1" x14ac:dyDescent="0.35">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row>
    <row r="701" spans="1:26" ht="15.75" customHeight="1" x14ac:dyDescent="0.35">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row>
    <row r="702" spans="1:26" ht="15.75" customHeight="1" x14ac:dyDescent="0.35">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row>
    <row r="703" spans="1:26" ht="15.75" customHeight="1" x14ac:dyDescent="0.35">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row>
    <row r="704" spans="1:26" ht="15.75" customHeight="1" x14ac:dyDescent="0.35">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row>
    <row r="705" spans="1:26" ht="15.75" customHeight="1" x14ac:dyDescent="0.35">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row>
    <row r="706" spans="1:26" ht="15.75" customHeight="1" x14ac:dyDescent="0.35">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row>
    <row r="707" spans="1:26" ht="15.75" customHeight="1" x14ac:dyDescent="0.35">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row>
    <row r="708" spans="1:26" ht="15.75" customHeight="1" x14ac:dyDescent="0.35">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row>
    <row r="709" spans="1:26" ht="15.75" customHeight="1" x14ac:dyDescent="0.35">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row>
    <row r="710" spans="1:26" ht="15.75" customHeight="1" x14ac:dyDescent="0.35">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row>
    <row r="711" spans="1:26" ht="15.75" customHeight="1" x14ac:dyDescent="0.35">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row>
    <row r="712" spans="1:26" ht="15.75" customHeight="1" x14ac:dyDescent="0.35">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row>
    <row r="713" spans="1:26" ht="15.75" customHeight="1" x14ac:dyDescent="0.35">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row>
    <row r="714" spans="1:26" ht="15.75" customHeight="1" x14ac:dyDescent="0.35">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row>
    <row r="715" spans="1:26" ht="15.75" customHeight="1" x14ac:dyDescent="0.35">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row>
    <row r="716" spans="1:26" ht="15.75" customHeight="1" x14ac:dyDescent="0.35">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row>
    <row r="717" spans="1:26" ht="15.75" customHeight="1" x14ac:dyDescent="0.35">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row>
    <row r="718" spans="1:26" ht="15.75" customHeight="1" x14ac:dyDescent="0.35">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row>
    <row r="719" spans="1:26" ht="15.75" customHeight="1" x14ac:dyDescent="0.35">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row>
    <row r="720" spans="1:26" ht="15.75" customHeight="1" x14ac:dyDescent="0.35">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row>
    <row r="721" spans="1:26" ht="15.75" customHeight="1" x14ac:dyDescent="0.35">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row>
    <row r="722" spans="1:26" ht="15.75" customHeight="1" x14ac:dyDescent="0.35">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row>
    <row r="723" spans="1:26" ht="15.75" customHeight="1" x14ac:dyDescent="0.35">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row>
    <row r="724" spans="1:26" ht="15.75" customHeight="1" x14ac:dyDescent="0.35">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row>
    <row r="725" spans="1:26" ht="15.75" customHeight="1" x14ac:dyDescent="0.35">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row>
    <row r="726" spans="1:26" ht="15.75" customHeight="1" x14ac:dyDescent="0.35">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row>
    <row r="727" spans="1:26" ht="15.75" customHeight="1" x14ac:dyDescent="0.35">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row>
    <row r="728" spans="1:26" ht="15.75" customHeight="1" x14ac:dyDescent="0.35">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row>
    <row r="729" spans="1:26" ht="15.75" customHeight="1" x14ac:dyDescent="0.35">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row>
    <row r="730" spans="1:26" ht="15.75" customHeight="1" x14ac:dyDescent="0.35">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row>
    <row r="731" spans="1:26" ht="15.75" customHeight="1" x14ac:dyDescent="0.35">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row>
    <row r="732" spans="1:26" ht="15.75" customHeight="1" x14ac:dyDescent="0.35">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row>
    <row r="733" spans="1:26" ht="15.75" customHeight="1" x14ac:dyDescent="0.35">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row>
    <row r="734" spans="1:26" ht="15.75" customHeight="1" x14ac:dyDescent="0.35">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row>
    <row r="735" spans="1:26" ht="15.75" customHeight="1" x14ac:dyDescent="0.35">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row>
    <row r="736" spans="1:26" ht="15.75" customHeight="1" x14ac:dyDescent="0.35">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row>
    <row r="737" spans="1:26" ht="15.75" customHeight="1" x14ac:dyDescent="0.35">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row>
    <row r="738" spans="1:26" ht="15.75" customHeight="1" x14ac:dyDescent="0.35">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row>
    <row r="739" spans="1:26" ht="15.75" customHeight="1" x14ac:dyDescent="0.35">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row>
    <row r="740" spans="1:26" ht="15.75" customHeight="1" x14ac:dyDescent="0.35">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row>
    <row r="741" spans="1:26" ht="15.75" customHeight="1" x14ac:dyDescent="0.35">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row>
    <row r="742" spans="1:26" ht="15.75" customHeight="1" x14ac:dyDescent="0.35">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row>
    <row r="743" spans="1:26" ht="15.75" customHeight="1" x14ac:dyDescent="0.35">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row>
    <row r="744" spans="1:26" ht="15.75" customHeight="1" x14ac:dyDescent="0.35">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row>
    <row r="745" spans="1:26" ht="15.75" customHeight="1" x14ac:dyDescent="0.35">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row>
    <row r="746" spans="1:26" ht="15.75" customHeight="1" x14ac:dyDescent="0.35">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row>
    <row r="747" spans="1:26" ht="15.75" customHeight="1" x14ac:dyDescent="0.35">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row>
    <row r="748" spans="1:26" ht="15.75" customHeight="1" x14ac:dyDescent="0.35">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row>
    <row r="749" spans="1:26" ht="15.75" customHeight="1" x14ac:dyDescent="0.35">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row>
    <row r="750" spans="1:26" ht="15.75" customHeight="1" x14ac:dyDescent="0.35">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row>
    <row r="751" spans="1:26" ht="15.75" customHeight="1" x14ac:dyDescent="0.35">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row>
    <row r="752" spans="1:26" ht="15.75" customHeight="1" x14ac:dyDescent="0.35">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row>
    <row r="753" spans="1:26" ht="15.75" customHeight="1" x14ac:dyDescent="0.35">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row>
    <row r="754" spans="1:26" ht="15.75" customHeight="1" x14ac:dyDescent="0.35">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row>
    <row r="755" spans="1:26" ht="15.75" customHeight="1" x14ac:dyDescent="0.35">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row>
    <row r="756" spans="1:26" ht="15.75" customHeight="1" x14ac:dyDescent="0.35">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row>
    <row r="757" spans="1:26" ht="15.75" customHeight="1" x14ac:dyDescent="0.35">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row>
    <row r="758" spans="1:26" ht="15.75" customHeight="1" x14ac:dyDescent="0.35">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row>
    <row r="759" spans="1:26" ht="15.75" customHeight="1" x14ac:dyDescent="0.35">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row>
    <row r="760" spans="1:26" ht="15.75" customHeight="1" x14ac:dyDescent="0.35">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row>
    <row r="761" spans="1:26" ht="15.75" customHeight="1" x14ac:dyDescent="0.35">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row>
    <row r="762" spans="1:26" ht="15.75" customHeight="1" x14ac:dyDescent="0.35">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row>
    <row r="763" spans="1:26" ht="15.75" customHeight="1" x14ac:dyDescent="0.35">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row>
    <row r="764" spans="1:26" ht="15.75" customHeight="1" x14ac:dyDescent="0.35">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row>
    <row r="765" spans="1:26" ht="15.75" customHeight="1" x14ac:dyDescent="0.35">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row>
    <row r="766" spans="1:26" ht="15.75" customHeight="1" x14ac:dyDescent="0.35">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row>
    <row r="767" spans="1:26" ht="15.75" customHeight="1" x14ac:dyDescent="0.35">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row>
    <row r="768" spans="1:26" ht="15.75" customHeight="1" x14ac:dyDescent="0.35">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row>
    <row r="769" spans="1:26" ht="15.75" customHeight="1" x14ac:dyDescent="0.35">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row>
    <row r="770" spans="1:26" ht="15.75" customHeight="1" x14ac:dyDescent="0.35">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row>
    <row r="771" spans="1:26" ht="15.75" customHeight="1" x14ac:dyDescent="0.35">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row>
    <row r="772" spans="1:26" ht="15.75" customHeight="1" x14ac:dyDescent="0.35">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row>
    <row r="773" spans="1:26" ht="15.75" customHeight="1" x14ac:dyDescent="0.35">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row>
    <row r="774" spans="1:26" ht="15.75" customHeight="1" x14ac:dyDescent="0.35">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row>
    <row r="775" spans="1:26" ht="15.75" customHeight="1" x14ac:dyDescent="0.35">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row>
    <row r="776" spans="1:26" ht="15.75" customHeight="1" x14ac:dyDescent="0.35">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row>
    <row r="777" spans="1:26" ht="15.75" customHeight="1" x14ac:dyDescent="0.35">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row>
    <row r="778" spans="1:26" ht="15.75" customHeight="1" x14ac:dyDescent="0.35">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row>
    <row r="779" spans="1:26" ht="15.75" customHeight="1" x14ac:dyDescent="0.35">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row>
    <row r="780" spans="1:26" ht="15.75" customHeight="1" x14ac:dyDescent="0.35">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row>
    <row r="781" spans="1:26" ht="15.75" customHeight="1" x14ac:dyDescent="0.35">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row>
    <row r="782" spans="1:26" ht="15.75" customHeight="1" x14ac:dyDescent="0.35">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row>
    <row r="783" spans="1:26" ht="15.75" customHeight="1" x14ac:dyDescent="0.35">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row>
    <row r="784" spans="1:26" ht="15.75" customHeight="1" x14ac:dyDescent="0.35">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row>
    <row r="785" spans="1:26" ht="15.75" customHeight="1" x14ac:dyDescent="0.35">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row>
    <row r="786" spans="1:26" ht="15.75" customHeight="1" x14ac:dyDescent="0.35">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row>
    <row r="787" spans="1:26" ht="15.75" customHeight="1" x14ac:dyDescent="0.35">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row>
    <row r="788" spans="1:26" ht="15.75" customHeight="1" x14ac:dyDescent="0.35">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row>
    <row r="789" spans="1:26" ht="15.75" customHeight="1" x14ac:dyDescent="0.35">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row>
    <row r="790" spans="1:26" ht="15.75" customHeight="1" x14ac:dyDescent="0.35">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row>
    <row r="791" spans="1:26" ht="15.75" customHeight="1" x14ac:dyDescent="0.35">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row>
    <row r="792" spans="1:26" ht="15.75" customHeight="1" x14ac:dyDescent="0.35">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row>
    <row r="793" spans="1:26" ht="15.75" customHeight="1" x14ac:dyDescent="0.35">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row>
    <row r="794" spans="1:26" ht="15.75" customHeight="1" x14ac:dyDescent="0.35">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row>
    <row r="795" spans="1:26" ht="15.75" customHeight="1" x14ac:dyDescent="0.35">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row>
    <row r="796" spans="1:26" ht="15.75" customHeight="1" x14ac:dyDescent="0.35">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row>
    <row r="797" spans="1:26" ht="15.75" customHeight="1" x14ac:dyDescent="0.35">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row>
    <row r="798" spans="1:26" ht="15.75" customHeight="1" x14ac:dyDescent="0.35">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row>
    <row r="799" spans="1:26" ht="15.75" customHeight="1" x14ac:dyDescent="0.35">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row>
    <row r="800" spans="1:26" ht="15.75" customHeight="1" x14ac:dyDescent="0.35">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row>
    <row r="801" spans="1:26" ht="15.75" customHeight="1" x14ac:dyDescent="0.35">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row>
    <row r="802" spans="1:26" ht="15.75" customHeight="1" x14ac:dyDescent="0.35">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row>
    <row r="803" spans="1:26" ht="15.75" customHeight="1" x14ac:dyDescent="0.35">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row>
    <row r="804" spans="1:26" ht="15.75" customHeight="1" x14ac:dyDescent="0.35">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row>
    <row r="805" spans="1:26" ht="15.75" customHeight="1" x14ac:dyDescent="0.35">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row>
    <row r="806" spans="1:26" ht="15.75" customHeight="1" x14ac:dyDescent="0.35">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row>
    <row r="807" spans="1:26" ht="15.75" customHeight="1" x14ac:dyDescent="0.35">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row>
    <row r="808" spans="1:26" ht="15.75" customHeight="1" x14ac:dyDescent="0.35">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row>
    <row r="809" spans="1:26" ht="15.75" customHeight="1" x14ac:dyDescent="0.35">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row>
    <row r="810" spans="1:26" ht="15.75" customHeight="1" x14ac:dyDescent="0.35">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row>
    <row r="811" spans="1:26" ht="15.75" customHeight="1" x14ac:dyDescent="0.35">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row>
    <row r="812" spans="1:26" ht="15.75" customHeight="1" x14ac:dyDescent="0.35">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row>
    <row r="813" spans="1:26" ht="15.75" customHeight="1" x14ac:dyDescent="0.35">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row>
    <row r="814" spans="1:26" ht="15.75" customHeight="1" x14ac:dyDescent="0.35">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row>
    <row r="815" spans="1:26" ht="15.75" customHeight="1" x14ac:dyDescent="0.35">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row>
    <row r="816" spans="1:26" ht="15.75" customHeight="1" x14ac:dyDescent="0.35">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row>
    <row r="817" spans="1:26" ht="15.75" customHeight="1" x14ac:dyDescent="0.35">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row>
    <row r="818" spans="1:26" ht="15.75" customHeight="1" x14ac:dyDescent="0.35">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row>
    <row r="819" spans="1:26" ht="15.75" customHeight="1" x14ac:dyDescent="0.35">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row>
    <row r="820" spans="1:26" ht="15.75" customHeight="1" x14ac:dyDescent="0.35">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row>
    <row r="821" spans="1:26" ht="15.75" customHeight="1" x14ac:dyDescent="0.35">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row>
    <row r="822" spans="1:26" ht="15.75" customHeight="1" x14ac:dyDescent="0.35">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row>
    <row r="823" spans="1:26" ht="15.75" customHeight="1" x14ac:dyDescent="0.35">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row>
    <row r="824" spans="1:26" ht="15.75" customHeight="1" x14ac:dyDescent="0.35">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row>
    <row r="825" spans="1:26" ht="15.75" customHeight="1" x14ac:dyDescent="0.35">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row>
    <row r="826" spans="1:26" ht="15.75" customHeight="1" x14ac:dyDescent="0.35">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row>
    <row r="827" spans="1:26" ht="15.75" customHeight="1" x14ac:dyDescent="0.35">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row>
    <row r="828" spans="1:26" ht="15.75" customHeight="1" x14ac:dyDescent="0.35">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row>
    <row r="829" spans="1:26" ht="15.75" customHeight="1" x14ac:dyDescent="0.35">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row>
    <row r="830" spans="1:26" ht="15.75" customHeight="1" x14ac:dyDescent="0.35">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row>
    <row r="831" spans="1:26" ht="15.75" customHeight="1" x14ac:dyDescent="0.35">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row>
    <row r="832" spans="1:26" ht="15.75" customHeight="1" x14ac:dyDescent="0.35">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row>
    <row r="833" spans="1:26" ht="15.75" customHeight="1" x14ac:dyDescent="0.35">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row>
    <row r="834" spans="1:26" ht="15.75" customHeight="1" x14ac:dyDescent="0.35">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row>
    <row r="835" spans="1:26" ht="15.75" customHeight="1" x14ac:dyDescent="0.35">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row>
    <row r="836" spans="1:26" ht="15.75" customHeight="1" x14ac:dyDescent="0.35">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row>
    <row r="837" spans="1:26" ht="15.75" customHeight="1" x14ac:dyDescent="0.35">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row>
    <row r="838" spans="1:26" ht="15.75" customHeight="1" x14ac:dyDescent="0.35">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row>
    <row r="839" spans="1:26" ht="15.75" customHeight="1" x14ac:dyDescent="0.35">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row>
    <row r="840" spans="1:26" ht="15.75" customHeight="1" x14ac:dyDescent="0.35">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row>
    <row r="841" spans="1:26" ht="15.75" customHeight="1" x14ac:dyDescent="0.35">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row>
    <row r="842" spans="1:26" ht="15.75" customHeight="1" x14ac:dyDescent="0.35">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row>
    <row r="843" spans="1:26" ht="15.75" customHeight="1" x14ac:dyDescent="0.35">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row>
    <row r="844" spans="1:26" ht="15.75" customHeight="1" x14ac:dyDescent="0.35">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row>
    <row r="845" spans="1:26" ht="15.75" customHeight="1" x14ac:dyDescent="0.35">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row>
    <row r="846" spans="1:26" ht="15.75" customHeight="1" x14ac:dyDescent="0.35">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row>
    <row r="847" spans="1:26" ht="15.75" customHeight="1" x14ac:dyDescent="0.35">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row>
    <row r="848" spans="1:26" ht="15.75" customHeight="1" x14ac:dyDescent="0.35">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row>
    <row r="849" spans="1:26" ht="15.75" customHeight="1" x14ac:dyDescent="0.35">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row>
    <row r="850" spans="1:26" ht="15.75" customHeight="1" x14ac:dyDescent="0.35">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row>
    <row r="851" spans="1:26" ht="15.75" customHeight="1" x14ac:dyDescent="0.35">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row>
    <row r="852" spans="1:26" ht="15.75" customHeight="1" x14ac:dyDescent="0.35">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row>
    <row r="853" spans="1:26" ht="15.75" customHeight="1" x14ac:dyDescent="0.35">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row>
    <row r="854" spans="1:26" ht="15.75" customHeight="1" x14ac:dyDescent="0.35">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row>
    <row r="855" spans="1:26" ht="15.75" customHeight="1" x14ac:dyDescent="0.35">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row>
    <row r="856" spans="1:26" ht="15.75" customHeight="1" x14ac:dyDescent="0.35">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row>
    <row r="857" spans="1:26" ht="15.75" customHeight="1" x14ac:dyDescent="0.35">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row>
    <row r="858" spans="1:26" ht="15.75" customHeight="1" x14ac:dyDescent="0.35">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row>
    <row r="859" spans="1:26" ht="15.75" customHeight="1" x14ac:dyDescent="0.35">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row>
    <row r="860" spans="1:26" ht="15.75" customHeight="1" x14ac:dyDescent="0.35">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row>
    <row r="861" spans="1:26" ht="15.75" customHeight="1" x14ac:dyDescent="0.35">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row>
    <row r="862" spans="1:26" ht="15.75" customHeight="1" x14ac:dyDescent="0.35">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row>
    <row r="863" spans="1:26" ht="15.75" customHeight="1" x14ac:dyDescent="0.35">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row>
    <row r="864" spans="1:26" ht="15.75" customHeight="1" x14ac:dyDescent="0.35">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row>
    <row r="865" spans="1:26" ht="15.75" customHeight="1" x14ac:dyDescent="0.35">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row>
    <row r="866" spans="1:26" ht="15.75" customHeight="1" x14ac:dyDescent="0.35">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row>
    <row r="867" spans="1:26" ht="15.75" customHeight="1" x14ac:dyDescent="0.35">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row>
    <row r="868" spans="1:26" ht="15.75" customHeight="1" x14ac:dyDescent="0.35">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row>
    <row r="869" spans="1:26" ht="15.75" customHeight="1" x14ac:dyDescent="0.35">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row>
    <row r="870" spans="1:26" ht="15.75" customHeight="1" x14ac:dyDescent="0.35">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row>
    <row r="871" spans="1:26" ht="15.75" customHeight="1" x14ac:dyDescent="0.35">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row>
    <row r="872" spans="1:26" ht="15.75" customHeight="1" x14ac:dyDescent="0.35">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row>
    <row r="873" spans="1:26" ht="15.75" customHeight="1" x14ac:dyDescent="0.35">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row>
    <row r="874" spans="1:26" ht="15.75" customHeight="1" x14ac:dyDescent="0.35">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row>
    <row r="875" spans="1:26" ht="15.75" customHeight="1" x14ac:dyDescent="0.35">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row>
    <row r="876" spans="1:26" ht="15.75" customHeight="1" x14ac:dyDescent="0.35">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row>
    <row r="877" spans="1:26" ht="15.75" customHeight="1" x14ac:dyDescent="0.35">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row>
    <row r="878" spans="1:26" ht="15.75" customHeight="1" x14ac:dyDescent="0.35">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row>
    <row r="879" spans="1:26" ht="15.75" customHeight="1" x14ac:dyDescent="0.35">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row>
    <row r="880" spans="1:26" ht="15.75" customHeight="1" x14ac:dyDescent="0.35">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row>
    <row r="881" spans="1:26" ht="15.75" customHeight="1" x14ac:dyDescent="0.35">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row>
    <row r="882" spans="1:26" ht="15.75" customHeight="1" x14ac:dyDescent="0.35">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row>
    <row r="883" spans="1:26" ht="15.75" customHeight="1" x14ac:dyDescent="0.35">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row>
    <row r="884" spans="1:26" ht="15.75" customHeight="1" x14ac:dyDescent="0.35">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row>
    <row r="885" spans="1:26" ht="15.75" customHeight="1" x14ac:dyDescent="0.35">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row>
    <row r="886" spans="1:26" ht="15.75" customHeight="1" x14ac:dyDescent="0.35">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row>
    <row r="887" spans="1:26" ht="15.75" customHeight="1" x14ac:dyDescent="0.35">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row>
    <row r="888" spans="1:26" ht="15.75" customHeight="1" x14ac:dyDescent="0.35">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row>
    <row r="889" spans="1:26" ht="15.75" customHeight="1" x14ac:dyDescent="0.35">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row>
    <row r="890" spans="1:26" ht="15.75" customHeight="1" x14ac:dyDescent="0.35">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row>
    <row r="891" spans="1:26" ht="15.75" customHeight="1" x14ac:dyDescent="0.35">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row>
    <row r="892" spans="1:26" ht="15.75" customHeight="1" x14ac:dyDescent="0.35">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row>
    <row r="893" spans="1:26" ht="15.75" customHeight="1" x14ac:dyDescent="0.35">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row>
    <row r="894" spans="1:26" ht="15.75" customHeight="1" x14ac:dyDescent="0.35">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row>
    <row r="895" spans="1:26" ht="15.75" customHeight="1" x14ac:dyDescent="0.35">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row>
    <row r="896" spans="1:26" ht="15.75" customHeight="1" x14ac:dyDescent="0.35">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row>
    <row r="897" spans="1:26" ht="15.75" customHeight="1" x14ac:dyDescent="0.35">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row>
    <row r="898" spans="1:26" ht="15.75" customHeight="1" x14ac:dyDescent="0.35">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row>
    <row r="899" spans="1:26" ht="15.75" customHeight="1" x14ac:dyDescent="0.35">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row>
    <row r="900" spans="1:26" ht="15.75" customHeight="1" x14ac:dyDescent="0.35">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row>
    <row r="901" spans="1:26" ht="15.75" customHeight="1" x14ac:dyDescent="0.35">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row>
    <row r="902" spans="1:26" ht="15.75" customHeight="1" x14ac:dyDescent="0.35">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row>
    <row r="903" spans="1:26" ht="15.75" customHeight="1" x14ac:dyDescent="0.35">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row>
    <row r="904" spans="1:26" ht="15.75" customHeight="1" x14ac:dyDescent="0.35">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row>
    <row r="905" spans="1:26" ht="15.75" customHeight="1" x14ac:dyDescent="0.35">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row>
    <row r="906" spans="1:26" ht="15.75" customHeight="1" x14ac:dyDescent="0.35">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row>
    <row r="907" spans="1:26" ht="15.75" customHeight="1" x14ac:dyDescent="0.35">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row>
    <row r="908" spans="1:26" ht="15.75" customHeight="1" x14ac:dyDescent="0.35">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row>
    <row r="909" spans="1:26" ht="15.75" customHeight="1" x14ac:dyDescent="0.35">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row>
    <row r="910" spans="1:26" ht="15.75" customHeight="1" x14ac:dyDescent="0.35">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row>
    <row r="911" spans="1:26" ht="15.75" customHeight="1" x14ac:dyDescent="0.35">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row>
    <row r="912" spans="1:26" ht="15.75" customHeight="1" x14ac:dyDescent="0.35">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row>
    <row r="913" spans="1:26" ht="15.75" customHeight="1" x14ac:dyDescent="0.35">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row>
    <row r="914" spans="1:26" ht="15.75" customHeight="1" x14ac:dyDescent="0.35">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row>
    <row r="915" spans="1:26" ht="15.75" customHeight="1" x14ac:dyDescent="0.35">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row>
    <row r="916" spans="1:26" ht="15.75" customHeight="1" x14ac:dyDescent="0.35">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row>
    <row r="917" spans="1:26" ht="15.75" customHeight="1" x14ac:dyDescent="0.35">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row>
    <row r="918" spans="1:26" ht="15.75" customHeight="1" x14ac:dyDescent="0.35">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row>
    <row r="919" spans="1:26" ht="15.75" customHeight="1" x14ac:dyDescent="0.35">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row>
    <row r="920" spans="1:26" ht="15.75" customHeight="1" x14ac:dyDescent="0.35">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row>
    <row r="921" spans="1:26" ht="15.75" customHeight="1" x14ac:dyDescent="0.35">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row>
    <row r="922" spans="1:26" ht="15.75" customHeight="1" x14ac:dyDescent="0.35">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row>
    <row r="923" spans="1:26" ht="15.75" customHeight="1" x14ac:dyDescent="0.35">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row>
    <row r="924" spans="1:26" ht="15.75" customHeight="1" x14ac:dyDescent="0.35">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row>
    <row r="925" spans="1:26" ht="15.75" customHeight="1" x14ac:dyDescent="0.35">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row>
    <row r="926" spans="1:26" ht="15.75" customHeight="1" x14ac:dyDescent="0.35">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row>
    <row r="927" spans="1:26" ht="15.75" customHeight="1" x14ac:dyDescent="0.35">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row>
    <row r="928" spans="1:26" ht="15.75" customHeight="1" x14ac:dyDescent="0.35">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row>
    <row r="929" spans="1:26" ht="15.75" customHeight="1" x14ac:dyDescent="0.35">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row>
    <row r="930" spans="1:26" ht="15.75" customHeight="1" x14ac:dyDescent="0.35">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row>
    <row r="931" spans="1:26" ht="15.75" customHeight="1" x14ac:dyDescent="0.35">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row>
    <row r="932" spans="1:26" ht="15.75" customHeight="1" x14ac:dyDescent="0.35">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row>
    <row r="933" spans="1:26" ht="15.75" customHeight="1" x14ac:dyDescent="0.35">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row>
    <row r="934" spans="1:26" ht="15.75" customHeight="1" x14ac:dyDescent="0.35">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row>
    <row r="935" spans="1:26" ht="15.75" customHeight="1" x14ac:dyDescent="0.35">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row>
    <row r="936" spans="1:26" ht="15.75" customHeight="1" x14ac:dyDescent="0.35">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row>
    <row r="937" spans="1:26" ht="15.75" customHeight="1" x14ac:dyDescent="0.35">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row>
    <row r="938" spans="1:26" ht="15.75" customHeight="1" x14ac:dyDescent="0.35">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row>
    <row r="939" spans="1:26" ht="15.75" customHeight="1" x14ac:dyDescent="0.35">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row>
    <row r="940" spans="1:26" ht="15.75" customHeight="1" x14ac:dyDescent="0.35">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row>
    <row r="941" spans="1:26" ht="15.75" customHeight="1" x14ac:dyDescent="0.35">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row>
    <row r="942" spans="1:26" ht="15.75" customHeight="1" x14ac:dyDescent="0.35">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row>
    <row r="943" spans="1:26" ht="15.75" customHeight="1" x14ac:dyDescent="0.35">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row>
    <row r="944" spans="1:26" ht="15.75" customHeight="1" x14ac:dyDescent="0.35">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row>
    <row r="945" spans="1:26" ht="15.75" customHeight="1" x14ac:dyDescent="0.35">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row>
    <row r="946" spans="1:26" ht="15.75" customHeight="1" x14ac:dyDescent="0.35">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row>
    <row r="947" spans="1:26" ht="15.75" customHeight="1" x14ac:dyDescent="0.35">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row>
    <row r="948" spans="1:26" ht="15.75" customHeight="1" x14ac:dyDescent="0.35">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row>
    <row r="949" spans="1:26" ht="15.75" customHeight="1" x14ac:dyDescent="0.35">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row>
    <row r="950" spans="1:26" ht="15.75" customHeight="1" x14ac:dyDescent="0.35">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row>
    <row r="951" spans="1:26" ht="15.75" customHeight="1" x14ac:dyDescent="0.35">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row>
    <row r="952" spans="1:26" ht="15.75" customHeight="1" x14ac:dyDescent="0.35">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row>
    <row r="953" spans="1:26" ht="15.75" customHeight="1" x14ac:dyDescent="0.35">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row>
    <row r="954" spans="1:26" ht="15.75" customHeight="1" x14ac:dyDescent="0.35">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row>
    <row r="955" spans="1:26" ht="15.75" customHeight="1" x14ac:dyDescent="0.35">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row>
    <row r="956" spans="1:26" ht="15.75" customHeight="1" x14ac:dyDescent="0.35">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row>
    <row r="957" spans="1:26" ht="15.75" customHeight="1" x14ac:dyDescent="0.35">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row>
    <row r="958" spans="1:26" ht="15.75" customHeight="1" x14ac:dyDescent="0.35">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row>
    <row r="959" spans="1:26" ht="15.75" customHeight="1" x14ac:dyDescent="0.35">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row>
    <row r="960" spans="1:26" ht="15.75" customHeight="1" x14ac:dyDescent="0.35">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row>
    <row r="961" spans="1:26" ht="15.75" customHeight="1" x14ac:dyDescent="0.35">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row>
    <row r="962" spans="1:26" ht="15.75" customHeight="1" x14ac:dyDescent="0.35">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row>
    <row r="963" spans="1:26" ht="15.75" customHeight="1" x14ac:dyDescent="0.35">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row>
    <row r="964" spans="1:26" ht="15.75" customHeight="1" x14ac:dyDescent="0.35">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row>
    <row r="965" spans="1:26" ht="15.75" customHeight="1" x14ac:dyDescent="0.35">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row>
    <row r="966" spans="1:26" ht="15.75" customHeight="1" x14ac:dyDescent="0.35">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row>
    <row r="967" spans="1:26" ht="15.75" customHeight="1" x14ac:dyDescent="0.35">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row>
    <row r="968" spans="1:26" ht="15.75" customHeight="1" x14ac:dyDescent="0.35">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row>
    <row r="969" spans="1:26" ht="15.75" customHeight="1" x14ac:dyDescent="0.35">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row>
    <row r="970" spans="1:26" ht="15.75" customHeight="1" x14ac:dyDescent="0.35">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row>
    <row r="971" spans="1:26" ht="15.75" customHeight="1" x14ac:dyDescent="0.35">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row>
    <row r="972" spans="1:26" ht="15.75" customHeight="1" x14ac:dyDescent="0.35">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row>
    <row r="973" spans="1:26" ht="15.75" customHeight="1" x14ac:dyDescent="0.35">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row>
    <row r="974" spans="1:26" ht="15.75" customHeight="1" x14ac:dyDescent="0.35">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row>
    <row r="975" spans="1:26" ht="15.75" customHeight="1" x14ac:dyDescent="0.35">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row>
    <row r="976" spans="1:26" ht="15.75" customHeight="1" x14ac:dyDescent="0.35">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row>
    <row r="977" spans="1:26" ht="15.75" customHeight="1" x14ac:dyDescent="0.35">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row>
    <row r="978" spans="1:26" ht="15.75" customHeight="1" x14ac:dyDescent="0.35">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row>
    <row r="979" spans="1:26" ht="15.75" customHeight="1" x14ac:dyDescent="0.35">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row>
    <row r="980" spans="1:26" ht="15.75" customHeight="1" x14ac:dyDescent="0.35">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row>
    <row r="981" spans="1:26" ht="15.75" customHeight="1" x14ac:dyDescent="0.35">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row>
    <row r="982" spans="1:26" ht="15.75" customHeight="1" x14ac:dyDescent="0.35">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row>
    <row r="983" spans="1:26" ht="15.75" customHeight="1" x14ac:dyDescent="0.35">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row>
    <row r="984" spans="1:26" ht="15.75" customHeight="1" x14ac:dyDescent="0.35">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row>
    <row r="985" spans="1:26" ht="15.75" customHeight="1" x14ac:dyDescent="0.35">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row>
    <row r="986" spans="1:26" ht="15.75" customHeight="1" x14ac:dyDescent="0.35">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row>
    <row r="987" spans="1:26" ht="15.75" customHeight="1" x14ac:dyDescent="0.35">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row>
    <row r="988" spans="1:26" ht="15.75" customHeight="1" x14ac:dyDescent="0.35">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row>
    <row r="989" spans="1:26" ht="15.75" customHeight="1" x14ac:dyDescent="0.35">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row>
    <row r="990" spans="1:26" ht="15.75" customHeight="1" x14ac:dyDescent="0.35">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row>
    <row r="991" spans="1:26" ht="15.75" customHeight="1" x14ac:dyDescent="0.35">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row>
    <row r="992" spans="1:26" ht="15.75" customHeight="1" x14ac:dyDescent="0.35">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row>
    <row r="993" spans="1:26" ht="15.75" customHeight="1" x14ac:dyDescent="0.35">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row>
    <row r="994" spans="1:26" ht="15.75" customHeight="1" x14ac:dyDescent="0.35">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row>
    <row r="995" spans="1:26" ht="15.75" customHeight="1" x14ac:dyDescent="0.35">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row>
    <row r="996" spans="1:26" ht="15.75" customHeight="1" x14ac:dyDescent="0.35">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row>
    <row r="997" spans="1:26" ht="15.75" customHeight="1" x14ac:dyDescent="0.35">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row>
    <row r="998" spans="1:26" ht="15.75" customHeight="1" x14ac:dyDescent="0.35">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row>
    <row r="999" spans="1:26" ht="15.75" customHeight="1" x14ac:dyDescent="0.35">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row>
    <row r="1000" spans="1:26" ht="15.75" customHeight="1" x14ac:dyDescent="0.35">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row>
    <row r="1001" spans="1:26" ht="15.75" customHeight="1" x14ac:dyDescent="0.35">
      <c r="A1001" s="29"/>
      <c r="B1001" s="29"/>
      <c r="C1001" s="29"/>
      <c r="D1001" s="29"/>
      <c r="E1001" s="29"/>
      <c r="F1001" s="29"/>
      <c r="G1001" s="29"/>
      <c r="H1001" s="29"/>
      <c r="I1001" s="29"/>
      <c r="J1001" s="29"/>
      <c r="K1001" s="29"/>
      <c r="L1001" s="29"/>
      <c r="M1001" s="29"/>
      <c r="N1001" s="29"/>
      <c r="O1001" s="29"/>
      <c r="P1001" s="29"/>
      <c r="Q1001" s="29"/>
      <c r="R1001" s="29"/>
      <c r="S1001" s="29"/>
      <c r="T1001" s="29"/>
      <c r="U1001" s="29"/>
      <c r="V1001" s="29"/>
      <c r="W1001" s="29"/>
      <c r="X1001" s="29"/>
      <c r="Y1001" s="29"/>
      <c r="Z1001" s="29"/>
    </row>
    <row r="1002" spans="1:26" ht="15.75" customHeight="1" x14ac:dyDescent="0.35">
      <c r="A1002" s="29"/>
      <c r="B1002" s="29"/>
      <c r="C1002" s="29"/>
      <c r="D1002" s="29"/>
      <c r="E1002" s="29"/>
      <c r="F1002" s="29"/>
      <c r="G1002" s="29"/>
      <c r="H1002" s="29"/>
      <c r="I1002" s="29"/>
      <c r="J1002" s="29"/>
      <c r="K1002" s="29"/>
      <c r="L1002" s="29"/>
      <c r="M1002" s="29"/>
      <c r="N1002" s="29"/>
      <c r="O1002" s="29"/>
      <c r="P1002" s="29"/>
      <c r="Q1002" s="29"/>
      <c r="R1002" s="29"/>
      <c r="S1002" s="29"/>
      <c r="T1002" s="29"/>
      <c r="U1002" s="29"/>
      <c r="V1002" s="29"/>
      <c r="W1002" s="29"/>
      <c r="X1002" s="29"/>
      <c r="Y1002" s="29"/>
      <c r="Z1002" s="29"/>
    </row>
    <row r="1003" spans="1:26" ht="15.75" customHeight="1" x14ac:dyDescent="0.35">
      <c r="A1003" s="29"/>
      <c r="B1003" s="29"/>
      <c r="C1003" s="29"/>
      <c r="D1003" s="29"/>
      <c r="E1003" s="29"/>
      <c r="F1003" s="29"/>
      <c r="G1003" s="29"/>
      <c r="H1003" s="29"/>
      <c r="I1003" s="29"/>
      <c r="J1003" s="29"/>
      <c r="K1003" s="29"/>
      <c r="L1003" s="29"/>
      <c r="M1003" s="29"/>
      <c r="N1003" s="29"/>
      <c r="O1003" s="29"/>
      <c r="P1003" s="29"/>
      <c r="Q1003" s="29"/>
      <c r="R1003" s="29"/>
      <c r="S1003" s="29"/>
      <c r="T1003" s="29"/>
      <c r="U1003" s="29"/>
      <c r="V1003" s="29"/>
      <c r="W1003" s="29"/>
      <c r="X1003" s="29"/>
      <c r="Y1003" s="29"/>
      <c r="Z1003" s="29"/>
    </row>
    <row r="1004" spans="1:26" ht="15.75" customHeight="1" x14ac:dyDescent="0.35">
      <c r="A1004" s="29"/>
      <c r="B1004" s="29"/>
      <c r="C1004" s="29"/>
      <c r="D1004" s="29"/>
      <c r="E1004" s="29"/>
      <c r="F1004" s="29"/>
      <c r="G1004" s="29"/>
      <c r="H1004" s="29"/>
      <c r="I1004" s="29"/>
      <c r="J1004" s="29"/>
      <c r="K1004" s="29"/>
      <c r="L1004" s="29"/>
      <c r="M1004" s="29"/>
      <c r="N1004" s="29"/>
      <c r="O1004" s="29"/>
      <c r="P1004" s="29"/>
      <c r="Q1004" s="29"/>
      <c r="R1004" s="29"/>
      <c r="S1004" s="29"/>
      <c r="T1004" s="29"/>
      <c r="U1004" s="29"/>
      <c r="V1004" s="29"/>
      <c r="W1004" s="29"/>
      <c r="X1004" s="29"/>
      <c r="Y1004" s="29"/>
      <c r="Z1004" s="29"/>
    </row>
    <row r="1005" spans="1:26" ht="15.75" customHeight="1" x14ac:dyDescent="0.35">
      <c r="A1005" s="29"/>
      <c r="B1005" s="29"/>
      <c r="C1005" s="29"/>
      <c r="D1005" s="29"/>
      <c r="E1005" s="29"/>
      <c r="F1005" s="29"/>
      <c r="G1005" s="29"/>
      <c r="H1005" s="29"/>
      <c r="I1005" s="29"/>
      <c r="J1005" s="29"/>
      <c r="K1005" s="29"/>
      <c r="L1005" s="29"/>
      <c r="M1005" s="29"/>
      <c r="N1005" s="29"/>
      <c r="O1005" s="29"/>
      <c r="P1005" s="29"/>
      <c r="Q1005" s="29"/>
      <c r="R1005" s="29"/>
      <c r="S1005" s="29"/>
      <c r="T1005" s="29"/>
      <c r="U1005" s="29"/>
      <c r="V1005" s="29"/>
      <c r="W1005" s="29"/>
      <c r="X1005" s="29"/>
      <c r="Y1005" s="29"/>
      <c r="Z1005" s="29"/>
    </row>
    <row r="1006" spans="1:26" ht="15.75" customHeight="1" x14ac:dyDescent="0.35">
      <c r="A1006" s="29"/>
      <c r="B1006" s="29"/>
      <c r="C1006" s="29"/>
      <c r="D1006" s="29"/>
      <c r="E1006" s="29"/>
      <c r="F1006" s="29"/>
      <c r="G1006" s="29"/>
      <c r="H1006" s="29"/>
      <c r="I1006" s="29"/>
      <c r="J1006" s="29"/>
      <c r="K1006" s="29"/>
      <c r="L1006" s="29"/>
      <c r="M1006" s="29"/>
      <c r="N1006" s="29"/>
      <c r="O1006" s="29"/>
      <c r="P1006" s="29"/>
      <c r="Q1006" s="29"/>
      <c r="R1006" s="29"/>
      <c r="S1006" s="29"/>
      <c r="T1006" s="29"/>
      <c r="U1006" s="29"/>
      <c r="V1006" s="29"/>
      <c r="W1006" s="29"/>
      <c r="X1006" s="29"/>
      <c r="Y1006" s="29"/>
      <c r="Z1006" s="29"/>
    </row>
    <row r="1007" spans="1:26" ht="15.75" customHeight="1" x14ac:dyDescent="0.35">
      <c r="A1007" s="29"/>
      <c r="B1007" s="29"/>
      <c r="C1007" s="29"/>
      <c r="D1007" s="29"/>
      <c r="E1007" s="29"/>
      <c r="F1007" s="29"/>
      <c r="G1007" s="29"/>
      <c r="H1007" s="29"/>
      <c r="I1007" s="29"/>
      <c r="J1007" s="29"/>
      <c r="K1007" s="29"/>
      <c r="L1007" s="29"/>
      <c r="M1007" s="29"/>
      <c r="N1007" s="29"/>
      <c r="O1007" s="29"/>
      <c r="P1007" s="29"/>
      <c r="Q1007" s="29"/>
      <c r="R1007" s="29"/>
      <c r="S1007" s="29"/>
      <c r="T1007" s="29"/>
      <c r="U1007" s="29"/>
      <c r="V1007" s="29"/>
      <c r="W1007" s="29"/>
      <c r="X1007" s="29"/>
      <c r="Y1007" s="29"/>
      <c r="Z1007" s="29"/>
    </row>
    <row r="1008" spans="1:26" ht="15.75" customHeight="1" x14ac:dyDescent="0.35">
      <c r="A1008" s="29"/>
      <c r="B1008" s="29"/>
      <c r="C1008" s="29"/>
      <c r="D1008" s="29"/>
      <c r="E1008" s="29"/>
      <c r="F1008" s="29"/>
      <c r="G1008" s="29"/>
      <c r="H1008" s="29"/>
      <c r="I1008" s="29"/>
      <c r="J1008" s="29"/>
      <c r="K1008" s="29"/>
      <c r="L1008" s="29"/>
      <c r="M1008" s="29"/>
      <c r="N1008" s="29"/>
      <c r="O1008" s="29"/>
      <c r="P1008" s="29"/>
      <c r="Q1008" s="29"/>
      <c r="R1008" s="29"/>
      <c r="S1008" s="29"/>
      <c r="T1008" s="29"/>
      <c r="U1008" s="29"/>
      <c r="V1008" s="29"/>
      <c r="W1008" s="29"/>
      <c r="X1008" s="29"/>
      <c r="Y1008" s="29"/>
      <c r="Z1008" s="29"/>
    </row>
    <row r="1009" spans="1:26" ht="15.75" customHeight="1" x14ac:dyDescent="0.35">
      <c r="A1009" s="29"/>
      <c r="B1009" s="29"/>
      <c r="C1009" s="29"/>
      <c r="D1009" s="29"/>
      <c r="E1009" s="29"/>
      <c r="F1009" s="29"/>
      <c r="G1009" s="29"/>
      <c r="H1009" s="29"/>
      <c r="I1009" s="29"/>
      <c r="J1009" s="29"/>
      <c r="K1009" s="29"/>
      <c r="L1009" s="29"/>
      <c r="M1009" s="29"/>
      <c r="N1009" s="29"/>
      <c r="O1009" s="29"/>
      <c r="P1009" s="29"/>
      <c r="Q1009" s="29"/>
      <c r="R1009" s="29"/>
      <c r="S1009" s="29"/>
      <c r="T1009" s="29"/>
      <c r="U1009" s="29"/>
      <c r="V1009" s="29"/>
      <c r="W1009" s="29"/>
      <c r="X1009" s="29"/>
      <c r="Y1009" s="29"/>
      <c r="Z1009" s="29"/>
    </row>
    <row r="1010" spans="1:26" ht="15.75" customHeight="1" x14ac:dyDescent="0.35">
      <c r="A1010" s="29"/>
      <c r="B1010" s="29"/>
      <c r="C1010" s="29"/>
      <c r="D1010" s="29"/>
      <c r="E1010" s="29"/>
      <c r="F1010" s="29"/>
      <c r="G1010" s="29"/>
      <c r="H1010" s="29"/>
      <c r="I1010" s="29"/>
      <c r="J1010" s="29"/>
      <c r="K1010" s="29"/>
      <c r="L1010" s="29"/>
      <c r="M1010" s="29"/>
      <c r="N1010" s="29"/>
      <c r="O1010" s="29"/>
      <c r="P1010" s="29"/>
      <c r="Q1010" s="29"/>
      <c r="R1010" s="29"/>
      <c r="S1010" s="29"/>
      <c r="T1010" s="29"/>
      <c r="U1010" s="29"/>
      <c r="V1010" s="29"/>
      <c r="W1010" s="29"/>
      <c r="X1010" s="29"/>
      <c r="Y1010" s="29"/>
      <c r="Z1010" s="29"/>
    </row>
    <row r="1011" spans="1:26" ht="15.75" customHeight="1" x14ac:dyDescent="0.35">
      <c r="A1011" s="29"/>
      <c r="B1011" s="29"/>
      <c r="C1011" s="29"/>
      <c r="D1011" s="29"/>
      <c r="E1011" s="29"/>
      <c r="F1011" s="29"/>
      <c r="G1011" s="29"/>
      <c r="H1011" s="29"/>
      <c r="I1011" s="29"/>
      <c r="J1011" s="29"/>
      <c r="K1011" s="29"/>
      <c r="L1011" s="29"/>
      <c r="M1011" s="29"/>
      <c r="N1011" s="29"/>
      <c r="O1011" s="29"/>
      <c r="P1011" s="29"/>
      <c r="Q1011" s="29"/>
      <c r="R1011" s="29"/>
      <c r="S1011" s="29"/>
      <c r="T1011" s="29"/>
      <c r="U1011" s="29"/>
      <c r="V1011" s="29"/>
      <c r="W1011" s="29"/>
      <c r="X1011" s="29"/>
      <c r="Y1011" s="29"/>
      <c r="Z1011" s="29"/>
    </row>
    <row r="1012" spans="1:26" ht="15.75" customHeight="1" x14ac:dyDescent="0.35">
      <c r="A1012" s="29"/>
      <c r="B1012" s="29"/>
      <c r="C1012" s="29"/>
      <c r="D1012" s="29"/>
      <c r="E1012" s="29"/>
      <c r="F1012" s="29"/>
      <c r="G1012" s="29"/>
      <c r="H1012" s="29"/>
      <c r="I1012" s="29"/>
      <c r="J1012" s="29"/>
      <c r="K1012" s="29"/>
      <c r="L1012" s="29"/>
      <c r="M1012" s="29"/>
      <c r="N1012" s="29"/>
      <c r="O1012" s="29"/>
      <c r="P1012" s="29"/>
      <c r="Q1012" s="29"/>
      <c r="R1012" s="29"/>
      <c r="S1012" s="29"/>
      <c r="T1012" s="29"/>
      <c r="U1012" s="29"/>
      <c r="V1012" s="29"/>
      <c r="W1012" s="29"/>
      <c r="X1012" s="29"/>
      <c r="Y1012" s="29"/>
      <c r="Z1012" s="29"/>
    </row>
    <row r="1013" spans="1:26" ht="15.75" customHeight="1" x14ac:dyDescent="0.35">
      <c r="A1013" s="29"/>
      <c r="B1013" s="29"/>
      <c r="C1013" s="29"/>
      <c r="D1013" s="29"/>
      <c r="E1013" s="29"/>
      <c r="F1013" s="29"/>
      <c r="G1013" s="29"/>
      <c r="H1013" s="29"/>
      <c r="I1013" s="29"/>
      <c r="J1013" s="29"/>
      <c r="K1013" s="29"/>
      <c r="L1013" s="29"/>
      <c r="M1013" s="29"/>
      <c r="N1013" s="29"/>
      <c r="O1013" s="29"/>
      <c r="P1013" s="29"/>
      <c r="Q1013" s="29"/>
      <c r="R1013" s="29"/>
      <c r="S1013" s="29"/>
      <c r="T1013" s="29"/>
      <c r="U1013" s="29"/>
      <c r="V1013" s="29"/>
      <c r="W1013" s="29"/>
      <c r="X1013" s="29"/>
      <c r="Y1013" s="29"/>
      <c r="Z1013" s="29"/>
    </row>
  </sheetData>
  <sheetProtection formatCells="0" formatColumns="0" formatRows="0" insertHyperlinks="0"/>
  <mergeCells count="87">
    <mergeCell ref="D65:E65"/>
    <mergeCell ref="A66:C66"/>
    <mergeCell ref="D42:E42"/>
    <mergeCell ref="D41:E41"/>
    <mergeCell ref="D63:E63"/>
    <mergeCell ref="A64:C64"/>
    <mergeCell ref="D64:E64"/>
    <mergeCell ref="A65:C65"/>
    <mergeCell ref="A48:E48"/>
    <mergeCell ref="A41:C41"/>
    <mergeCell ref="A45:C45"/>
    <mergeCell ref="D45:E45"/>
    <mergeCell ref="D67:E67"/>
    <mergeCell ref="D3:E3"/>
    <mergeCell ref="B15:E15"/>
    <mergeCell ref="B36:E36"/>
    <mergeCell ref="B57:E57"/>
    <mergeCell ref="D46:E46"/>
    <mergeCell ref="A46:C46"/>
    <mergeCell ref="A47:C47"/>
    <mergeCell ref="D47:E47"/>
    <mergeCell ref="A49:E53"/>
    <mergeCell ref="A43:C43"/>
    <mergeCell ref="D43:E43"/>
    <mergeCell ref="A44:C44"/>
    <mergeCell ref="D44:E44"/>
    <mergeCell ref="A23:C23"/>
    <mergeCell ref="A42:C42"/>
    <mergeCell ref="A91:E95"/>
    <mergeCell ref="A60:E60"/>
    <mergeCell ref="A61:E61"/>
    <mergeCell ref="D62:E62"/>
    <mergeCell ref="A89:C89"/>
    <mergeCell ref="D89:E89"/>
    <mergeCell ref="A86:C86"/>
    <mergeCell ref="D86:E86"/>
    <mergeCell ref="A87:C87"/>
    <mergeCell ref="D87:E87"/>
    <mergeCell ref="A88:C88"/>
    <mergeCell ref="D88:E88"/>
    <mergeCell ref="A62:C62"/>
    <mergeCell ref="A67:C67"/>
    <mergeCell ref="D66:E66"/>
    <mergeCell ref="A63:C63"/>
    <mergeCell ref="A90:E90"/>
    <mergeCell ref="D85:E85"/>
    <mergeCell ref="A85:C85"/>
    <mergeCell ref="A68:C68"/>
    <mergeCell ref="D68:E68"/>
    <mergeCell ref="A70:E74"/>
    <mergeCell ref="A81:E81"/>
    <mergeCell ref="A82:E82"/>
    <mergeCell ref="A83:C83"/>
    <mergeCell ref="D83:E83"/>
    <mergeCell ref="A84:C84"/>
    <mergeCell ref="D84:E84"/>
    <mergeCell ref="B78:E78"/>
    <mergeCell ref="A69:E69"/>
    <mergeCell ref="D4:E4"/>
    <mergeCell ref="A26:C26"/>
    <mergeCell ref="D26:E26"/>
    <mergeCell ref="A28:E32"/>
    <mergeCell ref="A27:E27"/>
    <mergeCell ref="A39:E39"/>
    <mergeCell ref="A5:E5"/>
    <mergeCell ref="A7:E7"/>
    <mergeCell ref="A9:E9"/>
    <mergeCell ref="A11:E11"/>
    <mergeCell ref="A12:E12"/>
    <mergeCell ref="A18:E18"/>
    <mergeCell ref="A19:E19"/>
    <mergeCell ref="A1:B1"/>
    <mergeCell ref="D1:E1"/>
    <mergeCell ref="A2:B2"/>
    <mergeCell ref="D2:E2"/>
    <mergeCell ref="A40:E40"/>
    <mergeCell ref="A20:C20"/>
    <mergeCell ref="D20:E20"/>
    <mergeCell ref="A21:C21"/>
    <mergeCell ref="D21:E21"/>
    <mergeCell ref="A22:C22"/>
    <mergeCell ref="D22:E22"/>
    <mergeCell ref="D23:E23"/>
    <mergeCell ref="A24:C24"/>
    <mergeCell ref="D24:E24"/>
    <mergeCell ref="A25:C25"/>
    <mergeCell ref="D25:E25"/>
  </mergeCells>
  <conditionalFormatting sqref="A3:A4">
    <cfRule type="expression" dxfId="907" priority="25">
      <formula>E3="X"</formula>
    </cfRule>
  </conditionalFormatting>
  <conditionalFormatting sqref="A3:C4">
    <cfRule type="expression" dxfId="906" priority="24">
      <formula>F3="X"</formula>
    </cfRule>
  </conditionalFormatting>
  <conditionalFormatting sqref="A1:A2">
    <cfRule type="expression" dxfId="905" priority="5">
      <formula>C1="X"</formula>
    </cfRule>
  </conditionalFormatting>
  <conditionalFormatting sqref="B17:E17">
    <cfRule type="expression" dxfId="904" priority="4">
      <formula>COLUMN(B17)-1=$A16</formula>
    </cfRule>
  </conditionalFormatting>
  <conditionalFormatting sqref="B38:E38">
    <cfRule type="expression" dxfId="903" priority="3">
      <formula>COLUMN(B38)-1=$A37</formula>
    </cfRule>
  </conditionalFormatting>
  <conditionalFormatting sqref="B59:E59">
    <cfRule type="expression" dxfId="902" priority="2">
      <formula>COLUMN(B59)-1=$A58</formula>
    </cfRule>
  </conditionalFormatting>
  <conditionalFormatting sqref="B80:E80">
    <cfRule type="expression" dxfId="901" priority="1">
      <formula>COLUMN(B80)-1=$A79</formula>
    </cfRule>
  </conditionalFormatting>
  <dataValidations count="1">
    <dataValidation type="list" allowBlank="1" showInputMessage="1" showErrorMessage="1" sqref="C79:E79 C37:E37 C58:E58" xr:uid="{00000000-0002-0000-1000-000000000000}">
      <formula1>SELECTED_STAGE</formula1>
    </dataValidation>
  </dataValidations>
  <hyperlinks>
    <hyperlink ref="D2:E2" r:id="rId1" display="Click here for Guiding Video" xr:uid="{00000000-0004-0000-1000-000000000000}"/>
    <hyperlink ref="D3:E3" r:id="rId2" display="Click here for Overview video of the 5 Student Success Tabs" xr:uid="{00000000-0004-0000-1000-000001000000}"/>
    <hyperlink ref="D4:E4" r:id="rId3" display="Click here for Guiding Video" xr:uid="{00000000-0004-0000-1000-000002000000}"/>
    <hyperlink ref="D1:E1" r:id="rId4" location="bookmark=id.o45z59hzuldp" display="Click here for Guiding Document, or" xr:uid="{00000000-0004-0000-1000-000003000000}"/>
  </hyperlinks>
  <pageMargins left="0.75" right="0.75" top="1" bottom="1" header="0" footer="0"/>
  <pageSetup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17417" r:id="rId8" name="Option Button 9">
              <controlPr defaultSize="0" autoFill="0" autoLine="0" autoPict="0">
                <anchor moveWithCells="1">
                  <from>
                    <xdr:col>1</xdr:col>
                    <xdr:colOff>1238250</xdr:colOff>
                    <xdr:row>36</xdr:row>
                    <xdr:rowOff>12700</xdr:rowOff>
                  </from>
                  <to>
                    <xdr:col>1</xdr:col>
                    <xdr:colOff>2114550</xdr:colOff>
                    <xdr:row>36</xdr:row>
                    <xdr:rowOff>222250</xdr:rowOff>
                  </to>
                </anchor>
              </controlPr>
            </control>
          </mc:Choice>
        </mc:AlternateContent>
        <mc:AlternateContent xmlns:mc="http://schemas.openxmlformats.org/markup-compatibility/2006">
          <mc:Choice Requires="x14">
            <control shapeId="17418" r:id="rId9" name="Option Button 10">
              <controlPr defaultSize="0" autoFill="0" autoLine="0" autoPict="0">
                <anchor moveWithCells="1">
                  <from>
                    <xdr:col>2</xdr:col>
                    <xdr:colOff>1238250</xdr:colOff>
                    <xdr:row>36</xdr:row>
                    <xdr:rowOff>12700</xdr:rowOff>
                  </from>
                  <to>
                    <xdr:col>2</xdr:col>
                    <xdr:colOff>2114550</xdr:colOff>
                    <xdr:row>36</xdr:row>
                    <xdr:rowOff>222250</xdr:rowOff>
                  </to>
                </anchor>
              </controlPr>
            </control>
          </mc:Choice>
        </mc:AlternateContent>
        <mc:AlternateContent xmlns:mc="http://schemas.openxmlformats.org/markup-compatibility/2006">
          <mc:Choice Requires="x14">
            <control shapeId="17419" r:id="rId10" name="Option Button 11">
              <controlPr defaultSize="0" autoFill="0" autoLine="0" autoPict="0">
                <anchor moveWithCells="1">
                  <from>
                    <xdr:col>3</xdr:col>
                    <xdr:colOff>1231900</xdr:colOff>
                    <xdr:row>36</xdr:row>
                    <xdr:rowOff>0</xdr:rowOff>
                  </from>
                  <to>
                    <xdr:col>3</xdr:col>
                    <xdr:colOff>2108200</xdr:colOff>
                    <xdr:row>36</xdr:row>
                    <xdr:rowOff>209550</xdr:rowOff>
                  </to>
                </anchor>
              </controlPr>
            </control>
          </mc:Choice>
        </mc:AlternateContent>
        <mc:AlternateContent xmlns:mc="http://schemas.openxmlformats.org/markup-compatibility/2006">
          <mc:Choice Requires="x14">
            <control shapeId="17420" r:id="rId11" name="Option Button 12">
              <controlPr defaultSize="0" autoFill="0" autoLine="0" autoPict="0">
                <anchor moveWithCells="1">
                  <from>
                    <xdr:col>4</xdr:col>
                    <xdr:colOff>1219200</xdr:colOff>
                    <xdr:row>35</xdr:row>
                    <xdr:rowOff>241300</xdr:rowOff>
                  </from>
                  <to>
                    <xdr:col>4</xdr:col>
                    <xdr:colOff>2095500</xdr:colOff>
                    <xdr:row>36</xdr:row>
                    <xdr:rowOff>209550</xdr:rowOff>
                  </to>
                </anchor>
              </controlPr>
            </control>
          </mc:Choice>
        </mc:AlternateContent>
        <mc:AlternateContent xmlns:mc="http://schemas.openxmlformats.org/markup-compatibility/2006">
          <mc:Choice Requires="x14">
            <control shapeId="17421" r:id="rId12" name="Group Box 13">
              <controlPr defaultSize="0" autoFill="0" autoPict="0">
                <anchor moveWithCells="1">
                  <from>
                    <xdr:col>1</xdr:col>
                    <xdr:colOff>0</xdr:colOff>
                    <xdr:row>34</xdr:row>
                    <xdr:rowOff>12700</xdr:rowOff>
                  </from>
                  <to>
                    <xdr:col>5</xdr:col>
                    <xdr:colOff>0</xdr:colOff>
                    <xdr:row>37</xdr:row>
                    <xdr:rowOff>0</xdr:rowOff>
                  </to>
                </anchor>
              </controlPr>
            </control>
          </mc:Choice>
        </mc:AlternateContent>
        <mc:AlternateContent xmlns:mc="http://schemas.openxmlformats.org/markup-compatibility/2006">
          <mc:Choice Requires="x14">
            <control shapeId="17444" r:id="rId13" name="Group Box 36">
              <controlPr defaultSize="0" autoFill="0" autoPict="0">
                <anchor moveWithCells="1">
                  <from>
                    <xdr:col>0</xdr:col>
                    <xdr:colOff>2686050</xdr:colOff>
                    <xdr:row>12</xdr:row>
                    <xdr:rowOff>241300</xdr:rowOff>
                  </from>
                  <to>
                    <xdr:col>5</xdr:col>
                    <xdr:colOff>0</xdr:colOff>
                    <xdr:row>16</xdr:row>
                    <xdr:rowOff>0</xdr:rowOff>
                  </to>
                </anchor>
              </controlPr>
            </control>
          </mc:Choice>
        </mc:AlternateContent>
        <mc:AlternateContent xmlns:mc="http://schemas.openxmlformats.org/markup-compatibility/2006">
          <mc:Choice Requires="x14">
            <control shapeId="17445" r:id="rId14" name="Option Button 37">
              <controlPr defaultSize="0" autoFill="0" autoLine="0" autoPict="0">
                <anchor moveWithCells="1">
                  <from>
                    <xdr:col>1</xdr:col>
                    <xdr:colOff>1257300</xdr:colOff>
                    <xdr:row>14</xdr:row>
                    <xdr:rowOff>241300</xdr:rowOff>
                  </from>
                  <to>
                    <xdr:col>1</xdr:col>
                    <xdr:colOff>2190750</xdr:colOff>
                    <xdr:row>15</xdr:row>
                    <xdr:rowOff>209550</xdr:rowOff>
                  </to>
                </anchor>
              </controlPr>
            </control>
          </mc:Choice>
        </mc:AlternateContent>
        <mc:AlternateContent xmlns:mc="http://schemas.openxmlformats.org/markup-compatibility/2006">
          <mc:Choice Requires="x14">
            <control shapeId="17446" r:id="rId15" name="Option Button 38">
              <controlPr defaultSize="0" autoFill="0" autoLine="0" autoPict="0">
                <anchor moveWithCells="1">
                  <from>
                    <xdr:col>2</xdr:col>
                    <xdr:colOff>1270000</xdr:colOff>
                    <xdr:row>15</xdr:row>
                    <xdr:rowOff>0</xdr:rowOff>
                  </from>
                  <to>
                    <xdr:col>2</xdr:col>
                    <xdr:colOff>2190750</xdr:colOff>
                    <xdr:row>15</xdr:row>
                    <xdr:rowOff>209550</xdr:rowOff>
                  </to>
                </anchor>
              </controlPr>
            </control>
          </mc:Choice>
        </mc:AlternateContent>
        <mc:AlternateContent xmlns:mc="http://schemas.openxmlformats.org/markup-compatibility/2006">
          <mc:Choice Requires="x14">
            <control shapeId="17447" r:id="rId16" name="Option Button 39">
              <controlPr defaultSize="0" autoFill="0" autoLine="0" autoPict="0">
                <anchor moveWithCells="1">
                  <from>
                    <xdr:col>3</xdr:col>
                    <xdr:colOff>1219200</xdr:colOff>
                    <xdr:row>14</xdr:row>
                    <xdr:rowOff>241300</xdr:rowOff>
                  </from>
                  <to>
                    <xdr:col>3</xdr:col>
                    <xdr:colOff>2152650</xdr:colOff>
                    <xdr:row>15</xdr:row>
                    <xdr:rowOff>209550</xdr:rowOff>
                  </to>
                </anchor>
              </controlPr>
            </control>
          </mc:Choice>
        </mc:AlternateContent>
        <mc:AlternateContent xmlns:mc="http://schemas.openxmlformats.org/markup-compatibility/2006">
          <mc:Choice Requires="x14">
            <control shapeId="17448" r:id="rId17" name="Option Button 40">
              <controlPr defaultSize="0" autoFill="0" autoLine="0" autoPict="0">
                <anchor moveWithCells="1">
                  <from>
                    <xdr:col>4</xdr:col>
                    <xdr:colOff>1212850</xdr:colOff>
                    <xdr:row>15</xdr:row>
                    <xdr:rowOff>0</xdr:rowOff>
                  </from>
                  <to>
                    <xdr:col>4</xdr:col>
                    <xdr:colOff>2146300</xdr:colOff>
                    <xdr:row>15</xdr:row>
                    <xdr:rowOff>209550</xdr:rowOff>
                  </to>
                </anchor>
              </controlPr>
            </control>
          </mc:Choice>
        </mc:AlternateContent>
        <mc:AlternateContent xmlns:mc="http://schemas.openxmlformats.org/markup-compatibility/2006">
          <mc:Choice Requires="x14">
            <control shapeId="17466" r:id="rId18" name="Group Box 58">
              <controlPr defaultSize="0" autoFill="0" autoPict="0">
                <anchor moveWithCells="1">
                  <from>
                    <xdr:col>1</xdr:col>
                    <xdr:colOff>0</xdr:colOff>
                    <xdr:row>55</xdr:row>
                    <xdr:rowOff>12700</xdr:rowOff>
                  </from>
                  <to>
                    <xdr:col>5</xdr:col>
                    <xdr:colOff>0</xdr:colOff>
                    <xdr:row>57</xdr:row>
                    <xdr:rowOff>228600</xdr:rowOff>
                  </to>
                </anchor>
              </controlPr>
            </control>
          </mc:Choice>
        </mc:AlternateContent>
        <mc:AlternateContent xmlns:mc="http://schemas.openxmlformats.org/markup-compatibility/2006">
          <mc:Choice Requires="x14">
            <control shapeId="17474" r:id="rId19" name="Option Button 66">
              <controlPr defaultSize="0" autoFill="0" autoLine="0" autoPict="0">
                <anchor moveWithCells="1">
                  <from>
                    <xdr:col>1</xdr:col>
                    <xdr:colOff>1231900</xdr:colOff>
                    <xdr:row>56</xdr:row>
                    <xdr:rowOff>190500</xdr:rowOff>
                  </from>
                  <to>
                    <xdr:col>1</xdr:col>
                    <xdr:colOff>2165350</xdr:colOff>
                    <xdr:row>57</xdr:row>
                    <xdr:rowOff>209550</xdr:rowOff>
                  </to>
                </anchor>
              </controlPr>
            </control>
          </mc:Choice>
        </mc:AlternateContent>
        <mc:AlternateContent xmlns:mc="http://schemas.openxmlformats.org/markup-compatibility/2006">
          <mc:Choice Requires="x14">
            <control shapeId="17475" r:id="rId20" name="Option Button 67">
              <controlPr defaultSize="0" autoFill="0" autoLine="0" autoPict="0">
                <anchor moveWithCells="1">
                  <from>
                    <xdr:col>2</xdr:col>
                    <xdr:colOff>1257300</xdr:colOff>
                    <xdr:row>57</xdr:row>
                    <xdr:rowOff>12700</xdr:rowOff>
                  </from>
                  <to>
                    <xdr:col>2</xdr:col>
                    <xdr:colOff>2190750</xdr:colOff>
                    <xdr:row>57</xdr:row>
                    <xdr:rowOff>222250</xdr:rowOff>
                  </to>
                </anchor>
              </controlPr>
            </control>
          </mc:Choice>
        </mc:AlternateContent>
        <mc:AlternateContent xmlns:mc="http://schemas.openxmlformats.org/markup-compatibility/2006">
          <mc:Choice Requires="x14">
            <control shapeId="17476" r:id="rId21" name="Option Button 68">
              <controlPr defaultSize="0" autoFill="0" autoLine="0" autoPict="0">
                <anchor moveWithCells="1">
                  <from>
                    <xdr:col>3</xdr:col>
                    <xdr:colOff>1250950</xdr:colOff>
                    <xdr:row>57</xdr:row>
                    <xdr:rowOff>0</xdr:rowOff>
                  </from>
                  <to>
                    <xdr:col>3</xdr:col>
                    <xdr:colOff>2184400</xdr:colOff>
                    <xdr:row>57</xdr:row>
                    <xdr:rowOff>209550</xdr:rowOff>
                  </to>
                </anchor>
              </controlPr>
            </control>
          </mc:Choice>
        </mc:AlternateContent>
        <mc:AlternateContent xmlns:mc="http://schemas.openxmlformats.org/markup-compatibility/2006">
          <mc:Choice Requires="x14">
            <control shapeId="17477" r:id="rId22" name="Option Button 69">
              <controlPr defaultSize="0" autoFill="0" autoLine="0" autoPict="0">
                <anchor moveWithCells="1">
                  <from>
                    <xdr:col>4</xdr:col>
                    <xdr:colOff>1200150</xdr:colOff>
                    <xdr:row>57</xdr:row>
                    <xdr:rowOff>0</xdr:rowOff>
                  </from>
                  <to>
                    <xdr:col>4</xdr:col>
                    <xdr:colOff>2133600</xdr:colOff>
                    <xdr:row>57</xdr:row>
                    <xdr:rowOff>209550</xdr:rowOff>
                  </to>
                </anchor>
              </controlPr>
            </control>
          </mc:Choice>
        </mc:AlternateContent>
        <mc:AlternateContent xmlns:mc="http://schemas.openxmlformats.org/markup-compatibility/2006">
          <mc:Choice Requires="x14">
            <control shapeId="17497" r:id="rId23" name="Group Box 89">
              <controlPr defaultSize="0" autoFill="0" autoPict="0">
                <anchor moveWithCells="1">
                  <from>
                    <xdr:col>0</xdr:col>
                    <xdr:colOff>2686050</xdr:colOff>
                    <xdr:row>75</xdr:row>
                    <xdr:rowOff>190500</xdr:rowOff>
                  </from>
                  <to>
                    <xdr:col>4</xdr:col>
                    <xdr:colOff>2705100</xdr:colOff>
                    <xdr:row>79</xdr:row>
                    <xdr:rowOff>0</xdr:rowOff>
                  </to>
                </anchor>
              </controlPr>
            </control>
          </mc:Choice>
        </mc:AlternateContent>
        <mc:AlternateContent xmlns:mc="http://schemas.openxmlformats.org/markup-compatibility/2006">
          <mc:Choice Requires="x14">
            <control shapeId="17505" r:id="rId24" name="Option Button 97">
              <controlPr defaultSize="0" autoFill="0" autoLine="0" autoPict="0">
                <anchor moveWithCells="1">
                  <from>
                    <xdr:col>1</xdr:col>
                    <xdr:colOff>1238250</xdr:colOff>
                    <xdr:row>77</xdr:row>
                    <xdr:rowOff>171450</xdr:rowOff>
                  </from>
                  <to>
                    <xdr:col>1</xdr:col>
                    <xdr:colOff>2165350</xdr:colOff>
                    <xdr:row>78</xdr:row>
                    <xdr:rowOff>190500</xdr:rowOff>
                  </to>
                </anchor>
              </controlPr>
            </control>
          </mc:Choice>
        </mc:AlternateContent>
        <mc:AlternateContent xmlns:mc="http://schemas.openxmlformats.org/markup-compatibility/2006">
          <mc:Choice Requires="x14">
            <control shapeId="17507" r:id="rId25" name="Option Button 99">
              <controlPr defaultSize="0" autoFill="0" autoLine="0" autoPict="0">
                <anchor moveWithCells="1">
                  <from>
                    <xdr:col>2</xdr:col>
                    <xdr:colOff>1276350</xdr:colOff>
                    <xdr:row>77</xdr:row>
                    <xdr:rowOff>190500</xdr:rowOff>
                  </from>
                  <to>
                    <xdr:col>2</xdr:col>
                    <xdr:colOff>2203450</xdr:colOff>
                    <xdr:row>78</xdr:row>
                    <xdr:rowOff>209550</xdr:rowOff>
                  </to>
                </anchor>
              </controlPr>
            </control>
          </mc:Choice>
        </mc:AlternateContent>
        <mc:AlternateContent xmlns:mc="http://schemas.openxmlformats.org/markup-compatibility/2006">
          <mc:Choice Requires="x14">
            <control shapeId="17508" r:id="rId26" name="Option Button 100">
              <controlPr defaultSize="0" autoFill="0" autoLine="0" autoPict="0">
                <anchor moveWithCells="1">
                  <from>
                    <xdr:col>3</xdr:col>
                    <xdr:colOff>1212850</xdr:colOff>
                    <xdr:row>78</xdr:row>
                    <xdr:rowOff>0</xdr:rowOff>
                  </from>
                  <to>
                    <xdr:col>3</xdr:col>
                    <xdr:colOff>2190750</xdr:colOff>
                    <xdr:row>78</xdr:row>
                    <xdr:rowOff>209550</xdr:rowOff>
                  </to>
                </anchor>
              </controlPr>
            </control>
          </mc:Choice>
        </mc:AlternateContent>
        <mc:AlternateContent xmlns:mc="http://schemas.openxmlformats.org/markup-compatibility/2006">
          <mc:Choice Requires="x14">
            <control shapeId="17509" r:id="rId27" name="Option Button 101">
              <controlPr defaultSize="0" autoFill="0" autoLine="0" autoPict="0">
                <anchor moveWithCells="1">
                  <from>
                    <xdr:col>4</xdr:col>
                    <xdr:colOff>1200150</xdr:colOff>
                    <xdr:row>78</xdr:row>
                    <xdr:rowOff>0</xdr:rowOff>
                  </from>
                  <to>
                    <xdr:col>4</xdr:col>
                    <xdr:colOff>2190750</xdr:colOff>
                    <xdr:row>78</xdr:row>
                    <xdr:rowOff>209550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Y1006"/>
  <sheetViews>
    <sheetView zoomScale="60" zoomScaleNormal="60" workbookViewId="0">
      <selection sqref="A1:B2"/>
    </sheetView>
  </sheetViews>
  <sheetFormatPr defaultColWidth="11.23046875" defaultRowHeight="15" customHeight="1" x14ac:dyDescent="0.35"/>
  <cols>
    <col min="1" max="1" width="51.765625" style="268" customWidth="1"/>
    <col min="2" max="5" width="32.69140625" style="268" customWidth="1"/>
    <col min="6" max="6" width="11" style="268" hidden="1" customWidth="1"/>
    <col min="7" max="25" width="11" style="268" customWidth="1"/>
    <col min="26" max="16384" width="11.23046875" style="268"/>
  </cols>
  <sheetData>
    <row r="1" spans="1:25" ht="27.65" customHeight="1" x14ac:dyDescent="0.45">
      <c r="A1" s="1279" t="s">
        <v>1197</v>
      </c>
      <c r="B1" s="1279"/>
      <c r="C1" s="494" t="s">
        <v>776</v>
      </c>
      <c r="D1" s="1210" t="s">
        <v>941</v>
      </c>
      <c r="E1" s="1210"/>
      <c r="F1" s="198"/>
    </row>
    <row r="2" spans="1:25" ht="15.5" x14ac:dyDescent="0.35">
      <c r="A2" s="1279"/>
      <c r="B2" s="1279"/>
      <c r="C2" s="468"/>
      <c r="D2" s="1096" t="s">
        <v>940</v>
      </c>
      <c r="E2" s="1096"/>
      <c r="F2" s="421"/>
    </row>
    <row r="3" spans="1:25" s="410" customFormat="1" ht="27.65" customHeight="1" x14ac:dyDescent="0.35">
      <c r="D3" s="1278"/>
      <c r="E3" s="1278"/>
    </row>
    <row r="4" spans="1:25" s="414" customFormat="1" ht="27.65" customHeight="1" x14ac:dyDescent="0.35">
      <c r="D4" s="417"/>
      <c r="E4" s="417"/>
    </row>
    <row r="5" spans="1:25" ht="46.5" customHeight="1" x14ac:dyDescent="0.35">
      <c r="A5" s="1275" t="s">
        <v>155</v>
      </c>
      <c r="B5" s="1276"/>
      <c r="C5" s="1276"/>
      <c r="D5" s="1276"/>
      <c r="E5" s="1277"/>
      <c r="F5" s="294"/>
      <c r="G5" s="294"/>
      <c r="H5" s="294"/>
      <c r="I5" s="294"/>
      <c r="J5" s="294"/>
      <c r="K5" s="294"/>
      <c r="L5" s="294"/>
      <c r="M5" s="294"/>
      <c r="N5" s="294"/>
      <c r="O5" s="294"/>
      <c r="P5" s="294"/>
      <c r="Q5" s="294"/>
      <c r="R5" s="294"/>
      <c r="S5" s="294"/>
      <c r="T5" s="294"/>
      <c r="U5" s="294"/>
      <c r="V5" s="294"/>
      <c r="W5" s="294"/>
      <c r="X5" s="294"/>
      <c r="Y5" s="294"/>
    </row>
    <row r="6" spans="1:25" ht="46.5" customHeight="1" thickBot="1" x14ac:dyDescent="0.4">
      <c r="A6" s="332"/>
      <c r="B6" s="333"/>
      <c r="C6" s="333"/>
      <c r="D6" s="333"/>
      <c r="E6" s="333"/>
      <c r="F6" s="294"/>
      <c r="G6" s="294"/>
      <c r="H6" s="294"/>
      <c r="I6" s="294"/>
      <c r="J6" s="294"/>
      <c r="K6" s="294"/>
      <c r="L6" s="294"/>
      <c r="M6" s="294"/>
      <c r="N6" s="294"/>
      <c r="O6" s="294"/>
      <c r="P6" s="294"/>
      <c r="Q6" s="294"/>
      <c r="R6" s="294"/>
      <c r="S6" s="294"/>
      <c r="T6" s="294"/>
      <c r="U6" s="294"/>
      <c r="V6" s="294"/>
      <c r="W6" s="294"/>
      <c r="X6" s="294"/>
      <c r="Y6" s="294"/>
    </row>
    <row r="7" spans="1:25" ht="119.25" customHeight="1" thickBot="1" x14ac:dyDescent="0.4">
      <c r="A7" s="334"/>
      <c r="B7" s="335" t="s">
        <v>65</v>
      </c>
      <c r="C7" s="335" t="s">
        <v>157</v>
      </c>
      <c r="D7" s="335" t="s">
        <v>67</v>
      </c>
      <c r="E7" s="335" t="s">
        <v>68</v>
      </c>
      <c r="F7" s="336"/>
      <c r="G7" s="294"/>
      <c r="H7" s="294"/>
      <c r="I7" s="294"/>
      <c r="J7" s="294"/>
      <c r="K7" s="294"/>
      <c r="L7" s="294"/>
      <c r="M7" s="294"/>
      <c r="N7" s="294"/>
      <c r="O7" s="294"/>
      <c r="P7" s="294"/>
      <c r="Q7" s="294"/>
      <c r="R7" s="294"/>
      <c r="S7" s="294"/>
      <c r="T7" s="294"/>
      <c r="U7" s="294"/>
      <c r="V7" s="294"/>
      <c r="W7" s="294"/>
      <c r="X7" s="294"/>
      <c r="Y7" s="294"/>
    </row>
    <row r="8" spans="1:25" ht="16" thickBot="1" x14ac:dyDescent="0.4">
      <c r="A8" s="337" t="s">
        <v>158</v>
      </c>
      <c r="B8" s="337"/>
      <c r="C8" s="337"/>
      <c r="D8" s="337"/>
      <c r="E8" s="337"/>
      <c r="F8" s="336"/>
      <c r="G8" s="294"/>
      <c r="H8" s="294"/>
      <c r="I8" s="294"/>
      <c r="J8" s="294"/>
      <c r="K8" s="294"/>
      <c r="L8" s="294"/>
      <c r="M8" s="294"/>
      <c r="N8" s="294"/>
      <c r="O8" s="294"/>
      <c r="P8" s="294"/>
      <c r="Q8" s="294"/>
      <c r="R8" s="294"/>
      <c r="S8" s="294"/>
      <c r="T8" s="294"/>
      <c r="U8" s="294"/>
      <c r="V8" s="294"/>
      <c r="W8" s="294"/>
      <c r="X8" s="294"/>
      <c r="Y8" s="294"/>
    </row>
    <row r="9" spans="1:25" ht="147.75" customHeight="1" thickBot="1" x14ac:dyDescent="0.4">
      <c r="A9" s="338" t="str">
        <f>Data!A17</f>
        <v>Decisions about the school curriculum, instructional programs, academic and behavioral supports, and school improvement initiatives are based on data that is disaggregated by subgroups.</v>
      </c>
      <c r="B9" s="339" t="str">
        <f>Data!B17</f>
        <v>Decisions about the school curriculum, instructional programs, academic and behavioral supports, and school improvement initiatives are rarely based on data systematically.</v>
      </c>
      <c r="C9" s="339" t="str">
        <f>Data!C17</f>
        <v>Staff consistently use valid and reliable data systematically to inform decisions about curriculum, instructional programs, academic and behavioral supports, and school improvement initiatives.</v>
      </c>
      <c r="D9" s="339" t="str">
        <f>Data!D17</f>
        <v>The data used are valid and reliable. A school-wide formalized and systematic process is in place to monitor and reinforce the continuous improvement of individual learners, subgroups of learners, initiatives, &amp; programs within the school. It is implemented by some but not all staff.</v>
      </c>
      <c r="E9" s="339" t="str">
        <f>Data!E17</f>
        <v>The data used are valid and reliable. The school-wide process for data-based decision making is implemented with fidelity across all buildings and evident for all students and subgroups of students, in all classrooms, and is used in decisions about school initiatives or programs, as well.</v>
      </c>
      <c r="F9" s="336">
        <f>Data!A16</f>
        <v>0</v>
      </c>
      <c r="G9" s="294"/>
      <c r="H9" s="294"/>
      <c r="I9" s="294"/>
      <c r="J9" s="294"/>
      <c r="K9" s="294"/>
      <c r="L9" s="294"/>
      <c r="M9" s="294"/>
      <c r="N9" s="294"/>
      <c r="O9" s="294"/>
      <c r="P9" s="294"/>
      <c r="Q9" s="294"/>
      <c r="R9" s="294"/>
      <c r="S9" s="294"/>
      <c r="T9" s="294"/>
      <c r="U9" s="294"/>
      <c r="V9" s="294"/>
      <c r="W9" s="294"/>
      <c r="X9" s="294"/>
      <c r="Y9" s="294"/>
    </row>
    <row r="10" spans="1:25" ht="16" thickBot="1" x14ac:dyDescent="0.4">
      <c r="A10" s="340" t="s">
        <v>241</v>
      </c>
      <c r="B10" s="340"/>
      <c r="C10" s="340"/>
      <c r="D10" s="340"/>
      <c r="E10" s="341"/>
      <c r="F10" s="336"/>
      <c r="G10" s="294"/>
      <c r="H10" s="294"/>
      <c r="I10" s="294"/>
      <c r="J10" s="294"/>
      <c r="K10" s="294"/>
      <c r="L10" s="294"/>
      <c r="M10" s="294"/>
      <c r="N10" s="294"/>
      <c r="O10" s="294"/>
      <c r="P10" s="294"/>
      <c r="Q10" s="294"/>
      <c r="R10" s="294"/>
      <c r="S10" s="294"/>
      <c r="T10" s="294"/>
      <c r="U10" s="294"/>
      <c r="V10" s="294"/>
      <c r="W10" s="294"/>
      <c r="X10" s="294"/>
      <c r="Y10" s="294"/>
    </row>
    <row r="11" spans="1:25" ht="134.25" customHeight="1" thickBot="1" x14ac:dyDescent="0.4">
      <c r="A11" s="342" t="str">
        <f>'Cultural Resp'!A17</f>
        <v>Culturally responsive instructional interventions and teaching strategies are used throughout the school or district</v>
      </c>
      <c r="B11" s="339" t="str">
        <f>'Cultural Resp'!B17</f>
        <v>Staff practices and attitudes about culture, race, and linguistic background prevent success gaps from being addressed. Many teachers are unable to effectively teach some groups of students in the school.</v>
      </c>
      <c r="C11" s="339" t="str">
        <f>'Cultural Resp'!C17</f>
        <v>Some staff practices and /or attitudes about culture, race, and linguistic background are barriers to addressing success gaps. Many teachers are unable to effectively teach some groups of students in the school. Staff have received training in culturally responsive practices.</v>
      </c>
      <c r="D11" s="339" t="str">
        <f>'Cultural Resp'!D17</f>
        <v>Staff receive ongoing training in culturally responsive practices. The practices and attitudes of most staff are responsive to cultural, racial, and linguistic diversity. Few teachers are unable to effectively teach some groups of students in the school. Staff understand the impact of culture on learning and</v>
      </c>
      <c r="E11" s="339" t="str">
        <f>'Cultural Resp'!E17</f>
        <v>Staff receive ongoing training in culturally responsive practices. The practices and attitudes of all staff are responsive to cultural, racial, and linguistic diversity. The school recognizes, celebrates, and affirms the diversity and richness of students’ and families’ backgrounds. All teachers can effectively teach all groups of students in the school and explicitly engage in dialogue focused on the impact of culture on learning and behavior.</v>
      </c>
      <c r="F11" s="336">
        <f>'Cultural Resp'!A16</f>
        <v>0</v>
      </c>
      <c r="G11" s="294"/>
      <c r="H11" s="294"/>
      <c r="I11" s="294"/>
      <c r="J11" s="294"/>
      <c r="K11" s="294"/>
      <c r="L11" s="294"/>
      <c r="M11" s="294"/>
      <c r="N11" s="294"/>
      <c r="O11" s="294"/>
      <c r="P11" s="294"/>
      <c r="Q11" s="294"/>
      <c r="R11" s="294"/>
      <c r="S11" s="294"/>
      <c r="T11" s="294"/>
      <c r="U11" s="294"/>
      <c r="V11" s="294"/>
      <c r="W11" s="294"/>
      <c r="X11" s="294"/>
      <c r="Y11" s="294"/>
    </row>
    <row r="12" spans="1:25" ht="139.5" customHeight="1" thickBot="1" x14ac:dyDescent="0.4">
      <c r="A12" s="342" t="str">
        <f>'Cultural Resp'!A38</f>
        <v>Faculty and staff are prepared for linguistic diversity among students and families.</v>
      </c>
      <c r="B12" s="339" t="str">
        <f>'Cultural Resp'!B38</f>
        <v>Most teachers are unprepared to meet the linguistic needs of many students in the school.</v>
      </c>
      <c r="C12" s="339" t="str">
        <f>'Cultural Resp'!C38</f>
        <v>Some teachers are prepared to meet the linguistic needs of all students. Few staff are linguistically competent to communicate with our students and their families. Other supports are almost always provided when this is not the case.</v>
      </c>
      <c r="D12" s="339" t="str">
        <f>'Cultural Resp'!D38</f>
        <v>Most teachers are prepared to meet the linguistic needs of all students.
Other supports are always provided when this is not the case. Most staff are linguistically competent to communicate with our students and their families. Staff has knowledge of second language acquisition and apply this knowledge when designing instruction.</v>
      </c>
      <c r="E12" s="339" t="str">
        <f>'Cultural Resp'!E38</f>
        <v>All teachers are prepared to meet the linguistic needs of all students. All staff are linguistically competent to communicate with our students and their families. Staff consistently and independently differentiate instruction to meet the needs of linguistically diverse students.</v>
      </c>
      <c r="F12" s="336">
        <f>'Cultural Resp'!A37</f>
        <v>0</v>
      </c>
      <c r="G12" s="294"/>
      <c r="H12" s="294"/>
      <c r="I12" s="294"/>
      <c r="J12" s="294"/>
      <c r="K12" s="294"/>
      <c r="L12" s="294"/>
      <c r="M12" s="294"/>
      <c r="N12" s="294"/>
      <c r="O12" s="294"/>
      <c r="P12" s="294"/>
      <c r="Q12" s="294"/>
      <c r="R12" s="294"/>
      <c r="S12" s="294"/>
      <c r="T12" s="294"/>
      <c r="U12" s="294"/>
      <c r="V12" s="294"/>
      <c r="W12" s="294"/>
      <c r="X12" s="294"/>
      <c r="Y12" s="294"/>
    </row>
    <row r="13" spans="1:25" ht="204" customHeight="1" thickBot="1" x14ac:dyDescent="0.4">
      <c r="A13" s="342" t="str">
        <f>'Cultural Resp'!A59</f>
        <v>The school or district facilitates the participation of all the families that make up the diversity of the school.</v>
      </c>
      <c r="B13" s="339" t="str">
        <f>'Cultural Resp'!B59</f>
        <v>Parents and family members typically attending school activities, functions, or parent/teacher meetings do not represent the full diversity of the school, including the group(s) that experience success gaps.</v>
      </c>
      <c r="C13" s="339" t="str">
        <f>'Cultural Resp'!C59</f>
        <v>Parents and family members typically attending school activities, functions, or parent/teacher meetings represent some of the diversity of the school but not all the groups that are experiencing success gaps.</v>
      </c>
      <c r="D13" s="339" t="str">
        <f>'Cultural Resp'!D59</f>
        <v>Parents and family members of the groups that experience success gaps in the school feel welcomed and are engaged in school activities, meetings, or other functions. Some of the diversity of the school, but not all the groups that are experiencing success gaps, are represented on stakeholder planning groups to reduce success gaps. School staff members are taking intentional measures to learn about the culture of these diverse groups.</v>
      </c>
      <c r="E13" s="339" t="str">
        <f>'Cultural Resp'!E59</f>
        <v>Parents and family members of the groups that experience success gaps feel welcomed in the school and are frequently engaged in school activities, meetings, or other functions. All the groups that are experiencing success gaps are represented on stakeholder planning groups to reduce success gaps.  School staff members on an ongoing basis take intentional measures to learn about the culture of these diverse groups.</v>
      </c>
      <c r="F13" s="336">
        <f>'Cultural Resp'!A58</f>
        <v>0</v>
      </c>
      <c r="G13" s="294"/>
      <c r="H13" s="294"/>
      <c r="I13" s="294"/>
      <c r="J13" s="294"/>
      <c r="K13" s="294"/>
      <c r="L13" s="294"/>
      <c r="M13" s="294"/>
      <c r="N13" s="294"/>
      <c r="O13" s="294"/>
      <c r="P13" s="294"/>
      <c r="Q13" s="294"/>
      <c r="R13" s="294"/>
      <c r="S13" s="294"/>
      <c r="T13" s="294"/>
      <c r="U13" s="294"/>
      <c r="V13" s="294"/>
      <c r="W13" s="294"/>
      <c r="X13" s="294"/>
      <c r="Y13" s="294"/>
    </row>
    <row r="14" spans="1:25" ht="16" thickBot="1" x14ac:dyDescent="0.4">
      <c r="A14" s="343" t="s">
        <v>242</v>
      </c>
      <c r="B14" s="343"/>
      <c r="C14" s="343"/>
      <c r="D14" s="343"/>
      <c r="E14" s="343"/>
      <c r="F14" s="336"/>
      <c r="G14" s="294"/>
      <c r="H14" s="294"/>
      <c r="I14" s="294"/>
      <c r="J14" s="294"/>
      <c r="K14" s="294"/>
      <c r="L14" s="294"/>
      <c r="M14" s="294"/>
      <c r="N14" s="294"/>
      <c r="O14" s="294"/>
      <c r="P14" s="294"/>
      <c r="Q14" s="294"/>
      <c r="R14" s="294"/>
      <c r="S14" s="294"/>
      <c r="T14" s="294"/>
      <c r="U14" s="294"/>
      <c r="V14" s="294"/>
      <c r="W14" s="294"/>
      <c r="X14" s="294"/>
      <c r="Y14" s="294"/>
    </row>
    <row r="15" spans="1:25" ht="137.25" customHeight="1" thickBot="1" x14ac:dyDescent="0.4">
      <c r="A15" s="342" t="str">
        <f>Core!A17</f>
        <v>A consistent, well- articulated curriculum is in place and implemented with fidelity.</v>
      </c>
      <c r="B15" s="339" t="str">
        <f>Core!B17</f>
        <v>Some students do not have access to a rigorous core curriculum taught by effective content teachers.</v>
      </c>
      <c r="C15" s="339" t="str">
        <f>Core!C17</f>
        <v>Inconsistent curriculum planning prevents most students from experiencing a rigorous curriculum that is horizontally and vertically aligned and that demands depth of understanding. All students experiencing success gaps are taught by effective teachers.</v>
      </c>
      <c r="D15" s="339" t="str">
        <f>Core!D17</f>
        <v>Most students participate in a curriculum that is rigorous, demands depth of understanding, and is also beginning to be horizontally and vertically aligned and implemented with fidelity. All students experiencing success gaps are taught by effective teachers.</v>
      </c>
      <c r="E15" s="339" t="str">
        <f>Core!E17</f>
        <v>All students participate in a curriculum that is rigorous and demands depth of understanding that has been horizontally and vertically aligned and implemented with fidelity. All students experiencing success gaps are taught by effective teachers.</v>
      </c>
      <c r="F15" s="336">
        <f>Core!A16</f>
        <v>0</v>
      </c>
      <c r="G15" s="294"/>
      <c r="H15" s="294"/>
      <c r="I15" s="294"/>
      <c r="J15" s="294"/>
      <c r="K15" s="294"/>
      <c r="L15" s="294"/>
      <c r="M15" s="294"/>
      <c r="N15" s="294"/>
      <c r="O15" s="294"/>
      <c r="P15" s="294"/>
      <c r="Q15" s="294"/>
      <c r="R15" s="294"/>
      <c r="S15" s="294"/>
      <c r="T15" s="294"/>
      <c r="U15" s="294"/>
      <c r="V15" s="294"/>
      <c r="W15" s="294"/>
      <c r="X15" s="294"/>
      <c r="Y15" s="294"/>
    </row>
    <row r="16" spans="1:25" ht="102" customHeight="1" thickBot="1" x14ac:dyDescent="0.4">
      <c r="A16" s="342" t="str">
        <f>Core!A38</f>
        <v>The instructional program and strategies used in the school are evidence-based practices.</v>
      </c>
      <c r="B16" s="339" t="str">
        <f>Core!B38</f>
        <v>Few students experience high-quality instruction that utilizes evidence-based practices, higher order thinking skills and processes, flexible grouping, and instructional technology.</v>
      </c>
      <c r="C16" s="339" t="str">
        <f>Core!C38</f>
        <v>Some students experience high-quality instruction that utilizes evidence-based practices, higher order thinking skills and processes, flexible grouping, and instructional technology.</v>
      </c>
      <c r="D16" s="339" t="str">
        <f>Core!D38</f>
        <v>Many students experience high- quality instruction that utilizes evidence-based practices, higher order thinking skills and processes, flexible grouping, and instructional technology.</v>
      </c>
      <c r="E16" s="339" t="str">
        <f>Core!E38</f>
        <v>All students experience high-quality instruction that utilizes evidence-based practices, higher order thinking skills and processes, flexible grouping, and instructional technology.</v>
      </c>
      <c r="F16" s="336">
        <f>Core!A37</f>
        <v>0</v>
      </c>
      <c r="G16" s="294"/>
      <c r="H16" s="294"/>
      <c r="I16" s="294"/>
      <c r="J16" s="294"/>
      <c r="K16" s="294"/>
      <c r="L16" s="294"/>
      <c r="M16" s="294"/>
      <c r="N16" s="294"/>
      <c r="O16" s="294"/>
      <c r="P16" s="294"/>
      <c r="Q16" s="294"/>
      <c r="R16" s="294"/>
      <c r="S16" s="294"/>
      <c r="T16" s="294"/>
      <c r="U16" s="294"/>
      <c r="V16" s="294"/>
      <c r="W16" s="294"/>
      <c r="X16" s="294"/>
      <c r="Y16" s="294"/>
    </row>
    <row r="17" spans="1:25" ht="92.25" customHeight="1" thickBot="1" x14ac:dyDescent="0.4">
      <c r="A17" s="342" t="str">
        <f>Core!A59</f>
        <v>Differentiated instruction is used to address the need of all learners in the school.</v>
      </c>
      <c r="B17" s="339" t="str">
        <f>Core!B59</f>
        <v>Very few teachers differentiate the core curriculum to address learning styles, effectively addressing their students’ cultural and linguistic backgrounds.</v>
      </c>
      <c r="C17" s="339" t="str">
        <f>Core!C59</f>
        <v>Some teachers differentiate the core curriculum to address the needs of a few learners and learning styles, effectively addressing their students’ cultural and linguistic backgrounds.</v>
      </c>
      <c r="D17" s="339" t="str">
        <f>Core!D59</f>
        <v>Most teachers differentiate the core curriculum to address the needs of all learners and learning styles, effectively addressing their students’ cultural and linguistic backgrounds.</v>
      </c>
      <c r="E17" s="339" t="str">
        <f>Core!E59</f>
        <v>All teachers differentiate the core curriculum to address the needs of all learners and learning styles, effectively addressing their students’ cultural and linguistic backgrounds.</v>
      </c>
      <c r="F17" s="336">
        <f>Core!A58</f>
        <v>0</v>
      </c>
      <c r="G17" s="294"/>
      <c r="H17" s="294"/>
      <c r="I17" s="294"/>
      <c r="J17" s="294"/>
      <c r="K17" s="294"/>
      <c r="L17" s="294"/>
      <c r="M17" s="294"/>
      <c r="N17" s="294"/>
      <c r="O17" s="294"/>
      <c r="P17" s="294"/>
      <c r="Q17" s="294"/>
      <c r="R17" s="294"/>
      <c r="S17" s="294"/>
      <c r="T17" s="294"/>
      <c r="U17" s="294"/>
      <c r="V17" s="294"/>
      <c r="W17" s="294"/>
      <c r="X17" s="294"/>
      <c r="Y17" s="294"/>
    </row>
    <row r="18" spans="1:25" ht="110.25" customHeight="1" thickBot="1" x14ac:dyDescent="0.4">
      <c r="A18" s="342" t="str">
        <f>Core!A80</f>
        <v>Families are informed about the core instructional program and how the needs of their child are being met.</v>
      </c>
      <c r="B18" s="339" t="str">
        <f>Core!B80</f>
        <v>Families are rarely informed, in language they understand, about the school’s core instructional program or the ways in which it is differentiated for their child.</v>
      </c>
      <c r="C18" s="339" t="str">
        <f>Core!C80</f>
        <v>Families are sometimes informed, in language they understand, about the school’s core instructional program and the ways in which it is differentiated for their child.</v>
      </c>
      <c r="D18" s="339" t="str">
        <f>Core!D80</f>
        <v>Families are usually welcomed in the school and informed, in language they understand, about the school’s core instructional program and the ways in which it is differentiated for their child.</v>
      </c>
      <c r="E18" s="339" t="str">
        <f>Core!E80</f>
        <v>Families are always welcomed in the school and informed, in language they understand, about the school’s core instructional program and the ways in which it is differentiated for their child.</v>
      </c>
      <c r="F18" s="336">
        <f>Core!A79</f>
        <v>0</v>
      </c>
      <c r="G18" s="294"/>
      <c r="H18" s="294"/>
      <c r="I18" s="294"/>
      <c r="J18" s="294"/>
      <c r="K18" s="294"/>
      <c r="L18" s="294"/>
      <c r="M18" s="294"/>
      <c r="N18" s="294"/>
      <c r="O18" s="294"/>
      <c r="P18" s="294"/>
      <c r="Q18" s="294"/>
      <c r="R18" s="294"/>
      <c r="S18" s="294"/>
      <c r="T18" s="294"/>
      <c r="U18" s="294"/>
      <c r="V18" s="294"/>
      <c r="W18" s="294"/>
      <c r="X18" s="294"/>
      <c r="Y18" s="294"/>
    </row>
    <row r="19" spans="1:25" ht="31.5" thickBot="1" x14ac:dyDescent="0.4">
      <c r="A19" s="344" t="s">
        <v>240</v>
      </c>
      <c r="B19" s="344"/>
      <c r="C19" s="344"/>
      <c r="D19" s="344"/>
      <c r="E19" s="344"/>
      <c r="F19" s="336"/>
      <c r="G19" s="294"/>
      <c r="H19" s="294"/>
      <c r="I19" s="294"/>
      <c r="J19" s="294"/>
      <c r="K19" s="294"/>
      <c r="L19" s="294"/>
      <c r="M19" s="294"/>
      <c r="N19" s="294"/>
      <c r="O19" s="294"/>
      <c r="P19" s="294"/>
      <c r="Q19" s="294"/>
      <c r="R19" s="294"/>
      <c r="S19" s="294"/>
      <c r="T19" s="294"/>
      <c r="U19" s="294"/>
      <c r="V19" s="294"/>
      <c r="W19" s="294"/>
      <c r="X19" s="294"/>
      <c r="Y19" s="294"/>
    </row>
    <row r="20" spans="1:25" ht="114" customHeight="1" thickBot="1" x14ac:dyDescent="0.4">
      <c r="A20" s="342" t="str">
        <f>Assessment!A17</f>
        <v>Universal screening is used to identify needs for early intervention or targeted supports.</v>
      </c>
      <c r="B20" s="339" t="str">
        <f>Assessment!B17</f>
        <v>The school does not use school wide screening for students to identify academic or behavioral risk factors that may require early intervention or other targeted supports.</v>
      </c>
      <c r="C20" s="339" t="str">
        <f>Assessment!C17</f>
        <v>The school screens some groups of students each year with valid and reliable tools to identify academic or behavioral risk factors that may require early intervention or other targeted supports.</v>
      </c>
      <c r="D20" s="339" t="str">
        <f>Assessment!D17</f>
        <v>The school screens all students at least once a year with valid and reliable tools to identify academic and behavioral risk factors that may require early intervention or other targeted supports.</v>
      </c>
      <c r="E20" s="339" t="str">
        <f>Assessment!E17</f>
        <v>The school screens all students at multiple points during the school year using valid and reliable tools to identify academic and behavioral risk factors that may require early intervention or other targeted supports.</v>
      </c>
      <c r="F20" s="336">
        <f>Assessment!A16</f>
        <v>0</v>
      </c>
      <c r="G20" s="294"/>
      <c r="H20" s="294"/>
      <c r="I20" s="294"/>
      <c r="J20" s="294"/>
      <c r="K20" s="294"/>
      <c r="L20" s="294"/>
      <c r="M20" s="294"/>
      <c r="N20" s="294"/>
      <c r="O20" s="294"/>
      <c r="P20" s="294"/>
      <c r="Q20" s="294"/>
      <c r="R20" s="294"/>
      <c r="S20" s="294"/>
      <c r="T20" s="294"/>
      <c r="U20" s="294"/>
      <c r="V20" s="294"/>
      <c r="W20" s="294"/>
      <c r="X20" s="294"/>
      <c r="Y20" s="294"/>
    </row>
    <row r="21" spans="1:25" ht="140.25" customHeight="1" thickBot="1" x14ac:dyDescent="0.4">
      <c r="A21" s="342" t="str">
        <f>Assessment!A38</f>
        <v>Progress monitoring is planned and implemented by the school to support the developmentally appropriate academic, behavioral, or social-emotional progress of each student.</v>
      </c>
      <c r="B21" s="339" t="str">
        <f>Assessment!B38</f>
        <v>There is no schoolwide plan for teachers to review student performance data at regular intervals and adjust classroom instruction and instructional interventions to support student progress.</v>
      </c>
      <c r="C21" s="339" t="str">
        <f>Assessment!C38</f>
        <v>The school has a plan so that all teachers review student performance data at regular intervals and adjust classroom instruction and instructional interventions to support student academic or behavioral progress. Some teachers are implementing this plan.</v>
      </c>
      <c r="D21" s="339" t="str">
        <f>Assessment!D38</f>
        <v>The school has a plan so that all teachers review student performance data at regular intervals and adjust classroom instruction and instructional interventions to support student academic and behavioral progress. Most teachers are implementing this plan.</v>
      </c>
      <c r="E21" s="339" t="str">
        <f>Assessment!E38</f>
        <v>All teachers review student performance data at regular intervals and adjust classroom instruction and instructional interventions to support student developmental, academic, and behavioral progress.</v>
      </c>
      <c r="F21" s="336">
        <f>Assessment!A37</f>
        <v>0</v>
      </c>
      <c r="G21" s="294"/>
      <c r="H21" s="294"/>
      <c r="I21" s="294"/>
      <c r="J21" s="294"/>
      <c r="K21" s="294"/>
      <c r="L21" s="294"/>
      <c r="M21" s="294"/>
      <c r="N21" s="294"/>
      <c r="O21" s="294"/>
      <c r="P21" s="294"/>
      <c r="Q21" s="294"/>
      <c r="R21" s="294"/>
      <c r="S21" s="294"/>
      <c r="T21" s="294"/>
      <c r="U21" s="294"/>
      <c r="V21" s="294"/>
      <c r="W21" s="294"/>
      <c r="X21" s="294"/>
      <c r="Y21" s="294"/>
    </row>
    <row r="22" spans="1:25" ht="102.75" customHeight="1" thickBot="1" x14ac:dyDescent="0.4">
      <c r="A22" s="342" t="str">
        <f>Assessment!A59</f>
        <v>Families are informed about screening and progress monitoring results.</v>
      </c>
      <c r="B22" s="339" t="str">
        <f>Assessment!B59</f>
        <v>Families in the groups identified with success gaps are rarely informed, in language they can understand, of their child’s screening and progress monitoring results for academic and behavioral skills.</v>
      </c>
      <c r="C22" s="339" t="str">
        <f>Assessment!C59</f>
        <v>Families in the groups identified with success gaps are sometimes informed, in language they can understand, of their child’s screening and progress monitoring results for academic and behavioral skills.</v>
      </c>
      <c r="D22" s="339" t="str">
        <f>Assessment!D59</f>
        <v>Families in the groups identified with success gaps are usually informed, in language they can understand, of their child’s screening and progress monitoring results for academic and behavioral skills.</v>
      </c>
      <c r="E22" s="339" t="str">
        <f>Assessment!E59</f>
        <v>All families are always informed, in language they can understand, of their child’s screening and progress monitoring results for academic and behavioral skills.</v>
      </c>
      <c r="F22" s="336">
        <f>Assessment!A58</f>
        <v>0</v>
      </c>
      <c r="G22" s="294"/>
      <c r="H22" s="294"/>
      <c r="I22" s="294"/>
      <c r="J22" s="294"/>
      <c r="K22" s="294"/>
      <c r="L22" s="294"/>
      <c r="M22" s="294"/>
      <c r="N22" s="294"/>
      <c r="O22" s="294"/>
      <c r="P22" s="294"/>
      <c r="Q22" s="294"/>
      <c r="R22" s="294"/>
      <c r="S22" s="294"/>
      <c r="T22" s="294"/>
      <c r="U22" s="294"/>
      <c r="V22" s="294"/>
      <c r="W22" s="294"/>
      <c r="X22" s="294"/>
      <c r="Y22" s="294"/>
    </row>
    <row r="23" spans="1:25" ht="16" thickBot="1" x14ac:dyDescent="0.4">
      <c r="A23" s="345" t="s">
        <v>243</v>
      </c>
      <c r="B23" s="346"/>
      <c r="C23" s="346"/>
      <c r="D23" s="346"/>
      <c r="E23" s="347"/>
      <c r="F23" s="336"/>
      <c r="G23" s="294"/>
      <c r="H23" s="294"/>
      <c r="I23" s="294"/>
      <c r="J23" s="294"/>
      <c r="K23" s="294"/>
      <c r="L23" s="294"/>
      <c r="M23" s="294"/>
      <c r="N23" s="294"/>
      <c r="O23" s="294"/>
      <c r="P23" s="294"/>
      <c r="Q23" s="294"/>
      <c r="R23" s="294"/>
      <c r="S23" s="294"/>
      <c r="T23" s="294"/>
      <c r="U23" s="294"/>
      <c r="V23" s="294"/>
      <c r="W23" s="294"/>
      <c r="X23" s="294"/>
      <c r="Y23" s="294"/>
    </row>
    <row r="24" spans="1:25" ht="134.25" customHeight="1" thickBot="1" x14ac:dyDescent="0.4">
      <c r="A24" s="342" t="str">
        <f>Interventions!A17</f>
        <v>Evidence-based behavioral interventions and supports, in addition to core instruction, are embedded within a multi-tiered framework and implemented with fidelity.</v>
      </c>
      <c r="B24" s="339" t="str">
        <f>Interventions!B17</f>
        <v>The school does not have a plan to provide all students with academic or behavioral needs supplemental evidence-based interventions.</v>
      </c>
      <c r="C24" s="339" t="str">
        <f>Interventions!C17</f>
        <v>The school has a plan to provide all students with academic or behavioral needs supplemental evidence-based interventions.  Some teachers are already implementing this plan.</v>
      </c>
      <c r="D24" s="339" t="str">
        <f>Interventions!D17</f>
        <v>The school has a plan to provide all students with academic or behavioral needs supplemental evidence-based interventions. Most teachers are already implementing interventions with fidelity according to the plan.</v>
      </c>
      <c r="E24" s="339" t="str">
        <f>Interventions!E17</f>
        <v>The school has a plan to provide all students with academic or behavioral needs supplemental evidence-based interventions. All teachers identify students with behavioral or academic challenges and provide supplemental evidence-based interventions with fidelity.</v>
      </c>
      <c r="F24" s="336">
        <f>Interventions!A16</f>
        <v>0</v>
      </c>
      <c r="G24" s="294"/>
      <c r="H24" s="294"/>
      <c r="I24" s="294"/>
      <c r="J24" s="294"/>
      <c r="K24" s="294"/>
      <c r="L24" s="294"/>
      <c r="M24" s="294"/>
      <c r="N24" s="294"/>
      <c r="O24" s="294"/>
      <c r="P24" s="294"/>
      <c r="Q24" s="294"/>
      <c r="R24" s="294"/>
      <c r="S24" s="294"/>
      <c r="T24" s="294"/>
      <c r="U24" s="294"/>
      <c r="V24" s="294"/>
      <c r="W24" s="294"/>
      <c r="X24" s="294"/>
      <c r="Y24" s="294"/>
    </row>
    <row r="25" spans="1:25" ht="119.25" customHeight="1" thickBot="1" x14ac:dyDescent="0.4">
      <c r="A25" s="342" t="str">
        <f>Interventions!A38</f>
        <v>School-level practices use tiered response methods (MTSS) that include academic,  behavioral and social emotional interventions and supports.</v>
      </c>
      <c r="B25" s="339" t="str">
        <f>Interventions!B38</f>
        <v>The school has no schoolwide multi-tiered system of academic,  behavioral and social emotional supports or, if it has one, it is ineffective, disjointed, or inconsistently implemented.</v>
      </c>
      <c r="C25" s="339" t="str">
        <f>Interventions!C38</f>
        <v>The school has a plan to implement a schoolwide multi-tiered system of academic,  behavioral and social emotional supports and interventions in all classrooms. Some teachers and staff are already implementing elements of the support system in some classrooms.</v>
      </c>
      <c r="D25" s="339" t="str">
        <f>Interventions!D38</f>
        <v>A schoolwide multi-tiered academic,  behavioral and social emotional support system is implemented across all school environments and in all classrooms with high fidelity.</v>
      </c>
      <c r="E25" s="339" t="str">
        <f>Interventions!E38</f>
        <v>A schoolwide multi- tiered academic,  behavioral and social emotional support system that is culturally responsive to the school population is implemented across all school environments and in all classrooms with high fidelity.</v>
      </c>
      <c r="F25" s="336">
        <f>Interventions!A37</f>
        <v>0</v>
      </c>
      <c r="G25" s="294"/>
      <c r="H25" s="294"/>
      <c r="I25" s="294"/>
      <c r="J25" s="294"/>
      <c r="K25" s="294"/>
      <c r="L25" s="294"/>
      <c r="M25" s="294"/>
      <c r="N25" s="294"/>
      <c r="O25" s="294"/>
      <c r="P25" s="294"/>
      <c r="Q25" s="294"/>
      <c r="R25" s="294"/>
      <c r="S25" s="294"/>
      <c r="T25" s="294"/>
      <c r="U25" s="294"/>
      <c r="V25" s="294"/>
      <c r="W25" s="294"/>
      <c r="X25" s="294"/>
      <c r="Y25" s="294"/>
    </row>
    <row r="26" spans="1:25" ht="207" customHeight="1" thickBot="1" x14ac:dyDescent="0.4">
      <c r="A26" s="348" t="str">
        <f>Interventions!A59</f>
        <v>A comprehensive district-level school discipline policy is in place and implemented.</v>
      </c>
      <c r="B26" s="339" t="str">
        <f>Interventions!B59</f>
        <v>The district currently has a zero tolerance policy or lacks a cohesive discipline policy altogether.</v>
      </c>
      <c r="C26" s="339" t="str">
        <f>Interventions!C59</f>
        <v>District leaders are drafting a formal school discipline policy informed by best practice.</v>
      </c>
      <c r="D26" s="339" t="str">
        <f>Interventions!D59</f>
        <v>The district has a formal school discipline policy in place. The policy is responsive to the  diverse needs of students and  outlines tiered responses to student misconduct based on the nature and severity of the infraction. The policy requires positive, proactive, and restorative strategies focused on keeping students engaged and in school. Our school understands and implements the district policy with some degree of fidelity.</v>
      </c>
      <c r="E26" s="339" t="str">
        <f>Interventions!E59</f>
        <v>The district has a formal school discipline policy in place. The policy is responsive to the diverse needs of students and  outlines s tiered responses   to student misconduct based on the nature and severity of the infraction. The policy requires positive, proactive, and restorative strategies focused on keeping students engaged and in school. All schools in the district understand and implement the district policy with high fidelity.</v>
      </c>
      <c r="F26" s="336">
        <f>Interventions!A58</f>
        <v>0</v>
      </c>
      <c r="G26" s="294"/>
      <c r="H26" s="294"/>
      <c r="I26" s="294"/>
      <c r="J26" s="294"/>
      <c r="K26" s="294"/>
      <c r="L26" s="294"/>
      <c r="M26" s="294"/>
      <c r="N26" s="294"/>
      <c r="O26" s="294"/>
      <c r="P26" s="294"/>
      <c r="Q26" s="294"/>
      <c r="R26" s="294"/>
      <c r="S26" s="294"/>
      <c r="T26" s="294"/>
      <c r="U26" s="294"/>
      <c r="V26" s="294"/>
      <c r="W26" s="294"/>
      <c r="X26" s="294"/>
      <c r="Y26" s="294"/>
    </row>
    <row r="27" spans="1:25" ht="128.25" customHeight="1" thickBot="1" x14ac:dyDescent="0.4">
      <c r="A27" s="349" t="str">
        <f>Interventions!A80</f>
        <v>Families are regularly informed, in their native or home language, of interventions provided to their children and their children’s responses to those interventions for academic and behavioral skills.</v>
      </c>
      <c r="B27" s="339" t="str">
        <f>Interventions!B80</f>
        <v>Families of children with more intensive academic or behavioral needs are rarely informed, in language they can understand, of the interventions their children are receiving and the progress or lack of progress their children are making.</v>
      </c>
      <c r="C27" s="339" t="str">
        <f>Interventions!C80</f>
        <v>Families of children with more intensive academic or behavioral needs are sometimes informed, in language they can understand, of the interventions their children are receiving and the progress or lack of progress their children are making.</v>
      </c>
      <c r="D27" s="339" t="str">
        <f>Interventions!D80</f>
        <v>Families of children with more intensive academic or behavioral needs are regularly informed, in language they can understand, of the interventions their children are receiving and the progress or lack of progress their children are making.</v>
      </c>
      <c r="E27" s="339" t="str">
        <f>Interventions!E80</f>
        <v>Families of children with more intensive academic or behavioral needs are always informed, in language they can understand, of the interventions their children are receiving and the progress or lack of progress their children are making.</v>
      </c>
      <c r="F27" s="336">
        <f>Interventions!A79</f>
        <v>0</v>
      </c>
      <c r="G27" s="294"/>
      <c r="H27" s="294"/>
      <c r="I27" s="294"/>
      <c r="J27" s="294"/>
      <c r="K27" s="294"/>
      <c r="L27" s="294"/>
      <c r="M27" s="294"/>
      <c r="N27" s="294"/>
      <c r="O27" s="294"/>
      <c r="P27" s="294"/>
      <c r="Q27" s="294"/>
      <c r="R27" s="294"/>
      <c r="S27" s="294"/>
      <c r="T27" s="294"/>
      <c r="U27" s="294"/>
      <c r="V27" s="294"/>
      <c r="W27" s="294"/>
      <c r="X27" s="294"/>
      <c r="Y27" s="294"/>
    </row>
    <row r="28" spans="1:25" ht="15.75" customHeight="1" thickTop="1" x14ac:dyDescent="0.35">
      <c r="A28" s="294"/>
      <c r="B28" s="294"/>
      <c r="C28" s="294"/>
      <c r="D28" s="294"/>
      <c r="E28" s="294"/>
      <c r="F28" s="294"/>
      <c r="G28" s="294"/>
      <c r="H28" s="294"/>
      <c r="I28" s="294"/>
      <c r="J28" s="294"/>
      <c r="K28" s="294"/>
      <c r="L28" s="294"/>
      <c r="M28" s="294"/>
      <c r="N28" s="294"/>
      <c r="O28" s="294"/>
      <c r="P28" s="294"/>
      <c r="Q28" s="294"/>
      <c r="R28" s="294"/>
      <c r="S28" s="294"/>
      <c r="T28" s="294"/>
      <c r="U28" s="294"/>
      <c r="V28" s="294"/>
      <c r="W28" s="294"/>
      <c r="X28" s="294"/>
      <c r="Y28" s="294"/>
    </row>
    <row r="29" spans="1:25" ht="15.75" customHeight="1" x14ac:dyDescent="0.35">
      <c r="A29" s="294"/>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row>
    <row r="30" spans="1:25" ht="15.75" customHeight="1" x14ac:dyDescent="0.35">
      <c r="A30" s="294"/>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row>
    <row r="31" spans="1:25" ht="15.75" customHeight="1" x14ac:dyDescent="0.35">
      <c r="A31" s="294"/>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row>
    <row r="32" spans="1:25" ht="15.75" customHeight="1" x14ac:dyDescent="0.35">
      <c r="A32" s="294"/>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row>
    <row r="33" spans="1:25" ht="15.75" customHeight="1" x14ac:dyDescent="0.35">
      <c r="A33" s="294"/>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row>
    <row r="34" spans="1:25" ht="15.75" customHeight="1" x14ac:dyDescent="0.35">
      <c r="A34" s="294"/>
      <c r="B34" s="294"/>
      <c r="C34" s="294"/>
      <c r="D34" s="294"/>
      <c r="E34" s="294"/>
      <c r="F34" s="294"/>
      <c r="G34" s="294"/>
      <c r="H34" s="294"/>
      <c r="I34" s="294"/>
      <c r="J34" s="294"/>
      <c r="K34" s="294"/>
      <c r="L34" s="294"/>
      <c r="M34" s="294"/>
      <c r="N34" s="294"/>
      <c r="O34" s="294"/>
      <c r="P34" s="294"/>
      <c r="Q34" s="294"/>
      <c r="R34" s="294"/>
      <c r="S34" s="294"/>
      <c r="T34" s="294"/>
      <c r="U34" s="294"/>
      <c r="V34" s="294"/>
      <c r="W34" s="294"/>
      <c r="X34" s="294"/>
      <c r="Y34" s="294"/>
    </row>
    <row r="35" spans="1:25" ht="15.75" customHeight="1" x14ac:dyDescent="0.35">
      <c r="A35" s="294"/>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row>
    <row r="36" spans="1:25" ht="15.75" customHeight="1" x14ac:dyDescent="0.35">
      <c r="A36" s="294"/>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row>
    <row r="37" spans="1:25" ht="15.75" customHeight="1" x14ac:dyDescent="0.35">
      <c r="A37" s="294"/>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row>
    <row r="38" spans="1:25" ht="15.75" customHeight="1" x14ac:dyDescent="0.35">
      <c r="A38" s="294"/>
      <c r="B38" s="294"/>
      <c r="C38" s="294"/>
      <c r="D38" s="294"/>
      <c r="E38" s="294"/>
      <c r="F38" s="294"/>
      <c r="G38" s="294"/>
      <c r="H38" s="294"/>
      <c r="I38" s="294"/>
      <c r="J38" s="294"/>
      <c r="K38" s="294"/>
      <c r="L38" s="294"/>
      <c r="M38" s="294"/>
      <c r="N38" s="294"/>
      <c r="O38" s="294"/>
      <c r="P38" s="294"/>
      <c r="Q38" s="294"/>
      <c r="R38" s="294"/>
      <c r="S38" s="294"/>
      <c r="T38" s="294"/>
      <c r="U38" s="294"/>
      <c r="V38" s="294"/>
      <c r="W38" s="294"/>
      <c r="X38" s="294"/>
      <c r="Y38" s="294"/>
    </row>
    <row r="39" spans="1:25" ht="15.75" customHeight="1" x14ac:dyDescent="0.35">
      <c r="A39" s="294"/>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row>
    <row r="40" spans="1:25" ht="15.75" customHeight="1" x14ac:dyDescent="0.35">
      <c r="A40" s="294"/>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row>
    <row r="41" spans="1:25" ht="15.75" customHeight="1" x14ac:dyDescent="0.35">
      <c r="A41" s="294"/>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row>
    <row r="42" spans="1:25" ht="15.75" customHeight="1" x14ac:dyDescent="0.35">
      <c r="A42" s="294"/>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row>
    <row r="43" spans="1:25" ht="15.75" customHeight="1" x14ac:dyDescent="0.35">
      <c r="A43" s="294"/>
      <c r="B43" s="294"/>
      <c r="C43" s="294"/>
      <c r="D43" s="294"/>
      <c r="E43" s="294"/>
      <c r="F43" s="294"/>
      <c r="G43" s="294"/>
      <c r="H43" s="294"/>
      <c r="I43" s="294"/>
      <c r="J43" s="294"/>
      <c r="K43" s="294"/>
      <c r="L43" s="294"/>
      <c r="M43" s="294"/>
      <c r="N43" s="294"/>
      <c r="O43" s="294"/>
      <c r="P43" s="294"/>
      <c r="Q43" s="294"/>
      <c r="R43" s="294"/>
      <c r="S43" s="294"/>
      <c r="T43" s="294"/>
      <c r="U43" s="294"/>
      <c r="V43" s="294"/>
      <c r="W43" s="294"/>
      <c r="X43" s="294"/>
      <c r="Y43" s="294"/>
    </row>
    <row r="44" spans="1:25" ht="15.75" customHeight="1" x14ac:dyDescent="0.35">
      <c r="A44" s="294"/>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row>
    <row r="45" spans="1:25" ht="15.75" customHeight="1" x14ac:dyDescent="0.35">
      <c r="A45" s="294"/>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row>
    <row r="46" spans="1:25" ht="15.75" customHeight="1" x14ac:dyDescent="0.35">
      <c r="A46" s="294"/>
      <c r="B46" s="294"/>
      <c r="C46" s="294"/>
      <c r="D46" s="294"/>
      <c r="E46" s="294"/>
      <c r="F46" s="294"/>
      <c r="G46" s="294"/>
      <c r="H46" s="294"/>
      <c r="I46" s="294"/>
      <c r="J46" s="294"/>
      <c r="K46" s="294"/>
      <c r="L46" s="294"/>
      <c r="M46" s="294"/>
      <c r="N46" s="294"/>
      <c r="O46" s="294"/>
      <c r="P46" s="294"/>
      <c r="Q46" s="294"/>
      <c r="R46" s="294"/>
      <c r="S46" s="294"/>
      <c r="T46" s="294"/>
      <c r="U46" s="294"/>
      <c r="V46" s="294"/>
      <c r="W46" s="294"/>
      <c r="X46" s="294"/>
      <c r="Y46" s="294"/>
    </row>
    <row r="47" spans="1:25" ht="15.75" customHeight="1" x14ac:dyDescent="0.35">
      <c r="A47" s="294"/>
      <c r="B47" s="294"/>
      <c r="C47" s="294"/>
      <c r="D47" s="294"/>
      <c r="E47" s="294"/>
      <c r="F47" s="294"/>
      <c r="G47" s="294"/>
      <c r="H47" s="294"/>
      <c r="I47" s="294"/>
      <c r="J47" s="294"/>
      <c r="K47" s="294"/>
      <c r="L47" s="294"/>
      <c r="M47" s="294"/>
      <c r="N47" s="294"/>
      <c r="O47" s="294"/>
      <c r="P47" s="294"/>
      <c r="Q47" s="294"/>
      <c r="R47" s="294"/>
      <c r="S47" s="294"/>
      <c r="T47" s="294"/>
      <c r="U47" s="294"/>
      <c r="V47" s="294"/>
      <c r="W47" s="294"/>
      <c r="X47" s="294"/>
      <c r="Y47" s="294"/>
    </row>
    <row r="48" spans="1:25" ht="15.75" customHeight="1" x14ac:dyDescent="0.35">
      <c r="A48" s="294"/>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row>
    <row r="49" spans="1:25" ht="15.75" customHeight="1" x14ac:dyDescent="0.35">
      <c r="A49" s="294"/>
      <c r="B49" s="294"/>
      <c r="C49" s="294"/>
      <c r="D49" s="294"/>
      <c r="E49" s="294"/>
      <c r="F49" s="294"/>
      <c r="G49" s="294"/>
      <c r="H49" s="294"/>
      <c r="I49" s="294"/>
      <c r="J49" s="294"/>
      <c r="K49" s="294"/>
      <c r="L49" s="294"/>
      <c r="M49" s="294"/>
      <c r="N49" s="294"/>
      <c r="O49" s="294"/>
      <c r="P49" s="294"/>
      <c r="Q49" s="294"/>
      <c r="R49" s="294"/>
      <c r="S49" s="294"/>
      <c r="T49" s="294"/>
      <c r="U49" s="294"/>
      <c r="V49" s="294"/>
      <c r="W49" s="294"/>
      <c r="X49" s="294"/>
      <c r="Y49" s="294"/>
    </row>
    <row r="50" spans="1:25" ht="15.75" customHeight="1" x14ac:dyDescent="0.35">
      <c r="A50" s="294"/>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row>
    <row r="51" spans="1:25" ht="15.75" customHeight="1" x14ac:dyDescent="0.35">
      <c r="A51" s="294"/>
      <c r="B51" s="294"/>
      <c r="C51" s="294"/>
      <c r="D51" s="294"/>
      <c r="E51" s="294"/>
      <c r="F51" s="294"/>
      <c r="G51" s="294"/>
      <c r="H51" s="294"/>
      <c r="I51" s="294"/>
      <c r="J51" s="294"/>
      <c r="K51" s="294"/>
      <c r="L51" s="294"/>
      <c r="M51" s="294"/>
      <c r="N51" s="294"/>
      <c r="O51" s="294"/>
      <c r="P51" s="294"/>
      <c r="Q51" s="294"/>
      <c r="R51" s="294"/>
      <c r="S51" s="294"/>
      <c r="T51" s="294"/>
      <c r="U51" s="294"/>
      <c r="V51" s="294"/>
      <c r="W51" s="294"/>
      <c r="X51" s="294"/>
      <c r="Y51" s="294"/>
    </row>
    <row r="52" spans="1:25" ht="15.75" customHeight="1" x14ac:dyDescent="0.35">
      <c r="A52" s="294"/>
      <c r="B52" s="294"/>
      <c r="C52" s="294"/>
      <c r="D52" s="294"/>
      <c r="E52" s="294"/>
      <c r="F52" s="294"/>
      <c r="G52" s="294"/>
      <c r="H52" s="294"/>
      <c r="I52" s="294"/>
      <c r="J52" s="294"/>
      <c r="K52" s="294"/>
      <c r="L52" s="294"/>
      <c r="M52" s="294"/>
      <c r="N52" s="294"/>
      <c r="O52" s="294"/>
      <c r="P52" s="294"/>
      <c r="Q52" s="294"/>
      <c r="R52" s="294"/>
      <c r="S52" s="294"/>
      <c r="T52" s="294"/>
      <c r="U52" s="294"/>
      <c r="V52" s="294"/>
      <c r="W52" s="294"/>
      <c r="X52" s="294"/>
      <c r="Y52" s="294"/>
    </row>
    <row r="53" spans="1:25" ht="15.75" customHeight="1" x14ac:dyDescent="0.35">
      <c r="A53" s="294"/>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row>
    <row r="54" spans="1:25" ht="15.75" customHeight="1" x14ac:dyDescent="0.35">
      <c r="A54" s="294"/>
      <c r="B54" s="294"/>
      <c r="C54" s="294"/>
      <c r="D54" s="294"/>
      <c r="E54" s="294"/>
      <c r="F54" s="294"/>
      <c r="G54" s="294"/>
      <c r="H54" s="294"/>
      <c r="I54" s="294"/>
      <c r="J54" s="294"/>
      <c r="K54" s="294"/>
      <c r="L54" s="294"/>
      <c r="M54" s="294"/>
      <c r="N54" s="294"/>
      <c r="O54" s="294"/>
      <c r="P54" s="294"/>
      <c r="Q54" s="294"/>
      <c r="R54" s="294"/>
      <c r="S54" s="294"/>
      <c r="T54" s="294"/>
      <c r="U54" s="294"/>
      <c r="V54" s="294"/>
      <c r="W54" s="294"/>
      <c r="X54" s="294"/>
      <c r="Y54" s="294"/>
    </row>
    <row r="55" spans="1:25" ht="15.75" customHeight="1" x14ac:dyDescent="0.35">
      <c r="A55" s="294"/>
      <c r="B55" s="294"/>
      <c r="C55" s="294"/>
      <c r="D55" s="294"/>
      <c r="E55" s="294"/>
      <c r="F55" s="294"/>
      <c r="G55" s="294"/>
      <c r="H55" s="294"/>
      <c r="I55" s="294"/>
      <c r="J55" s="294"/>
      <c r="K55" s="294"/>
      <c r="L55" s="294"/>
      <c r="M55" s="294"/>
      <c r="N55" s="294"/>
      <c r="O55" s="294"/>
      <c r="P55" s="294"/>
      <c r="Q55" s="294"/>
      <c r="R55" s="294"/>
      <c r="S55" s="294"/>
      <c r="T55" s="294"/>
      <c r="U55" s="294"/>
      <c r="V55" s="294"/>
      <c r="W55" s="294"/>
      <c r="X55" s="294"/>
      <c r="Y55" s="294"/>
    </row>
    <row r="56" spans="1:25" ht="15.75" customHeight="1" x14ac:dyDescent="0.35">
      <c r="A56" s="294"/>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row>
    <row r="57" spans="1:25" ht="15.75" customHeight="1" x14ac:dyDescent="0.35">
      <c r="A57" s="294"/>
      <c r="B57" s="294"/>
      <c r="C57" s="294"/>
      <c r="D57" s="294"/>
      <c r="E57" s="294"/>
      <c r="F57" s="294"/>
      <c r="G57" s="294"/>
      <c r="H57" s="294"/>
      <c r="I57" s="294"/>
      <c r="J57" s="294"/>
      <c r="K57" s="294"/>
      <c r="L57" s="294"/>
      <c r="M57" s="294"/>
      <c r="N57" s="294"/>
      <c r="O57" s="294"/>
      <c r="P57" s="294"/>
      <c r="Q57" s="294"/>
      <c r="R57" s="294"/>
      <c r="S57" s="294"/>
      <c r="T57" s="294"/>
      <c r="U57" s="294"/>
      <c r="V57" s="294"/>
      <c r="W57" s="294"/>
      <c r="X57" s="294"/>
      <c r="Y57" s="294"/>
    </row>
    <row r="58" spans="1:25" ht="15.75" customHeight="1" x14ac:dyDescent="0.35">
      <c r="A58" s="294"/>
      <c r="B58" s="294"/>
      <c r="C58" s="294"/>
      <c r="D58" s="294"/>
      <c r="E58" s="294"/>
      <c r="F58" s="294"/>
      <c r="G58" s="294"/>
      <c r="H58" s="294"/>
      <c r="I58" s="294"/>
      <c r="J58" s="294"/>
      <c r="K58" s="294"/>
      <c r="L58" s="294"/>
      <c r="M58" s="294"/>
      <c r="N58" s="294"/>
      <c r="O58" s="294"/>
      <c r="P58" s="294"/>
      <c r="Q58" s="294"/>
      <c r="R58" s="294"/>
      <c r="S58" s="294"/>
      <c r="T58" s="294"/>
      <c r="U58" s="294"/>
      <c r="V58" s="294"/>
      <c r="W58" s="294"/>
      <c r="X58" s="294"/>
      <c r="Y58" s="294"/>
    </row>
    <row r="59" spans="1:25" ht="15.75" customHeight="1" x14ac:dyDescent="0.35">
      <c r="A59" s="294"/>
      <c r="B59" s="294"/>
      <c r="C59" s="294"/>
      <c r="D59" s="294"/>
      <c r="E59" s="294"/>
      <c r="F59" s="294"/>
      <c r="G59" s="294"/>
      <c r="H59" s="294"/>
      <c r="I59" s="294"/>
      <c r="J59" s="294"/>
      <c r="K59" s="294"/>
      <c r="L59" s="294"/>
      <c r="M59" s="294"/>
      <c r="N59" s="294"/>
      <c r="O59" s="294"/>
      <c r="P59" s="294"/>
      <c r="Q59" s="294"/>
      <c r="R59" s="294"/>
      <c r="S59" s="294"/>
      <c r="T59" s="294"/>
      <c r="U59" s="294"/>
      <c r="V59" s="294"/>
      <c r="W59" s="294"/>
      <c r="X59" s="294"/>
      <c r="Y59" s="294"/>
    </row>
    <row r="60" spans="1:25" ht="15.75" customHeight="1" x14ac:dyDescent="0.35">
      <c r="A60" s="294"/>
      <c r="B60" s="294"/>
      <c r="C60" s="294"/>
      <c r="D60" s="294"/>
      <c r="E60" s="294"/>
      <c r="F60" s="294"/>
      <c r="G60" s="294"/>
      <c r="H60" s="294"/>
      <c r="I60" s="294"/>
      <c r="J60" s="294"/>
      <c r="K60" s="294"/>
      <c r="L60" s="294"/>
      <c r="M60" s="294"/>
      <c r="N60" s="294"/>
      <c r="O60" s="294"/>
      <c r="P60" s="294"/>
      <c r="Q60" s="294"/>
      <c r="R60" s="294"/>
      <c r="S60" s="294"/>
      <c r="T60" s="294"/>
      <c r="U60" s="294"/>
      <c r="V60" s="294"/>
      <c r="W60" s="294"/>
      <c r="X60" s="294"/>
      <c r="Y60" s="294"/>
    </row>
    <row r="61" spans="1:25" ht="15.75" customHeight="1" x14ac:dyDescent="0.35">
      <c r="A61" s="294"/>
      <c r="B61" s="294"/>
      <c r="C61" s="294"/>
      <c r="D61" s="294"/>
      <c r="E61" s="294"/>
      <c r="F61" s="294"/>
      <c r="G61" s="294"/>
      <c r="H61" s="294"/>
      <c r="I61" s="294"/>
      <c r="J61" s="294"/>
      <c r="K61" s="294"/>
      <c r="L61" s="294"/>
      <c r="M61" s="294"/>
      <c r="N61" s="294"/>
      <c r="O61" s="294"/>
      <c r="P61" s="294"/>
      <c r="Q61" s="294"/>
      <c r="R61" s="294"/>
      <c r="S61" s="294"/>
      <c r="T61" s="294"/>
      <c r="U61" s="294"/>
      <c r="V61" s="294"/>
      <c r="W61" s="294"/>
      <c r="X61" s="294"/>
      <c r="Y61" s="294"/>
    </row>
    <row r="62" spans="1:25" ht="15.75" customHeight="1" x14ac:dyDescent="0.35">
      <c r="A62" s="294"/>
      <c r="B62" s="294"/>
      <c r="C62" s="294"/>
      <c r="D62" s="294"/>
      <c r="E62" s="294"/>
      <c r="F62" s="294"/>
      <c r="G62" s="294"/>
      <c r="H62" s="294"/>
      <c r="I62" s="294"/>
      <c r="J62" s="294"/>
      <c r="K62" s="294"/>
      <c r="L62" s="294"/>
      <c r="M62" s="294"/>
      <c r="N62" s="294"/>
      <c r="O62" s="294"/>
      <c r="P62" s="294"/>
      <c r="Q62" s="294"/>
      <c r="R62" s="294"/>
      <c r="S62" s="294"/>
      <c r="T62" s="294"/>
      <c r="U62" s="294"/>
      <c r="V62" s="294"/>
      <c r="W62" s="294"/>
      <c r="X62" s="294"/>
      <c r="Y62" s="294"/>
    </row>
    <row r="63" spans="1:25" ht="15.75" customHeight="1" x14ac:dyDescent="0.35">
      <c r="A63" s="294"/>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row>
    <row r="64" spans="1:25" ht="15.75" customHeight="1" x14ac:dyDescent="0.35">
      <c r="A64" s="294"/>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row>
    <row r="65" spans="1:25" ht="15.75" customHeight="1" x14ac:dyDescent="0.35">
      <c r="A65" s="294"/>
      <c r="B65" s="294"/>
      <c r="C65" s="294"/>
      <c r="D65" s="294"/>
      <c r="E65" s="294"/>
      <c r="F65" s="294"/>
      <c r="G65" s="294"/>
      <c r="H65" s="294"/>
      <c r="I65" s="294"/>
      <c r="J65" s="294"/>
      <c r="K65" s="294"/>
      <c r="L65" s="294"/>
      <c r="M65" s="294"/>
      <c r="N65" s="294"/>
      <c r="O65" s="294"/>
      <c r="P65" s="294"/>
      <c r="Q65" s="294"/>
      <c r="R65" s="294"/>
      <c r="S65" s="294"/>
      <c r="T65" s="294"/>
      <c r="U65" s="294"/>
      <c r="V65" s="294"/>
      <c r="W65" s="294"/>
      <c r="X65" s="294"/>
      <c r="Y65" s="294"/>
    </row>
    <row r="66" spans="1:25" ht="15.75" customHeight="1" x14ac:dyDescent="0.35">
      <c r="A66" s="294"/>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row>
    <row r="67" spans="1:25" ht="15.75" customHeight="1" x14ac:dyDescent="0.35">
      <c r="A67" s="294"/>
      <c r="B67" s="294"/>
      <c r="C67" s="294"/>
      <c r="D67" s="294"/>
      <c r="E67" s="294"/>
      <c r="F67" s="294"/>
      <c r="G67" s="294"/>
      <c r="H67" s="294"/>
      <c r="I67" s="294"/>
      <c r="J67" s="294"/>
      <c r="K67" s="294"/>
      <c r="L67" s="294"/>
      <c r="M67" s="294"/>
      <c r="N67" s="294"/>
      <c r="O67" s="294"/>
      <c r="P67" s="294"/>
      <c r="Q67" s="294"/>
      <c r="R67" s="294"/>
      <c r="S67" s="294"/>
      <c r="T67" s="294"/>
      <c r="U67" s="294"/>
      <c r="V67" s="294"/>
      <c r="W67" s="294"/>
      <c r="X67" s="294"/>
      <c r="Y67" s="294"/>
    </row>
    <row r="68" spans="1:25" ht="15.75" customHeight="1" x14ac:dyDescent="0.35">
      <c r="A68" s="294"/>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row>
    <row r="69" spans="1:25" ht="15.75" customHeight="1" x14ac:dyDescent="0.35">
      <c r="A69" s="294"/>
      <c r="B69" s="294"/>
      <c r="C69" s="294"/>
      <c r="D69" s="294"/>
      <c r="E69" s="294"/>
      <c r="F69" s="294"/>
      <c r="G69" s="294"/>
      <c r="H69" s="294"/>
      <c r="I69" s="294"/>
      <c r="J69" s="294"/>
      <c r="K69" s="294"/>
      <c r="L69" s="294"/>
      <c r="M69" s="294"/>
      <c r="N69" s="294"/>
      <c r="O69" s="294"/>
      <c r="P69" s="294"/>
      <c r="Q69" s="294"/>
      <c r="R69" s="294"/>
      <c r="S69" s="294"/>
      <c r="T69" s="294"/>
      <c r="U69" s="294"/>
      <c r="V69" s="294"/>
      <c r="W69" s="294"/>
      <c r="X69" s="294"/>
      <c r="Y69" s="294"/>
    </row>
    <row r="70" spans="1:25" ht="15.75" customHeight="1" x14ac:dyDescent="0.35">
      <c r="A70" s="294"/>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row>
    <row r="71" spans="1:25" ht="15.75" customHeight="1" x14ac:dyDescent="0.35">
      <c r="A71" s="294"/>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row>
    <row r="72" spans="1:25" ht="15.75" customHeight="1" x14ac:dyDescent="0.35">
      <c r="A72" s="294"/>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row>
    <row r="73" spans="1:25" ht="15.75" customHeight="1" x14ac:dyDescent="0.35">
      <c r="A73" s="294"/>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row>
    <row r="74" spans="1:25" ht="15.75" customHeight="1" x14ac:dyDescent="0.35">
      <c r="A74" s="294"/>
      <c r="B74" s="294"/>
      <c r="C74" s="294"/>
      <c r="D74" s="294"/>
      <c r="E74" s="294"/>
      <c r="F74" s="294"/>
      <c r="G74" s="294"/>
      <c r="H74" s="294"/>
      <c r="I74" s="294"/>
      <c r="J74" s="294"/>
      <c r="K74" s="294"/>
      <c r="L74" s="294"/>
      <c r="M74" s="294"/>
      <c r="N74" s="294"/>
      <c r="O74" s="294"/>
      <c r="P74" s="294"/>
      <c r="Q74" s="294"/>
      <c r="R74" s="294"/>
      <c r="S74" s="294"/>
      <c r="T74" s="294"/>
      <c r="U74" s="294"/>
      <c r="V74" s="294"/>
      <c r="W74" s="294"/>
      <c r="X74" s="294"/>
      <c r="Y74" s="294"/>
    </row>
    <row r="75" spans="1:25" ht="15.75" customHeight="1" x14ac:dyDescent="0.35">
      <c r="A75" s="294"/>
      <c r="B75" s="294"/>
      <c r="C75" s="294"/>
      <c r="D75" s="294"/>
      <c r="E75" s="294"/>
      <c r="F75" s="294"/>
      <c r="G75" s="294"/>
      <c r="H75" s="294"/>
      <c r="I75" s="294"/>
      <c r="J75" s="294"/>
      <c r="K75" s="294"/>
      <c r="L75" s="294"/>
      <c r="M75" s="294"/>
      <c r="N75" s="294"/>
      <c r="O75" s="294"/>
      <c r="P75" s="294"/>
      <c r="Q75" s="294"/>
      <c r="R75" s="294"/>
      <c r="S75" s="294"/>
      <c r="T75" s="294"/>
      <c r="U75" s="294"/>
      <c r="V75" s="294"/>
      <c r="W75" s="294"/>
      <c r="X75" s="294"/>
      <c r="Y75" s="294"/>
    </row>
    <row r="76" spans="1:25" ht="15.75" customHeight="1" x14ac:dyDescent="0.35">
      <c r="A76" s="294"/>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row>
    <row r="77" spans="1:25" ht="15.75" customHeight="1" x14ac:dyDescent="0.35">
      <c r="A77" s="294"/>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row>
    <row r="78" spans="1:25" ht="15.75" customHeight="1" x14ac:dyDescent="0.35">
      <c r="A78" s="294"/>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row>
    <row r="79" spans="1:25" ht="15.75" customHeight="1" x14ac:dyDescent="0.35">
      <c r="A79" s="294"/>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row>
    <row r="80" spans="1:25" ht="15.75" customHeight="1" x14ac:dyDescent="0.35">
      <c r="A80" s="294"/>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row>
    <row r="81" spans="1:25" ht="15.75" customHeight="1" x14ac:dyDescent="0.35">
      <c r="A81" s="294"/>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row>
    <row r="82" spans="1:25" ht="15.75" customHeight="1" x14ac:dyDescent="0.35">
      <c r="A82" s="294"/>
      <c r="B82" s="294"/>
      <c r="C82" s="294"/>
      <c r="D82" s="294"/>
      <c r="E82" s="294"/>
      <c r="F82" s="294"/>
      <c r="G82" s="294"/>
      <c r="H82" s="294"/>
      <c r="I82" s="294"/>
      <c r="J82" s="294"/>
      <c r="K82" s="294"/>
      <c r="L82" s="294"/>
      <c r="M82" s="294"/>
      <c r="N82" s="294"/>
      <c r="O82" s="294"/>
      <c r="P82" s="294"/>
      <c r="Q82" s="294"/>
      <c r="R82" s="294"/>
      <c r="S82" s="294"/>
      <c r="T82" s="294"/>
      <c r="U82" s="294"/>
      <c r="V82" s="294"/>
      <c r="W82" s="294"/>
      <c r="X82" s="294"/>
      <c r="Y82" s="294"/>
    </row>
    <row r="83" spans="1:25" ht="15.75" customHeight="1" x14ac:dyDescent="0.35">
      <c r="A83" s="294"/>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row>
    <row r="84" spans="1:25" ht="15.75" customHeight="1" x14ac:dyDescent="0.35">
      <c r="A84" s="294"/>
      <c r="B84" s="294"/>
      <c r="C84" s="294"/>
      <c r="D84" s="294"/>
      <c r="E84" s="294"/>
      <c r="F84" s="294"/>
      <c r="G84" s="294"/>
      <c r="H84" s="294"/>
      <c r="I84" s="294"/>
      <c r="J84" s="294"/>
      <c r="K84" s="294"/>
      <c r="L84" s="294"/>
      <c r="M84" s="294"/>
      <c r="N84" s="294"/>
      <c r="O84" s="294"/>
      <c r="P84" s="294"/>
      <c r="Q84" s="294"/>
      <c r="R84" s="294"/>
      <c r="S84" s="294"/>
      <c r="T84" s="294"/>
      <c r="U84" s="294"/>
      <c r="V84" s="294"/>
      <c r="W84" s="294"/>
      <c r="X84" s="294"/>
      <c r="Y84" s="294"/>
    </row>
    <row r="85" spans="1:25" ht="15.75" customHeight="1" x14ac:dyDescent="0.35">
      <c r="A85" s="294"/>
      <c r="B85" s="294"/>
      <c r="C85" s="294"/>
      <c r="D85" s="294"/>
      <c r="E85" s="294"/>
      <c r="F85" s="294"/>
      <c r="G85" s="294"/>
      <c r="H85" s="294"/>
      <c r="I85" s="294"/>
      <c r="J85" s="294"/>
      <c r="K85" s="294"/>
      <c r="L85" s="294"/>
      <c r="M85" s="294"/>
      <c r="N85" s="294"/>
      <c r="O85" s="294"/>
      <c r="P85" s="294"/>
      <c r="Q85" s="294"/>
      <c r="R85" s="294"/>
      <c r="S85" s="294"/>
      <c r="T85" s="294"/>
      <c r="U85" s="294"/>
      <c r="V85" s="294"/>
      <c r="W85" s="294"/>
      <c r="X85" s="294"/>
      <c r="Y85" s="294"/>
    </row>
    <row r="86" spans="1:25" ht="15.75" customHeight="1" x14ac:dyDescent="0.35">
      <c r="A86" s="294"/>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row>
    <row r="87" spans="1:25" ht="15.75" customHeight="1" x14ac:dyDescent="0.35">
      <c r="A87" s="294"/>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row>
    <row r="88" spans="1:25" ht="15.75" customHeight="1" x14ac:dyDescent="0.35">
      <c r="A88" s="294"/>
      <c r="B88" s="294"/>
      <c r="C88" s="294"/>
      <c r="D88" s="294"/>
      <c r="E88" s="294"/>
      <c r="F88" s="294"/>
      <c r="G88" s="294"/>
      <c r="H88" s="294"/>
      <c r="I88" s="294"/>
      <c r="J88" s="294"/>
      <c r="K88" s="294"/>
      <c r="L88" s="294"/>
      <c r="M88" s="294"/>
      <c r="N88" s="294"/>
      <c r="O88" s="294"/>
      <c r="P88" s="294"/>
      <c r="Q88" s="294"/>
      <c r="R88" s="294"/>
      <c r="S88" s="294"/>
      <c r="T88" s="294"/>
      <c r="U88" s="294"/>
      <c r="V88" s="294"/>
      <c r="W88" s="294"/>
      <c r="X88" s="294"/>
      <c r="Y88" s="294"/>
    </row>
    <row r="89" spans="1:25" ht="15.75" customHeight="1" x14ac:dyDescent="0.35">
      <c r="A89" s="294"/>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row>
    <row r="90" spans="1:25" ht="15.75" customHeight="1" x14ac:dyDescent="0.35">
      <c r="A90" s="294"/>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row>
    <row r="91" spans="1:25" ht="15.75" customHeight="1" x14ac:dyDescent="0.35">
      <c r="A91" s="294"/>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row>
    <row r="92" spans="1:25" ht="15.75" customHeight="1" x14ac:dyDescent="0.35">
      <c r="A92" s="294"/>
      <c r="B92" s="294"/>
      <c r="C92" s="294"/>
      <c r="D92" s="294"/>
      <c r="E92" s="294"/>
      <c r="F92" s="294"/>
      <c r="G92" s="294"/>
      <c r="H92" s="294"/>
      <c r="I92" s="294"/>
      <c r="J92" s="294"/>
      <c r="K92" s="294"/>
      <c r="L92" s="294"/>
      <c r="M92" s="294"/>
      <c r="N92" s="294"/>
      <c r="O92" s="294"/>
      <c r="P92" s="294"/>
      <c r="Q92" s="294"/>
      <c r="R92" s="294"/>
      <c r="S92" s="294"/>
      <c r="T92" s="294"/>
      <c r="U92" s="294"/>
      <c r="V92" s="294"/>
      <c r="W92" s="294"/>
      <c r="X92" s="294"/>
      <c r="Y92" s="294"/>
    </row>
    <row r="93" spans="1:25" ht="15.75" customHeight="1" x14ac:dyDescent="0.35">
      <c r="A93" s="294"/>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row>
    <row r="94" spans="1:25" ht="15.75" customHeight="1" x14ac:dyDescent="0.35">
      <c r="A94" s="294"/>
      <c r="B94" s="294"/>
      <c r="C94" s="294"/>
      <c r="D94" s="294"/>
      <c r="E94" s="294"/>
      <c r="F94" s="294"/>
      <c r="G94" s="294"/>
      <c r="H94" s="294"/>
      <c r="I94" s="294"/>
      <c r="J94" s="294"/>
      <c r="K94" s="294"/>
      <c r="L94" s="294"/>
      <c r="M94" s="294"/>
      <c r="N94" s="294"/>
      <c r="O94" s="294"/>
      <c r="P94" s="294"/>
      <c r="Q94" s="294"/>
      <c r="R94" s="294"/>
      <c r="S94" s="294"/>
      <c r="T94" s="294"/>
      <c r="U94" s="294"/>
      <c r="V94" s="294"/>
      <c r="W94" s="294"/>
      <c r="X94" s="294"/>
      <c r="Y94" s="294"/>
    </row>
    <row r="95" spans="1:25" ht="15.75" customHeight="1" x14ac:dyDescent="0.35">
      <c r="A95" s="294"/>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row>
    <row r="96" spans="1:25" ht="15.75" customHeight="1" x14ac:dyDescent="0.35">
      <c r="A96" s="294"/>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row>
    <row r="97" spans="1:25" ht="15.75" customHeight="1" x14ac:dyDescent="0.35">
      <c r="A97" s="294"/>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row>
    <row r="98" spans="1:25" ht="15.75" customHeight="1" x14ac:dyDescent="0.35">
      <c r="A98" s="294"/>
      <c r="B98" s="294"/>
      <c r="C98" s="294"/>
      <c r="D98" s="294"/>
      <c r="E98" s="294"/>
      <c r="F98" s="294"/>
      <c r="G98" s="294"/>
      <c r="H98" s="294"/>
      <c r="I98" s="294"/>
      <c r="J98" s="294"/>
      <c r="K98" s="294"/>
      <c r="L98" s="294"/>
      <c r="M98" s="294"/>
      <c r="N98" s="294"/>
      <c r="O98" s="294"/>
      <c r="P98" s="294"/>
      <c r="Q98" s="294"/>
      <c r="R98" s="294"/>
      <c r="S98" s="294"/>
      <c r="T98" s="294"/>
      <c r="U98" s="294"/>
      <c r="V98" s="294"/>
      <c r="W98" s="294"/>
      <c r="X98" s="294"/>
      <c r="Y98" s="294"/>
    </row>
    <row r="99" spans="1:25" ht="15.75" customHeight="1" x14ac:dyDescent="0.35">
      <c r="A99" s="294"/>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row>
    <row r="100" spans="1:25" ht="15.75" customHeight="1" x14ac:dyDescent="0.35">
      <c r="A100" s="294"/>
      <c r="B100" s="294"/>
      <c r="C100" s="294"/>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row>
    <row r="101" spans="1:25" ht="15.75" customHeight="1" x14ac:dyDescent="0.35">
      <c r="A101" s="294"/>
      <c r="B101" s="294"/>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row>
    <row r="102" spans="1:25" ht="15.75" customHeight="1" x14ac:dyDescent="0.35">
      <c r="A102" s="294"/>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row>
    <row r="103" spans="1:25" ht="15.75" customHeight="1" x14ac:dyDescent="0.35">
      <c r="A103" s="294"/>
      <c r="B103" s="294"/>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row>
    <row r="104" spans="1:25" ht="15.75" customHeight="1" x14ac:dyDescent="0.35">
      <c r="A104" s="294"/>
      <c r="B104" s="294"/>
      <c r="C104" s="294"/>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4"/>
    </row>
    <row r="105" spans="1:25" ht="15.75" customHeight="1" x14ac:dyDescent="0.35">
      <c r="A105" s="294"/>
      <c r="B105" s="294"/>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row>
    <row r="106" spans="1:25" ht="15.75" customHeight="1" x14ac:dyDescent="0.35">
      <c r="A106" s="294"/>
      <c r="B106" s="294"/>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row>
    <row r="107" spans="1:25" ht="15.75" customHeight="1" x14ac:dyDescent="0.35">
      <c r="A107" s="294"/>
      <c r="B107" s="294"/>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row>
    <row r="108" spans="1:25" ht="15.75" customHeight="1" x14ac:dyDescent="0.35">
      <c r="A108" s="294"/>
      <c r="B108" s="294"/>
      <c r="C108" s="294"/>
      <c r="D108" s="294"/>
      <c r="E108" s="294"/>
      <c r="F108" s="294"/>
      <c r="G108" s="294"/>
      <c r="H108" s="294"/>
      <c r="I108" s="294"/>
      <c r="J108" s="294"/>
      <c r="K108" s="294"/>
      <c r="L108" s="294"/>
      <c r="M108" s="294"/>
      <c r="N108" s="294"/>
      <c r="O108" s="294"/>
      <c r="P108" s="294"/>
      <c r="Q108" s="294"/>
      <c r="R108" s="294"/>
      <c r="S108" s="294"/>
      <c r="T108" s="294"/>
      <c r="U108" s="294"/>
      <c r="V108" s="294"/>
      <c r="W108" s="294"/>
      <c r="X108" s="294"/>
      <c r="Y108" s="294"/>
    </row>
    <row r="109" spans="1:25" ht="15.75" customHeight="1" x14ac:dyDescent="0.35">
      <c r="A109" s="294"/>
      <c r="B109" s="294"/>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row>
    <row r="110" spans="1:25" ht="15.75" customHeight="1" x14ac:dyDescent="0.35">
      <c r="A110" s="294"/>
      <c r="B110" s="294"/>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row>
    <row r="111" spans="1:25" ht="15.75" customHeight="1" x14ac:dyDescent="0.35">
      <c r="A111" s="294"/>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row>
    <row r="112" spans="1:25" ht="15.75" customHeight="1" x14ac:dyDescent="0.35">
      <c r="A112" s="294"/>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row>
    <row r="113" spans="1:25" ht="15.75" customHeight="1" x14ac:dyDescent="0.35">
      <c r="A113" s="294"/>
      <c r="B113" s="294"/>
      <c r="C113" s="294"/>
      <c r="D113" s="294"/>
      <c r="E113" s="294"/>
      <c r="F113" s="294"/>
      <c r="G113" s="294"/>
      <c r="H113" s="294"/>
      <c r="I113" s="294"/>
      <c r="J113" s="294"/>
      <c r="K113" s="294"/>
      <c r="L113" s="294"/>
      <c r="M113" s="294"/>
      <c r="N113" s="294"/>
      <c r="O113" s="294"/>
      <c r="P113" s="294"/>
      <c r="Q113" s="294"/>
      <c r="R113" s="294"/>
      <c r="S113" s="294"/>
      <c r="T113" s="294"/>
      <c r="U113" s="294"/>
      <c r="V113" s="294"/>
      <c r="W113" s="294"/>
      <c r="X113" s="294"/>
      <c r="Y113" s="294"/>
    </row>
    <row r="114" spans="1:25" ht="15.75" customHeight="1" x14ac:dyDescent="0.35">
      <c r="A114" s="294"/>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row>
    <row r="115" spans="1:25" ht="15.75" customHeight="1" x14ac:dyDescent="0.35">
      <c r="A115" s="294"/>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row>
    <row r="116" spans="1:25" ht="15.75" customHeight="1" x14ac:dyDescent="0.35">
      <c r="A116" s="294"/>
      <c r="B116" s="294"/>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row>
    <row r="117" spans="1:25" ht="15.75" customHeight="1" x14ac:dyDescent="0.35">
      <c r="A117" s="294"/>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row>
    <row r="118" spans="1:25" ht="15.75" customHeight="1" x14ac:dyDescent="0.35">
      <c r="A118" s="294"/>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row>
    <row r="119" spans="1:25" ht="15.75" customHeight="1" x14ac:dyDescent="0.35">
      <c r="A119" s="294"/>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row>
    <row r="120" spans="1:25" ht="15.75" customHeight="1" x14ac:dyDescent="0.35">
      <c r="A120" s="294"/>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row>
    <row r="121" spans="1:25" ht="15.75" customHeight="1" x14ac:dyDescent="0.35">
      <c r="A121" s="294"/>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row>
    <row r="122" spans="1:25" ht="15.75" customHeight="1" x14ac:dyDescent="0.35">
      <c r="A122" s="294"/>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row>
    <row r="123" spans="1:25" ht="15.75" customHeight="1" x14ac:dyDescent="0.35">
      <c r="A123" s="294"/>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row>
    <row r="124" spans="1:25" ht="15.75" customHeight="1" x14ac:dyDescent="0.35">
      <c r="A124" s="294"/>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row>
    <row r="125" spans="1:25" ht="15.75" customHeight="1" x14ac:dyDescent="0.35">
      <c r="A125" s="294"/>
      <c r="B125" s="294"/>
      <c r="C125" s="294"/>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row>
    <row r="126" spans="1:25" ht="15.75" customHeight="1" x14ac:dyDescent="0.35">
      <c r="A126" s="294"/>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row>
    <row r="127" spans="1:25" ht="15.75" customHeight="1" x14ac:dyDescent="0.35">
      <c r="A127" s="294"/>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row>
    <row r="128" spans="1:25" ht="15.75" customHeight="1" x14ac:dyDescent="0.35">
      <c r="A128" s="294"/>
      <c r="B128" s="294"/>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row>
    <row r="129" spans="1:25" ht="15.75" customHeight="1" x14ac:dyDescent="0.35">
      <c r="A129" s="294"/>
      <c r="B129" s="294"/>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row>
    <row r="130" spans="1:25" ht="15.75" customHeight="1" x14ac:dyDescent="0.35">
      <c r="A130" s="294"/>
      <c r="B130" s="294"/>
      <c r="C130" s="294"/>
      <c r="D130" s="294"/>
      <c r="E130" s="294"/>
      <c r="F130" s="294"/>
      <c r="G130" s="294"/>
      <c r="H130" s="294"/>
      <c r="I130" s="294"/>
      <c r="J130" s="294"/>
      <c r="K130" s="294"/>
      <c r="L130" s="294"/>
      <c r="M130" s="294"/>
      <c r="N130" s="294"/>
      <c r="O130" s="294"/>
      <c r="P130" s="294"/>
      <c r="Q130" s="294"/>
      <c r="R130" s="294"/>
      <c r="S130" s="294"/>
      <c r="T130" s="294"/>
      <c r="U130" s="294"/>
      <c r="V130" s="294"/>
      <c r="W130" s="294"/>
      <c r="X130" s="294"/>
      <c r="Y130" s="294"/>
    </row>
    <row r="131" spans="1:25" ht="15.75" customHeight="1" x14ac:dyDescent="0.35">
      <c r="A131" s="294"/>
      <c r="B131" s="294"/>
      <c r="C131" s="294"/>
      <c r="D131" s="294"/>
      <c r="E131" s="294"/>
      <c r="F131" s="294"/>
      <c r="G131" s="294"/>
      <c r="H131" s="294"/>
      <c r="I131" s="294"/>
      <c r="J131" s="294"/>
      <c r="K131" s="294"/>
      <c r="L131" s="294"/>
      <c r="M131" s="294"/>
      <c r="N131" s="294"/>
      <c r="O131" s="294"/>
      <c r="P131" s="294"/>
      <c r="Q131" s="294"/>
      <c r="R131" s="294"/>
      <c r="S131" s="294"/>
      <c r="T131" s="294"/>
      <c r="U131" s="294"/>
      <c r="V131" s="294"/>
      <c r="W131" s="294"/>
      <c r="X131" s="294"/>
      <c r="Y131" s="294"/>
    </row>
    <row r="132" spans="1:25" ht="15.75" customHeight="1" x14ac:dyDescent="0.35">
      <c r="A132" s="294"/>
      <c r="B132" s="294"/>
      <c r="C132" s="294"/>
      <c r="D132" s="294"/>
      <c r="E132" s="294"/>
      <c r="F132" s="294"/>
      <c r="G132" s="294"/>
      <c r="H132" s="294"/>
      <c r="I132" s="294"/>
      <c r="J132" s="294"/>
      <c r="K132" s="294"/>
      <c r="L132" s="294"/>
      <c r="M132" s="294"/>
      <c r="N132" s="294"/>
      <c r="O132" s="294"/>
      <c r="P132" s="294"/>
      <c r="Q132" s="294"/>
      <c r="R132" s="294"/>
      <c r="S132" s="294"/>
      <c r="T132" s="294"/>
      <c r="U132" s="294"/>
      <c r="V132" s="294"/>
      <c r="W132" s="294"/>
      <c r="X132" s="294"/>
      <c r="Y132" s="294"/>
    </row>
    <row r="133" spans="1:25" ht="15.75" customHeight="1" x14ac:dyDescent="0.35">
      <c r="A133" s="294"/>
      <c r="B133" s="294"/>
      <c r="C133" s="294"/>
      <c r="D133" s="294"/>
      <c r="E133" s="294"/>
      <c r="F133" s="294"/>
      <c r="G133" s="294"/>
      <c r="H133" s="294"/>
      <c r="I133" s="294"/>
      <c r="J133" s="294"/>
      <c r="K133" s="294"/>
      <c r="L133" s="294"/>
      <c r="M133" s="294"/>
      <c r="N133" s="294"/>
      <c r="O133" s="294"/>
      <c r="P133" s="294"/>
      <c r="Q133" s="294"/>
      <c r="R133" s="294"/>
      <c r="S133" s="294"/>
      <c r="T133" s="294"/>
      <c r="U133" s="294"/>
      <c r="V133" s="294"/>
      <c r="W133" s="294"/>
      <c r="X133" s="294"/>
      <c r="Y133" s="294"/>
    </row>
    <row r="134" spans="1:25" ht="15.75" customHeight="1" x14ac:dyDescent="0.35">
      <c r="A134" s="294"/>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row>
    <row r="135" spans="1:25" ht="15.75" customHeight="1" x14ac:dyDescent="0.35">
      <c r="A135" s="294"/>
      <c r="B135" s="294"/>
      <c r="C135" s="294"/>
      <c r="D135" s="294"/>
      <c r="E135" s="294"/>
      <c r="F135" s="294"/>
      <c r="G135" s="294"/>
      <c r="H135" s="294"/>
      <c r="I135" s="294"/>
      <c r="J135" s="294"/>
      <c r="K135" s="294"/>
      <c r="L135" s="294"/>
      <c r="M135" s="294"/>
      <c r="N135" s="294"/>
      <c r="O135" s="294"/>
      <c r="P135" s="294"/>
      <c r="Q135" s="294"/>
      <c r="R135" s="294"/>
      <c r="S135" s="294"/>
      <c r="T135" s="294"/>
      <c r="U135" s="294"/>
      <c r="V135" s="294"/>
      <c r="W135" s="294"/>
      <c r="X135" s="294"/>
      <c r="Y135" s="294"/>
    </row>
    <row r="136" spans="1:25" ht="15.75" customHeight="1" x14ac:dyDescent="0.35">
      <c r="A136" s="294"/>
      <c r="B136" s="294"/>
      <c r="C136" s="294"/>
      <c r="D136" s="294"/>
      <c r="E136" s="294"/>
      <c r="F136" s="294"/>
      <c r="G136" s="294"/>
      <c r="H136" s="294"/>
      <c r="I136" s="294"/>
      <c r="J136" s="294"/>
      <c r="K136" s="294"/>
      <c r="L136" s="294"/>
      <c r="M136" s="294"/>
      <c r="N136" s="294"/>
      <c r="O136" s="294"/>
      <c r="P136" s="294"/>
      <c r="Q136" s="294"/>
      <c r="R136" s="294"/>
      <c r="S136" s="294"/>
      <c r="T136" s="294"/>
      <c r="U136" s="294"/>
      <c r="V136" s="294"/>
      <c r="W136" s="294"/>
      <c r="X136" s="294"/>
      <c r="Y136" s="294"/>
    </row>
    <row r="137" spans="1:25" ht="15.75" customHeight="1" x14ac:dyDescent="0.35">
      <c r="A137" s="294"/>
      <c r="B137" s="294"/>
      <c r="C137" s="294"/>
      <c r="D137" s="294"/>
      <c r="E137" s="294"/>
      <c r="F137" s="294"/>
      <c r="G137" s="294"/>
      <c r="H137" s="294"/>
      <c r="I137" s="294"/>
      <c r="J137" s="294"/>
      <c r="K137" s="294"/>
      <c r="L137" s="294"/>
      <c r="M137" s="294"/>
      <c r="N137" s="294"/>
      <c r="O137" s="294"/>
      <c r="P137" s="294"/>
      <c r="Q137" s="294"/>
      <c r="R137" s="294"/>
      <c r="S137" s="294"/>
      <c r="T137" s="294"/>
      <c r="U137" s="294"/>
      <c r="V137" s="294"/>
      <c r="W137" s="294"/>
      <c r="X137" s="294"/>
      <c r="Y137" s="294"/>
    </row>
    <row r="138" spans="1:25" ht="15.75" customHeight="1" x14ac:dyDescent="0.35">
      <c r="A138" s="294"/>
      <c r="B138" s="294"/>
      <c r="C138" s="294"/>
      <c r="D138" s="294"/>
      <c r="E138" s="294"/>
      <c r="F138" s="294"/>
      <c r="G138" s="294"/>
      <c r="H138" s="294"/>
      <c r="I138" s="294"/>
      <c r="J138" s="294"/>
      <c r="K138" s="294"/>
      <c r="L138" s="294"/>
      <c r="M138" s="294"/>
      <c r="N138" s="294"/>
      <c r="O138" s="294"/>
      <c r="P138" s="294"/>
      <c r="Q138" s="294"/>
      <c r="R138" s="294"/>
      <c r="S138" s="294"/>
      <c r="T138" s="294"/>
      <c r="U138" s="294"/>
      <c r="V138" s="294"/>
      <c r="W138" s="294"/>
      <c r="X138" s="294"/>
      <c r="Y138" s="294"/>
    </row>
    <row r="139" spans="1:25" ht="15.75" customHeight="1" x14ac:dyDescent="0.35">
      <c r="A139" s="294"/>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row>
    <row r="140" spans="1:25" ht="15.75" customHeight="1" x14ac:dyDescent="0.35">
      <c r="A140" s="294"/>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row>
    <row r="141" spans="1:25" ht="15.75" customHeight="1" x14ac:dyDescent="0.35">
      <c r="A141" s="294"/>
      <c r="B141" s="294"/>
      <c r="C141" s="294"/>
      <c r="D141" s="294"/>
      <c r="E141" s="294"/>
      <c r="F141" s="294"/>
      <c r="G141" s="294"/>
      <c r="H141" s="294"/>
      <c r="I141" s="294"/>
      <c r="J141" s="294"/>
      <c r="K141" s="294"/>
      <c r="L141" s="294"/>
      <c r="M141" s="294"/>
      <c r="N141" s="294"/>
      <c r="O141" s="294"/>
      <c r="P141" s="294"/>
      <c r="Q141" s="294"/>
      <c r="R141" s="294"/>
      <c r="S141" s="294"/>
      <c r="T141" s="294"/>
      <c r="U141" s="294"/>
      <c r="V141" s="294"/>
      <c r="W141" s="294"/>
      <c r="X141" s="294"/>
      <c r="Y141" s="294"/>
    </row>
    <row r="142" spans="1:25" ht="15.75" customHeight="1" x14ac:dyDescent="0.35">
      <c r="A142" s="294"/>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row>
    <row r="143" spans="1:25" ht="15.75" customHeight="1" x14ac:dyDescent="0.35">
      <c r="A143" s="294"/>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row>
    <row r="144" spans="1:25" ht="15.75" customHeight="1" x14ac:dyDescent="0.35">
      <c r="A144" s="294"/>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row>
    <row r="145" spans="1:25" ht="15.75" customHeight="1" x14ac:dyDescent="0.35">
      <c r="A145" s="294"/>
      <c r="B145" s="294"/>
      <c r="C145" s="294"/>
      <c r="D145" s="294"/>
      <c r="E145" s="294"/>
      <c r="F145" s="294"/>
      <c r="G145" s="294"/>
      <c r="H145" s="294"/>
      <c r="I145" s="294"/>
      <c r="J145" s="294"/>
      <c r="K145" s="294"/>
      <c r="L145" s="294"/>
      <c r="M145" s="294"/>
      <c r="N145" s="294"/>
      <c r="O145" s="294"/>
      <c r="P145" s="294"/>
      <c r="Q145" s="294"/>
      <c r="R145" s="294"/>
      <c r="S145" s="294"/>
      <c r="T145" s="294"/>
      <c r="U145" s="294"/>
      <c r="V145" s="294"/>
      <c r="W145" s="294"/>
      <c r="X145" s="294"/>
      <c r="Y145" s="294"/>
    </row>
    <row r="146" spans="1:25" ht="15.75" customHeight="1" x14ac:dyDescent="0.35">
      <c r="A146" s="294"/>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row>
    <row r="147" spans="1:25" ht="15.75" customHeight="1" x14ac:dyDescent="0.35">
      <c r="A147" s="294"/>
      <c r="B147" s="294"/>
      <c r="C147" s="294"/>
      <c r="D147" s="294"/>
      <c r="E147" s="294"/>
      <c r="F147" s="294"/>
      <c r="G147" s="294"/>
      <c r="H147" s="294"/>
      <c r="I147" s="294"/>
      <c r="J147" s="294"/>
      <c r="K147" s="294"/>
      <c r="L147" s="294"/>
      <c r="M147" s="294"/>
      <c r="N147" s="294"/>
      <c r="O147" s="294"/>
      <c r="P147" s="294"/>
      <c r="Q147" s="294"/>
      <c r="R147" s="294"/>
      <c r="S147" s="294"/>
      <c r="T147" s="294"/>
      <c r="U147" s="294"/>
      <c r="V147" s="294"/>
      <c r="W147" s="294"/>
      <c r="X147" s="294"/>
      <c r="Y147" s="294"/>
    </row>
    <row r="148" spans="1:25" ht="15.75" customHeight="1" x14ac:dyDescent="0.35">
      <c r="A148" s="294"/>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row>
    <row r="149" spans="1:25" ht="15.75" customHeight="1" x14ac:dyDescent="0.35">
      <c r="A149" s="294"/>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row>
    <row r="150" spans="1:25" ht="15.75" customHeight="1" x14ac:dyDescent="0.35">
      <c r="A150" s="294"/>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row>
    <row r="151" spans="1:25" ht="15.75" customHeight="1" x14ac:dyDescent="0.35">
      <c r="A151" s="294"/>
      <c r="B151" s="294"/>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row>
    <row r="152" spans="1:25" ht="15.75" customHeight="1" x14ac:dyDescent="0.35">
      <c r="A152" s="294"/>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row>
    <row r="153" spans="1:25" ht="15.75" customHeight="1" x14ac:dyDescent="0.35">
      <c r="A153" s="294"/>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row>
    <row r="154" spans="1:25" ht="15.75" customHeight="1" x14ac:dyDescent="0.35">
      <c r="A154" s="294"/>
      <c r="B154" s="294"/>
      <c r="C154" s="294"/>
      <c r="D154" s="294"/>
      <c r="E154" s="294"/>
      <c r="F154" s="294"/>
      <c r="G154" s="294"/>
      <c r="H154" s="294"/>
      <c r="I154" s="294"/>
      <c r="J154" s="294"/>
      <c r="K154" s="294"/>
      <c r="L154" s="294"/>
      <c r="M154" s="294"/>
      <c r="N154" s="294"/>
      <c r="O154" s="294"/>
      <c r="P154" s="294"/>
      <c r="Q154" s="294"/>
      <c r="R154" s="294"/>
      <c r="S154" s="294"/>
      <c r="T154" s="294"/>
      <c r="U154" s="294"/>
      <c r="V154" s="294"/>
      <c r="W154" s="294"/>
      <c r="X154" s="294"/>
      <c r="Y154" s="294"/>
    </row>
    <row r="155" spans="1:25" ht="15.75" customHeight="1" x14ac:dyDescent="0.35">
      <c r="A155" s="294"/>
      <c r="B155" s="294"/>
      <c r="C155" s="294"/>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row>
    <row r="156" spans="1:25" ht="15.75" customHeight="1" x14ac:dyDescent="0.35">
      <c r="A156" s="294"/>
      <c r="B156" s="294"/>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row>
    <row r="157" spans="1:25" ht="15.75" customHeight="1" x14ac:dyDescent="0.35">
      <c r="A157" s="294"/>
      <c r="B157" s="294"/>
      <c r="C157" s="294"/>
      <c r="D157" s="294"/>
      <c r="E157" s="294"/>
      <c r="F157" s="294"/>
      <c r="G157" s="294"/>
      <c r="H157" s="294"/>
      <c r="I157" s="294"/>
      <c r="J157" s="294"/>
      <c r="K157" s="294"/>
      <c r="L157" s="294"/>
      <c r="M157" s="294"/>
      <c r="N157" s="294"/>
      <c r="O157" s="294"/>
      <c r="P157" s="294"/>
      <c r="Q157" s="294"/>
      <c r="R157" s="294"/>
      <c r="S157" s="294"/>
      <c r="T157" s="294"/>
      <c r="U157" s="294"/>
      <c r="V157" s="294"/>
      <c r="W157" s="294"/>
      <c r="X157" s="294"/>
      <c r="Y157" s="294"/>
    </row>
    <row r="158" spans="1:25" ht="15.75" customHeight="1" x14ac:dyDescent="0.35">
      <c r="A158" s="294"/>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row>
    <row r="159" spans="1:25" ht="15.75" customHeight="1" x14ac:dyDescent="0.35">
      <c r="A159" s="294"/>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row>
    <row r="160" spans="1:25" ht="15.75" customHeight="1" x14ac:dyDescent="0.35">
      <c r="A160" s="294"/>
      <c r="B160" s="294"/>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row>
    <row r="161" spans="1:25" ht="15.75" customHeight="1" x14ac:dyDescent="0.35">
      <c r="A161" s="294"/>
      <c r="B161" s="294"/>
      <c r="C161" s="294"/>
      <c r="D161" s="294"/>
      <c r="E161" s="294"/>
      <c r="F161" s="294"/>
      <c r="G161" s="294"/>
      <c r="H161" s="294"/>
      <c r="I161" s="294"/>
      <c r="J161" s="294"/>
      <c r="K161" s="294"/>
      <c r="L161" s="294"/>
      <c r="M161" s="294"/>
      <c r="N161" s="294"/>
      <c r="O161" s="294"/>
      <c r="P161" s="294"/>
      <c r="Q161" s="294"/>
      <c r="R161" s="294"/>
      <c r="S161" s="294"/>
      <c r="T161" s="294"/>
      <c r="U161" s="294"/>
      <c r="V161" s="294"/>
      <c r="W161" s="294"/>
      <c r="X161" s="294"/>
      <c r="Y161" s="294"/>
    </row>
    <row r="162" spans="1:25" ht="15.75" customHeight="1" x14ac:dyDescent="0.35">
      <c r="A162" s="294"/>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row>
    <row r="163" spans="1:25" ht="15.75" customHeight="1" x14ac:dyDescent="0.35">
      <c r="A163" s="294"/>
      <c r="B163" s="294"/>
      <c r="C163" s="294"/>
      <c r="D163" s="294"/>
      <c r="E163" s="294"/>
      <c r="F163" s="294"/>
      <c r="G163" s="294"/>
      <c r="H163" s="294"/>
      <c r="I163" s="294"/>
      <c r="J163" s="294"/>
      <c r="K163" s="294"/>
      <c r="L163" s="294"/>
      <c r="M163" s="294"/>
      <c r="N163" s="294"/>
      <c r="O163" s="294"/>
      <c r="P163" s="294"/>
      <c r="Q163" s="294"/>
      <c r="R163" s="294"/>
      <c r="S163" s="294"/>
      <c r="T163" s="294"/>
      <c r="U163" s="294"/>
      <c r="V163" s="294"/>
      <c r="W163" s="294"/>
      <c r="X163" s="294"/>
      <c r="Y163" s="294"/>
    </row>
    <row r="164" spans="1:25" ht="15.75" customHeight="1" x14ac:dyDescent="0.35">
      <c r="A164" s="294"/>
      <c r="B164" s="294"/>
      <c r="C164" s="294"/>
      <c r="D164" s="294"/>
      <c r="E164" s="294"/>
      <c r="F164" s="294"/>
      <c r="G164" s="294"/>
      <c r="H164" s="294"/>
      <c r="I164" s="294"/>
      <c r="J164" s="294"/>
      <c r="K164" s="294"/>
      <c r="L164" s="294"/>
      <c r="M164" s="294"/>
      <c r="N164" s="294"/>
      <c r="O164" s="294"/>
      <c r="P164" s="294"/>
      <c r="Q164" s="294"/>
      <c r="R164" s="294"/>
      <c r="S164" s="294"/>
      <c r="T164" s="294"/>
      <c r="U164" s="294"/>
      <c r="V164" s="294"/>
      <c r="W164" s="294"/>
      <c r="X164" s="294"/>
      <c r="Y164" s="294"/>
    </row>
    <row r="165" spans="1:25" ht="15.75" customHeight="1" x14ac:dyDescent="0.35">
      <c r="A165" s="294"/>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row>
    <row r="166" spans="1:25" ht="15.75" customHeight="1" x14ac:dyDescent="0.35">
      <c r="A166" s="294"/>
      <c r="B166" s="294"/>
      <c r="C166" s="294"/>
      <c r="D166" s="294"/>
      <c r="E166" s="294"/>
      <c r="F166" s="294"/>
      <c r="G166" s="294"/>
      <c r="H166" s="294"/>
      <c r="I166" s="294"/>
      <c r="J166" s="294"/>
      <c r="K166" s="294"/>
      <c r="L166" s="294"/>
      <c r="M166" s="294"/>
      <c r="N166" s="294"/>
      <c r="O166" s="294"/>
      <c r="P166" s="294"/>
      <c r="Q166" s="294"/>
      <c r="R166" s="294"/>
      <c r="S166" s="294"/>
      <c r="T166" s="294"/>
      <c r="U166" s="294"/>
      <c r="V166" s="294"/>
      <c r="W166" s="294"/>
      <c r="X166" s="294"/>
      <c r="Y166" s="294"/>
    </row>
    <row r="167" spans="1:25" ht="15.75" customHeight="1" x14ac:dyDescent="0.35">
      <c r="A167" s="294"/>
      <c r="B167" s="294"/>
      <c r="C167" s="294"/>
      <c r="D167" s="294"/>
      <c r="E167" s="294"/>
      <c r="F167" s="294"/>
      <c r="G167" s="294"/>
      <c r="H167" s="294"/>
      <c r="I167" s="294"/>
      <c r="J167" s="294"/>
      <c r="K167" s="294"/>
      <c r="L167" s="294"/>
      <c r="M167" s="294"/>
      <c r="N167" s="294"/>
      <c r="O167" s="294"/>
      <c r="P167" s="294"/>
      <c r="Q167" s="294"/>
      <c r="R167" s="294"/>
      <c r="S167" s="294"/>
      <c r="T167" s="294"/>
      <c r="U167" s="294"/>
      <c r="V167" s="294"/>
      <c r="W167" s="294"/>
      <c r="X167" s="294"/>
      <c r="Y167" s="294"/>
    </row>
    <row r="168" spans="1:25" ht="15.75" customHeight="1" x14ac:dyDescent="0.35">
      <c r="A168" s="294"/>
      <c r="B168" s="294"/>
      <c r="C168" s="294"/>
      <c r="D168" s="294"/>
      <c r="E168" s="294"/>
      <c r="F168" s="294"/>
      <c r="G168" s="294"/>
      <c r="H168" s="294"/>
      <c r="I168" s="294"/>
      <c r="J168" s="294"/>
      <c r="K168" s="294"/>
      <c r="L168" s="294"/>
      <c r="M168" s="294"/>
      <c r="N168" s="294"/>
      <c r="O168" s="294"/>
      <c r="P168" s="294"/>
      <c r="Q168" s="294"/>
      <c r="R168" s="294"/>
      <c r="S168" s="294"/>
      <c r="T168" s="294"/>
      <c r="U168" s="294"/>
      <c r="V168" s="294"/>
      <c r="W168" s="294"/>
      <c r="X168" s="294"/>
      <c r="Y168" s="294"/>
    </row>
    <row r="169" spans="1:25" ht="15.75" customHeight="1" x14ac:dyDescent="0.35">
      <c r="A169" s="294"/>
      <c r="B169" s="294"/>
      <c r="C169" s="294"/>
      <c r="D169" s="294"/>
      <c r="E169" s="294"/>
      <c r="F169" s="294"/>
      <c r="G169" s="294"/>
      <c r="H169" s="294"/>
      <c r="I169" s="294"/>
      <c r="J169" s="294"/>
      <c r="K169" s="294"/>
      <c r="L169" s="294"/>
      <c r="M169" s="294"/>
      <c r="N169" s="294"/>
      <c r="O169" s="294"/>
      <c r="P169" s="294"/>
      <c r="Q169" s="294"/>
      <c r="R169" s="294"/>
      <c r="S169" s="294"/>
      <c r="T169" s="294"/>
      <c r="U169" s="294"/>
      <c r="V169" s="294"/>
      <c r="W169" s="294"/>
      <c r="X169" s="294"/>
      <c r="Y169" s="294"/>
    </row>
    <row r="170" spans="1:25" ht="15.75" customHeight="1" x14ac:dyDescent="0.35">
      <c r="A170" s="294"/>
      <c r="B170" s="294"/>
      <c r="C170" s="294"/>
      <c r="D170" s="294"/>
      <c r="E170" s="294"/>
      <c r="F170" s="294"/>
      <c r="G170" s="294"/>
      <c r="H170" s="294"/>
      <c r="I170" s="294"/>
      <c r="J170" s="294"/>
      <c r="K170" s="294"/>
      <c r="L170" s="294"/>
      <c r="M170" s="294"/>
      <c r="N170" s="294"/>
      <c r="O170" s="294"/>
      <c r="P170" s="294"/>
      <c r="Q170" s="294"/>
      <c r="R170" s="294"/>
      <c r="S170" s="294"/>
      <c r="T170" s="294"/>
      <c r="U170" s="294"/>
      <c r="V170" s="294"/>
      <c r="W170" s="294"/>
      <c r="X170" s="294"/>
      <c r="Y170" s="294"/>
    </row>
    <row r="171" spans="1:25" ht="15.75" customHeight="1" x14ac:dyDescent="0.35">
      <c r="A171" s="294"/>
      <c r="B171" s="294"/>
      <c r="C171" s="294"/>
      <c r="D171" s="294"/>
      <c r="E171" s="294"/>
      <c r="F171" s="294"/>
      <c r="G171" s="294"/>
      <c r="H171" s="294"/>
      <c r="I171" s="294"/>
      <c r="J171" s="294"/>
      <c r="K171" s="294"/>
      <c r="L171" s="294"/>
      <c r="M171" s="294"/>
      <c r="N171" s="294"/>
      <c r="O171" s="294"/>
      <c r="P171" s="294"/>
      <c r="Q171" s="294"/>
      <c r="R171" s="294"/>
      <c r="S171" s="294"/>
      <c r="T171" s="294"/>
      <c r="U171" s="294"/>
      <c r="V171" s="294"/>
      <c r="W171" s="294"/>
      <c r="X171" s="294"/>
      <c r="Y171" s="294"/>
    </row>
    <row r="172" spans="1:25" ht="15.75" customHeight="1" x14ac:dyDescent="0.35">
      <c r="A172" s="294"/>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row>
    <row r="173" spans="1:25" ht="15.75" customHeight="1" x14ac:dyDescent="0.35">
      <c r="A173" s="294"/>
      <c r="B173" s="294"/>
      <c r="C173" s="294"/>
      <c r="D173" s="294"/>
      <c r="E173" s="294"/>
      <c r="F173" s="294"/>
      <c r="G173" s="294"/>
      <c r="H173" s="294"/>
      <c r="I173" s="294"/>
      <c r="J173" s="294"/>
      <c r="K173" s="294"/>
      <c r="L173" s="294"/>
      <c r="M173" s="294"/>
      <c r="N173" s="294"/>
      <c r="O173" s="294"/>
      <c r="P173" s="294"/>
      <c r="Q173" s="294"/>
      <c r="R173" s="294"/>
      <c r="S173" s="294"/>
      <c r="T173" s="294"/>
      <c r="U173" s="294"/>
      <c r="V173" s="294"/>
      <c r="W173" s="294"/>
      <c r="X173" s="294"/>
      <c r="Y173" s="294"/>
    </row>
    <row r="174" spans="1:25" ht="15.75" customHeight="1" x14ac:dyDescent="0.35">
      <c r="A174" s="294"/>
      <c r="B174" s="294"/>
      <c r="C174" s="294"/>
      <c r="D174" s="294"/>
      <c r="E174" s="294"/>
      <c r="F174" s="294"/>
      <c r="G174" s="294"/>
      <c r="H174" s="294"/>
      <c r="I174" s="294"/>
      <c r="J174" s="294"/>
      <c r="K174" s="294"/>
      <c r="L174" s="294"/>
      <c r="M174" s="294"/>
      <c r="N174" s="294"/>
      <c r="O174" s="294"/>
      <c r="P174" s="294"/>
      <c r="Q174" s="294"/>
      <c r="R174" s="294"/>
      <c r="S174" s="294"/>
      <c r="T174" s="294"/>
      <c r="U174" s="294"/>
      <c r="V174" s="294"/>
      <c r="W174" s="294"/>
      <c r="X174" s="294"/>
      <c r="Y174" s="294"/>
    </row>
    <row r="175" spans="1:25" ht="15.75" customHeight="1" x14ac:dyDescent="0.35">
      <c r="A175" s="294"/>
      <c r="B175" s="294"/>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row>
    <row r="176" spans="1:25" ht="15.75" customHeight="1" x14ac:dyDescent="0.35">
      <c r="A176" s="294"/>
      <c r="B176" s="294"/>
      <c r="C176" s="294"/>
      <c r="D176" s="294"/>
      <c r="E176" s="294"/>
      <c r="F176" s="294"/>
      <c r="G176" s="294"/>
      <c r="H176" s="294"/>
      <c r="I176" s="294"/>
      <c r="J176" s="294"/>
      <c r="K176" s="294"/>
      <c r="L176" s="294"/>
      <c r="M176" s="294"/>
      <c r="N176" s="294"/>
      <c r="O176" s="294"/>
      <c r="P176" s="294"/>
      <c r="Q176" s="294"/>
      <c r="R176" s="294"/>
      <c r="S176" s="294"/>
      <c r="T176" s="294"/>
      <c r="U176" s="294"/>
      <c r="V176" s="294"/>
      <c r="W176" s="294"/>
      <c r="X176" s="294"/>
      <c r="Y176" s="294"/>
    </row>
    <row r="177" spans="1:25" ht="15.75" customHeight="1" x14ac:dyDescent="0.35">
      <c r="A177" s="294"/>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row>
    <row r="178" spans="1:25" ht="15.75" customHeight="1" x14ac:dyDescent="0.35">
      <c r="A178" s="294"/>
      <c r="B178" s="294"/>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row>
    <row r="179" spans="1:25" ht="15.75" customHeight="1" x14ac:dyDescent="0.35">
      <c r="A179" s="294"/>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row>
    <row r="180" spans="1:25" ht="15.75" customHeight="1" x14ac:dyDescent="0.35">
      <c r="A180" s="294"/>
      <c r="B180" s="294"/>
      <c r="C180" s="294"/>
      <c r="D180" s="294"/>
      <c r="E180" s="294"/>
      <c r="F180" s="294"/>
      <c r="G180" s="294"/>
      <c r="H180" s="294"/>
      <c r="I180" s="294"/>
      <c r="J180" s="294"/>
      <c r="K180" s="294"/>
      <c r="L180" s="294"/>
      <c r="M180" s="294"/>
      <c r="N180" s="294"/>
      <c r="O180" s="294"/>
      <c r="P180" s="294"/>
      <c r="Q180" s="294"/>
      <c r="R180" s="294"/>
      <c r="S180" s="294"/>
      <c r="T180" s="294"/>
      <c r="U180" s="294"/>
      <c r="V180" s="294"/>
      <c r="W180" s="294"/>
      <c r="X180" s="294"/>
      <c r="Y180" s="294"/>
    </row>
    <row r="181" spans="1:25" ht="15.75" customHeight="1" x14ac:dyDescent="0.35">
      <c r="A181" s="294"/>
      <c r="B181" s="294"/>
      <c r="C181" s="294"/>
      <c r="D181" s="294"/>
      <c r="E181" s="294"/>
      <c r="F181" s="294"/>
      <c r="G181" s="294"/>
      <c r="H181" s="294"/>
      <c r="I181" s="294"/>
      <c r="J181" s="294"/>
      <c r="K181" s="294"/>
      <c r="L181" s="294"/>
      <c r="M181" s="294"/>
      <c r="N181" s="294"/>
      <c r="O181" s="294"/>
      <c r="P181" s="294"/>
      <c r="Q181" s="294"/>
      <c r="R181" s="294"/>
      <c r="S181" s="294"/>
      <c r="T181" s="294"/>
      <c r="U181" s="294"/>
      <c r="V181" s="294"/>
      <c r="W181" s="294"/>
      <c r="X181" s="294"/>
      <c r="Y181" s="294"/>
    </row>
    <row r="182" spans="1:25" ht="15.75" customHeight="1" x14ac:dyDescent="0.35">
      <c r="A182" s="294"/>
      <c r="B182" s="294"/>
      <c r="C182" s="294"/>
      <c r="D182" s="294"/>
      <c r="E182" s="294"/>
      <c r="F182" s="294"/>
      <c r="G182" s="294"/>
      <c r="H182" s="294"/>
      <c r="I182" s="294"/>
      <c r="J182" s="294"/>
      <c r="K182" s="294"/>
      <c r="L182" s="294"/>
      <c r="M182" s="294"/>
      <c r="N182" s="294"/>
      <c r="O182" s="294"/>
      <c r="P182" s="294"/>
      <c r="Q182" s="294"/>
      <c r="R182" s="294"/>
      <c r="S182" s="294"/>
      <c r="T182" s="294"/>
      <c r="U182" s="294"/>
      <c r="V182" s="294"/>
      <c r="W182" s="294"/>
      <c r="X182" s="294"/>
      <c r="Y182" s="294"/>
    </row>
    <row r="183" spans="1:25" ht="15.75" customHeight="1" x14ac:dyDescent="0.35">
      <c r="A183" s="294"/>
      <c r="B183" s="294"/>
      <c r="C183" s="294"/>
      <c r="D183" s="294"/>
      <c r="E183" s="294"/>
      <c r="F183" s="294"/>
      <c r="G183" s="294"/>
      <c r="H183" s="294"/>
      <c r="I183" s="294"/>
      <c r="J183" s="294"/>
      <c r="K183" s="294"/>
      <c r="L183" s="294"/>
      <c r="M183" s="294"/>
      <c r="N183" s="294"/>
      <c r="O183" s="294"/>
      <c r="P183" s="294"/>
      <c r="Q183" s="294"/>
      <c r="R183" s="294"/>
      <c r="S183" s="294"/>
      <c r="T183" s="294"/>
      <c r="U183" s="294"/>
      <c r="V183" s="294"/>
      <c r="W183" s="294"/>
      <c r="X183" s="294"/>
      <c r="Y183" s="294"/>
    </row>
    <row r="184" spans="1:25" ht="15.75" customHeight="1" x14ac:dyDescent="0.35">
      <c r="A184" s="294"/>
      <c r="B184" s="294"/>
      <c r="C184" s="294"/>
      <c r="D184" s="294"/>
      <c r="E184" s="294"/>
      <c r="F184" s="294"/>
      <c r="G184" s="294"/>
      <c r="H184" s="294"/>
      <c r="I184" s="294"/>
      <c r="J184" s="294"/>
      <c r="K184" s="294"/>
      <c r="L184" s="294"/>
      <c r="M184" s="294"/>
      <c r="N184" s="294"/>
      <c r="O184" s="294"/>
      <c r="P184" s="294"/>
      <c r="Q184" s="294"/>
      <c r="R184" s="294"/>
      <c r="S184" s="294"/>
      <c r="T184" s="294"/>
      <c r="U184" s="294"/>
      <c r="V184" s="294"/>
      <c r="W184" s="294"/>
      <c r="X184" s="294"/>
      <c r="Y184" s="294"/>
    </row>
    <row r="185" spans="1:25" ht="15.75" customHeight="1" x14ac:dyDescent="0.35">
      <c r="A185" s="294"/>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row>
    <row r="186" spans="1:25" ht="15.75" customHeight="1" x14ac:dyDescent="0.35">
      <c r="A186" s="294"/>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row>
    <row r="187" spans="1:25" ht="15.75" customHeight="1" x14ac:dyDescent="0.35">
      <c r="A187" s="294"/>
      <c r="B187" s="294"/>
      <c r="C187" s="294"/>
      <c r="D187" s="294"/>
      <c r="E187" s="294"/>
      <c r="F187" s="294"/>
      <c r="G187" s="294"/>
      <c r="H187" s="294"/>
      <c r="I187" s="294"/>
      <c r="J187" s="294"/>
      <c r="K187" s="294"/>
      <c r="L187" s="294"/>
      <c r="M187" s="294"/>
      <c r="N187" s="294"/>
      <c r="O187" s="294"/>
      <c r="P187" s="294"/>
      <c r="Q187" s="294"/>
      <c r="R187" s="294"/>
      <c r="S187" s="294"/>
      <c r="T187" s="294"/>
      <c r="U187" s="294"/>
      <c r="V187" s="294"/>
      <c r="W187" s="294"/>
      <c r="X187" s="294"/>
      <c r="Y187" s="294"/>
    </row>
    <row r="188" spans="1:25" ht="15.75" customHeight="1" x14ac:dyDescent="0.35">
      <c r="A188" s="294"/>
      <c r="B188" s="294"/>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c r="Y188" s="294"/>
    </row>
    <row r="189" spans="1:25" ht="15.75" customHeight="1" x14ac:dyDescent="0.35">
      <c r="A189" s="294"/>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row>
    <row r="190" spans="1:25" ht="15.75" customHeight="1" x14ac:dyDescent="0.35">
      <c r="A190" s="294"/>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row>
    <row r="191" spans="1:25" ht="15.75" customHeight="1" x14ac:dyDescent="0.35">
      <c r="A191" s="294"/>
      <c r="B191" s="294"/>
      <c r="C191" s="294"/>
      <c r="D191" s="294"/>
      <c r="E191" s="294"/>
      <c r="F191" s="294"/>
      <c r="G191" s="294"/>
      <c r="H191" s="294"/>
      <c r="I191" s="294"/>
      <c r="J191" s="294"/>
      <c r="K191" s="294"/>
      <c r="L191" s="294"/>
      <c r="M191" s="294"/>
      <c r="N191" s="294"/>
      <c r="O191" s="294"/>
      <c r="P191" s="294"/>
      <c r="Q191" s="294"/>
      <c r="R191" s="294"/>
      <c r="S191" s="294"/>
      <c r="T191" s="294"/>
      <c r="U191" s="294"/>
      <c r="V191" s="294"/>
      <c r="W191" s="294"/>
      <c r="X191" s="294"/>
      <c r="Y191" s="294"/>
    </row>
    <row r="192" spans="1:25" ht="15.75" customHeight="1" x14ac:dyDescent="0.35">
      <c r="A192" s="294"/>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row>
    <row r="193" spans="1:25" ht="15.75" customHeight="1" x14ac:dyDescent="0.35">
      <c r="A193" s="294"/>
      <c r="B193" s="294"/>
      <c r="C193" s="294"/>
      <c r="D193" s="294"/>
      <c r="E193" s="294"/>
      <c r="F193" s="294"/>
      <c r="G193" s="294"/>
      <c r="H193" s="294"/>
      <c r="I193" s="294"/>
      <c r="J193" s="294"/>
      <c r="K193" s="294"/>
      <c r="L193" s="294"/>
      <c r="M193" s="294"/>
      <c r="N193" s="294"/>
      <c r="O193" s="294"/>
      <c r="P193" s="294"/>
      <c r="Q193" s="294"/>
      <c r="R193" s="294"/>
      <c r="S193" s="294"/>
      <c r="T193" s="294"/>
      <c r="U193" s="294"/>
      <c r="V193" s="294"/>
      <c r="W193" s="294"/>
      <c r="X193" s="294"/>
      <c r="Y193" s="294"/>
    </row>
    <row r="194" spans="1:25" ht="15.75" customHeight="1" x14ac:dyDescent="0.35">
      <c r="A194" s="294"/>
      <c r="B194" s="294"/>
      <c r="C194" s="294"/>
      <c r="D194" s="294"/>
      <c r="E194" s="294"/>
      <c r="F194" s="294"/>
      <c r="G194" s="294"/>
      <c r="H194" s="294"/>
      <c r="I194" s="294"/>
      <c r="J194" s="294"/>
      <c r="K194" s="294"/>
      <c r="L194" s="294"/>
      <c r="M194" s="294"/>
      <c r="N194" s="294"/>
      <c r="O194" s="294"/>
      <c r="P194" s="294"/>
      <c r="Q194" s="294"/>
      <c r="R194" s="294"/>
      <c r="S194" s="294"/>
      <c r="T194" s="294"/>
      <c r="U194" s="294"/>
      <c r="V194" s="294"/>
      <c r="W194" s="294"/>
      <c r="X194" s="294"/>
      <c r="Y194" s="294"/>
    </row>
    <row r="195" spans="1:25" ht="15.75" customHeight="1" x14ac:dyDescent="0.35">
      <c r="A195" s="294"/>
      <c r="B195" s="294"/>
      <c r="C195" s="294"/>
      <c r="D195" s="294"/>
      <c r="E195" s="294"/>
      <c r="F195" s="294"/>
      <c r="G195" s="294"/>
      <c r="H195" s="294"/>
      <c r="I195" s="294"/>
      <c r="J195" s="294"/>
      <c r="K195" s="294"/>
      <c r="L195" s="294"/>
      <c r="M195" s="294"/>
      <c r="N195" s="294"/>
      <c r="O195" s="294"/>
      <c r="P195" s="294"/>
      <c r="Q195" s="294"/>
      <c r="R195" s="294"/>
      <c r="S195" s="294"/>
      <c r="T195" s="294"/>
      <c r="U195" s="294"/>
      <c r="V195" s="294"/>
      <c r="W195" s="294"/>
      <c r="X195" s="294"/>
      <c r="Y195" s="294"/>
    </row>
    <row r="196" spans="1:25" ht="15.75" customHeight="1" x14ac:dyDescent="0.35">
      <c r="A196" s="294"/>
      <c r="B196" s="294"/>
      <c r="C196" s="294"/>
      <c r="D196" s="294"/>
      <c r="E196" s="294"/>
      <c r="F196" s="294"/>
      <c r="G196" s="294"/>
      <c r="H196" s="294"/>
      <c r="I196" s="294"/>
      <c r="J196" s="294"/>
      <c r="K196" s="294"/>
      <c r="L196" s="294"/>
      <c r="M196" s="294"/>
      <c r="N196" s="294"/>
      <c r="O196" s="294"/>
      <c r="P196" s="294"/>
      <c r="Q196" s="294"/>
      <c r="R196" s="294"/>
      <c r="S196" s="294"/>
      <c r="T196" s="294"/>
      <c r="U196" s="294"/>
      <c r="V196" s="294"/>
      <c r="W196" s="294"/>
      <c r="X196" s="294"/>
      <c r="Y196" s="294"/>
    </row>
    <row r="197" spans="1:25" ht="15.75" customHeight="1" x14ac:dyDescent="0.35">
      <c r="A197" s="294"/>
      <c r="B197" s="294"/>
      <c r="C197" s="294"/>
      <c r="D197" s="294"/>
      <c r="E197" s="294"/>
      <c r="F197" s="294"/>
      <c r="G197" s="294"/>
      <c r="H197" s="294"/>
      <c r="I197" s="294"/>
      <c r="J197" s="294"/>
      <c r="K197" s="294"/>
      <c r="L197" s="294"/>
      <c r="M197" s="294"/>
      <c r="N197" s="294"/>
      <c r="O197" s="294"/>
      <c r="P197" s="294"/>
      <c r="Q197" s="294"/>
      <c r="R197" s="294"/>
      <c r="S197" s="294"/>
      <c r="T197" s="294"/>
      <c r="U197" s="294"/>
      <c r="V197" s="294"/>
      <c r="W197" s="294"/>
      <c r="X197" s="294"/>
      <c r="Y197" s="294"/>
    </row>
    <row r="198" spans="1:25" ht="15.75" customHeight="1" x14ac:dyDescent="0.35">
      <c r="A198" s="294"/>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row>
    <row r="199" spans="1:25" ht="15.75" customHeight="1" x14ac:dyDescent="0.35">
      <c r="A199" s="294"/>
      <c r="B199" s="294"/>
      <c r="C199" s="294"/>
      <c r="D199" s="294"/>
      <c r="E199" s="294"/>
      <c r="F199" s="294"/>
      <c r="G199" s="294"/>
      <c r="H199" s="294"/>
      <c r="I199" s="294"/>
      <c r="J199" s="294"/>
      <c r="K199" s="294"/>
      <c r="L199" s="294"/>
      <c r="M199" s="294"/>
      <c r="N199" s="294"/>
      <c r="O199" s="294"/>
      <c r="P199" s="294"/>
      <c r="Q199" s="294"/>
      <c r="R199" s="294"/>
      <c r="S199" s="294"/>
      <c r="T199" s="294"/>
      <c r="U199" s="294"/>
      <c r="V199" s="294"/>
      <c r="W199" s="294"/>
      <c r="X199" s="294"/>
      <c r="Y199" s="294"/>
    </row>
    <row r="200" spans="1:25" ht="15.75" customHeight="1" x14ac:dyDescent="0.35">
      <c r="A200" s="294"/>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row>
    <row r="201" spans="1:25" ht="15.75" customHeight="1" x14ac:dyDescent="0.35">
      <c r="A201" s="294"/>
      <c r="B201" s="294"/>
      <c r="C201" s="294"/>
      <c r="D201" s="294"/>
      <c r="E201" s="294"/>
      <c r="F201" s="294"/>
      <c r="G201" s="294"/>
      <c r="H201" s="294"/>
      <c r="I201" s="294"/>
      <c r="J201" s="294"/>
      <c r="K201" s="294"/>
      <c r="L201" s="294"/>
      <c r="M201" s="294"/>
      <c r="N201" s="294"/>
      <c r="O201" s="294"/>
      <c r="P201" s="294"/>
      <c r="Q201" s="294"/>
      <c r="R201" s="294"/>
      <c r="S201" s="294"/>
      <c r="T201" s="294"/>
      <c r="U201" s="294"/>
      <c r="V201" s="294"/>
      <c r="W201" s="294"/>
      <c r="X201" s="294"/>
      <c r="Y201" s="294"/>
    </row>
    <row r="202" spans="1:25" ht="15.75" customHeight="1" x14ac:dyDescent="0.35">
      <c r="A202" s="294"/>
      <c r="B202" s="294"/>
      <c r="C202" s="294"/>
      <c r="D202" s="294"/>
      <c r="E202" s="294"/>
      <c r="F202" s="294"/>
      <c r="G202" s="294"/>
      <c r="H202" s="294"/>
      <c r="I202" s="294"/>
      <c r="J202" s="294"/>
      <c r="K202" s="294"/>
      <c r="L202" s="294"/>
      <c r="M202" s="294"/>
      <c r="N202" s="294"/>
      <c r="O202" s="294"/>
      <c r="P202" s="294"/>
      <c r="Q202" s="294"/>
      <c r="R202" s="294"/>
      <c r="S202" s="294"/>
      <c r="T202" s="294"/>
      <c r="U202" s="294"/>
      <c r="V202" s="294"/>
      <c r="W202" s="294"/>
      <c r="X202" s="294"/>
      <c r="Y202" s="294"/>
    </row>
    <row r="203" spans="1:25" ht="15.75" customHeight="1" x14ac:dyDescent="0.35">
      <c r="A203" s="294"/>
      <c r="B203" s="294"/>
      <c r="C203" s="294"/>
      <c r="D203" s="294"/>
      <c r="E203" s="294"/>
      <c r="F203" s="294"/>
      <c r="G203" s="294"/>
      <c r="H203" s="294"/>
      <c r="I203" s="294"/>
      <c r="J203" s="294"/>
      <c r="K203" s="294"/>
      <c r="L203" s="294"/>
      <c r="M203" s="294"/>
      <c r="N203" s="294"/>
      <c r="O203" s="294"/>
      <c r="P203" s="294"/>
      <c r="Q203" s="294"/>
      <c r="R203" s="294"/>
      <c r="S203" s="294"/>
      <c r="T203" s="294"/>
      <c r="U203" s="294"/>
      <c r="V203" s="294"/>
      <c r="W203" s="294"/>
      <c r="X203" s="294"/>
      <c r="Y203" s="294"/>
    </row>
    <row r="204" spans="1:25" ht="15.75" customHeight="1" x14ac:dyDescent="0.35">
      <c r="A204" s="294"/>
      <c r="B204" s="294"/>
      <c r="C204" s="294"/>
      <c r="D204" s="294"/>
      <c r="E204" s="294"/>
      <c r="F204" s="294"/>
      <c r="G204" s="294"/>
      <c r="H204" s="294"/>
      <c r="I204" s="294"/>
      <c r="J204" s="294"/>
      <c r="K204" s="294"/>
      <c r="L204" s="294"/>
      <c r="M204" s="294"/>
      <c r="N204" s="294"/>
      <c r="O204" s="294"/>
      <c r="P204" s="294"/>
      <c r="Q204" s="294"/>
      <c r="R204" s="294"/>
      <c r="S204" s="294"/>
      <c r="T204" s="294"/>
      <c r="U204" s="294"/>
      <c r="V204" s="294"/>
      <c r="W204" s="294"/>
      <c r="X204" s="294"/>
      <c r="Y204" s="294"/>
    </row>
    <row r="205" spans="1:25" ht="15.75" customHeight="1" x14ac:dyDescent="0.35">
      <c r="A205" s="294"/>
      <c r="B205" s="294"/>
      <c r="C205" s="294"/>
      <c r="D205" s="294"/>
      <c r="E205" s="294"/>
      <c r="F205" s="294"/>
      <c r="G205" s="294"/>
      <c r="H205" s="294"/>
      <c r="I205" s="294"/>
      <c r="J205" s="294"/>
      <c r="K205" s="294"/>
      <c r="L205" s="294"/>
      <c r="M205" s="294"/>
      <c r="N205" s="294"/>
      <c r="O205" s="294"/>
      <c r="P205" s="294"/>
      <c r="Q205" s="294"/>
      <c r="R205" s="294"/>
      <c r="S205" s="294"/>
      <c r="T205" s="294"/>
      <c r="U205" s="294"/>
      <c r="V205" s="294"/>
      <c r="W205" s="294"/>
      <c r="X205" s="294"/>
      <c r="Y205" s="294"/>
    </row>
    <row r="206" spans="1:25" ht="15.75" customHeight="1" x14ac:dyDescent="0.35">
      <c r="A206" s="294"/>
      <c r="B206" s="294"/>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row>
    <row r="207" spans="1:25" ht="15.75" customHeight="1" x14ac:dyDescent="0.35">
      <c r="A207" s="294"/>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row>
    <row r="208" spans="1:25" ht="15.75" customHeight="1" x14ac:dyDescent="0.35">
      <c r="A208" s="294"/>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row>
    <row r="209" spans="1:25" ht="15.75" customHeight="1" x14ac:dyDescent="0.35">
      <c r="A209" s="294"/>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row>
    <row r="210" spans="1:25" ht="15.75" customHeight="1" x14ac:dyDescent="0.35">
      <c r="A210" s="294"/>
      <c r="B210" s="294"/>
      <c r="C210" s="294"/>
      <c r="D210" s="294"/>
      <c r="E210" s="294"/>
      <c r="F210" s="294"/>
      <c r="G210" s="294"/>
      <c r="H210" s="294"/>
      <c r="I210" s="294"/>
      <c r="J210" s="294"/>
      <c r="K210" s="294"/>
      <c r="L210" s="294"/>
      <c r="M210" s="294"/>
      <c r="N210" s="294"/>
      <c r="O210" s="294"/>
      <c r="P210" s="294"/>
      <c r="Q210" s="294"/>
      <c r="R210" s="294"/>
      <c r="S210" s="294"/>
      <c r="T210" s="294"/>
      <c r="U210" s="294"/>
      <c r="V210" s="294"/>
      <c r="W210" s="294"/>
      <c r="X210" s="294"/>
      <c r="Y210" s="294"/>
    </row>
    <row r="211" spans="1:25" ht="15.75" customHeight="1" x14ac:dyDescent="0.35">
      <c r="A211" s="294"/>
      <c r="B211" s="294"/>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row>
    <row r="212" spans="1:25" ht="15.75" customHeight="1" x14ac:dyDescent="0.35">
      <c r="A212" s="294"/>
      <c r="B212" s="294"/>
      <c r="C212" s="294"/>
      <c r="D212" s="294"/>
      <c r="E212" s="294"/>
      <c r="F212" s="294"/>
      <c r="G212" s="294"/>
      <c r="H212" s="294"/>
      <c r="I212" s="294"/>
      <c r="J212" s="294"/>
      <c r="K212" s="294"/>
      <c r="L212" s="294"/>
      <c r="M212" s="294"/>
      <c r="N212" s="294"/>
      <c r="O212" s="294"/>
      <c r="P212" s="294"/>
      <c r="Q212" s="294"/>
      <c r="R212" s="294"/>
      <c r="S212" s="294"/>
      <c r="T212" s="294"/>
      <c r="U212" s="294"/>
      <c r="V212" s="294"/>
      <c r="W212" s="294"/>
      <c r="X212" s="294"/>
      <c r="Y212" s="294"/>
    </row>
    <row r="213" spans="1:25" ht="15.75" customHeight="1" x14ac:dyDescent="0.35">
      <c r="A213" s="294"/>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row>
    <row r="214" spans="1:25" ht="15.75" customHeight="1" x14ac:dyDescent="0.35">
      <c r="A214" s="294"/>
      <c r="B214" s="294"/>
      <c r="C214" s="294"/>
      <c r="D214" s="294"/>
      <c r="E214" s="294"/>
      <c r="F214" s="294"/>
      <c r="G214" s="294"/>
      <c r="H214" s="294"/>
      <c r="I214" s="294"/>
      <c r="J214" s="294"/>
      <c r="K214" s="294"/>
      <c r="L214" s="294"/>
      <c r="M214" s="294"/>
      <c r="N214" s="294"/>
      <c r="O214" s="294"/>
      <c r="P214" s="294"/>
      <c r="Q214" s="294"/>
      <c r="R214" s="294"/>
      <c r="S214" s="294"/>
      <c r="T214" s="294"/>
      <c r="U214" s="294"/>
      <c r="V214" s="294"/>
      <c r="W214" s="294"/>
      <c r="X214" s="294"/>
      <c r="Y214" s="294"/>
    </row>
    <row r="215" spans="1:25" ht="15.75" customHeight="1" x14ac:dyDescent="0.35">
      <c r="A215" s="294"/>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row>
    <row r="216" spans="1:25" ht="15.75" customHeight="1" x14ac:dyDescent="0.35">
      <c r="A216" s="294"/>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row>
    <row r="217" spans="1:25" ht="15.75" customHeight="1" x14ac:dyDescent="0.35">
      <c r="A217" s="294"/>
      <c r="B217" s="294"/>
      <c r="C217" s="294"/>
      <c r="D217" s="294"/>
      <c r="E217" s="294"/>
      <c r="F217" s="294"/>
      <c r="G217" s="294"/>
      <c r="H217" s="294"/>
      <c r="I217" s="294"/>
      <c r="J217" s="294"/>
      <c r="K217" s="294"/>
      <c r="L217" s="294"/>
      <c r="M217" s="294"/>
      <c r="N217" s="294"/>
      <c r="O217" s="294"/>
      <c r="P217" s="294"/>
      <c r="Q217" s="294"/>
      <c r="R217" s="294"/>
      <c r="S217" s="294"/>
      <c r="T217" s="294"/>
      <c r="U217" s="294"/>
      <c r="V217" s="294"/>
      <c r="W217" s="294"/>
      <c r="X217" s="294"/>
      <c r="Y217" s="294"/>
    </row>
    <row r="218" spans="1:25" ht="15.75" customHeight="1" x14ac:dyDescent="0.35">
      <c r="A218" s="294"/>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row>
    <row r="219" spans="1:25" ht="15.75" customHeight="1" x14ac:dyDescent="0.35">
      <c r="A219" s="294"/>
      <c r="B219" s="294"/>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row>
    <row r="220" spans="1:25" ht="15.75" customHeight="1" x14ac:dyDescent="0.35">
      <c r="A220" s="294"/>
      <c r="B220" s="294"/>
      <c r="C220" s="294"/>
      <c r="D220" s="294"/>
      <c r="E220" s="294"/>
      <c r="F220" s="294"/>
      <c r="G220" s="294"/>
      <c r="H220" s="294"/>
      <c r="I220" s="294"/>
      <c r="J220" s="294"/>
      <c r="K220" s="294"/>
      <c r="L220" s="294"/>
      <c r="M220" s="294"/>
      <c r="N220" s="294"/>
      <c r="O220" s="294"/>
      <c r="P220" s="294"/>
      <c r="Q220" s="294"/>
      <c r="R220" s="294"/>
      <c r="S220" s="294"/>
      <c r="T220" s="294"/>
      <c r="U220" s="294"/>
      <c r="V220" s="294"/>
      <c r="W220" s="294"/>
      <c r="X220" s="294"/>
      <c r="Y220" s="294"/>
    </row>
    <row r="221" spans="1:25" ht="15.75" customHeight="1" x14ac:dyDescent="0.35">
      <c r="A221" s="294"/>
      <c r="B221" s="294"/>
      <c r="C221" s="294"/>
      <c r="D221" s="294"/>
      <c r="E221" s="294"/>
      <c r="F221" s="294"/>
      <c r="G221" s="294"/>
      <c r="H221" s="294"/>
      <c r="I221" s="294"/>
      <c r="J221" s="294"/>
      <c r="K221" s="294"/>
      <c r="L221" s="294"/>
      <c r="M221" s="294"/>
      <c r="N221" s="294"/>
      <c r="O221" s="294"/>
      <c r="P221" s="294"/>
      <c r="Q221" s="294"/>
      <c r="R221" s="294"/>
      <c r="S221" s="294"/>
      <c r="T221" s="294"/>
      <c r="U221" s="294"/>
      <c r="V221" s="294"/>
      <c r="W221" s="294"/>
      <c r="X221" s="294"/>
      <c r="Y221" s="294"/>
    </row>
    <row r="222" spans="1:25" ht="15.75" customHeight="1" x14ac:dyDescent="0.35">
      <c r="A222" s="294"/>
      <c r="B222" s="294"/>
      <c r="C222" s="294"/>
      <c r="D222" s="294"/>
      <c r="E222" s="294"/>
      <c r="F222" s="294"/>
      <c r="G222" s="294"/>
      <c r="H222" s="294"/>
      <c r="I222" s="294"/>
      <c r="J222" s="294"/>
      <c r="K222" s="294"/>
      <c r="L222" s="294"/>
      <c r="M222" s="294"/>
      <c r="N222" s="294"/>
      <c r="O222" s="294"/>
      <c r="P222" s="294"/>
      <c r="Q222" s="294"/>
      <c r="R222" s="294"/>
      <c r="S222" s="294"/>
      <c r="T222" s="294"/>
      <c r="U222" s="294"/>
      <c r="V222" s="294"/>
      <c r="W222" s="294"/>
      <c r="X222" s="294"/>
      <c r="Y222" s="294"/>
    </row>
    <row r="223" spans="1:25" ht="15.75" customHeight="1" x14ac:dyDescent="0.35">
      <c r="A223" s="294"/>
      <c r="B223" s="294"/>
      <c r="C223" s="294"/>
      <c r="D223" s="294"/>
      <c r="E223" s="294"/>
      <c r="F223" s="294"/>
      <c r="G223" s="294"/>
      <c r="H223" s="294"/>
      <c r="I223" s="294"/>
      <c r="J223" s="294"/>
      <c r="K223" s="294"/>
      <c r="L223" s="294"/>
      <c r="M223" s="294"/>
      <c r="N223" s="294"/>
      <c r="O223" s="294"/>
      <c r="P223" s="294"/>
      <c r="Q223" s="294"/>
      <c r="R223" s="294"/>
      <c r="S223" s="294"/>
      <c r="T223" s="294"/>
      <c r="U223" s="294"/>
      <c r="V223" s="294"/>
      <c r="W223" s="294"/>
      <c r="X223" s="294"/>
      <c r="Y223" s="294"/>
    </row>
    <row r="224" spans="1:25" ht="15.75" customHeight="1" x14ac:dyDescent="0.35">
      <c r="A224" s="294"/>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row>
    <row r="225" spans="1:25" ht="15.75" customHeight="1" x14ac:dyDescent="0.35">
      <c r="A225" s="294"/>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row>
    <row r="226" spans="1:25" ht="15.75" customHeight="1" x14ac:dyDescent="0.35">
      <c r="A226" s="294"/>
      <c r="B226" s="294"/>
      <c r="C226" s="294"/>
      <c r="D226" s="294"/>
      <c r="E226" s="294"/>
      <c r="F226" s="294"/>
      <c r="G226" s="294"/>
      <c r="H226" s="294"/>
      <c r="I226" s="294"/>
      <c r="J226" s="294"/>
      <c r="K226" s="294"/>
      <c r="L226" s="294"/>
      <c r="M226" s="294"/>
      <c r="N226" s="294"/>
      <c r="O226" s="294"/>
      <c r="P226" s="294"/>
      <c r="Q226" s="294"/>
      <c r="R226" s="294"/>
      <c r="S226" s="294"/>
      <c r="T226" s="294"/>
      <c r="U226" s="294"/>
      <c r="V226" s="294"/>
      <c r="W226" s="294"/>
      <c r="X226" s="294"/>
      <c r="Y226" s="294"/>
    </row>
    <row r="227" spans="1:25" ht="15.75" customHeight="1" x14ac:dyDescent="0.35">
      <c r="A227" s="294"/>
      <c r="B227" s="294"/>
      <c r="C227" s="294"/>
      <c r="D227" s="294"/>
      <c r="E227" s="294"/>
      <c r="F227" s="294"/>
      <c r="G227" s="294"/>
      <c r="H227" s="294"/>
      <c r="I227" s="294"/>
      <c r="J227" s="294"/>
      <c r="K227" s="294"/>
      <c r="L227" s="294"/>
      <c r="M227" s="294"/>
      <c r="N227" s="294"/>
      <c r="O227" s="294"/>
      <c r="P227" s="294"/>
      <c r="Q227" s="294"/>
      <c r="R227" s="294"/>
      <c r="S227" s="294"/>
      <c r="T227" s="294"/>
      <c r="U227" s="294"/>
      <c r="V227" s="294"/>
      <c r="W227" s="294"/>
      <c r="X227" s="294"/>
      <c r="Y227" s="294"/>
    </row>
    <row r="228" spans="1:25" ht="15.75" customHeight="1" x14ac:dyDescent="0.35"/>
    <row r="229" spans="1:25" ht="15.75" customHeight="1" x14ac:dyDescent="0.35"/>
    <row r="230" spans="1:25" ht="15.75" customHeight="1" x14ac:dyDescent="0.35"/>
    <row r="231" spans="1:25" ht="15.75" customHeight="1" x14ac:dyDescent="0.35"/>
    <row r="232" spans="1:25" ht="15.75" customHeight="1" x14ac:dyDescent="0.35"/>
    <row r="233" spans="1:25" ht="15.75" customHeight="1" x14ac:dyDescent="0.35"/>
    <row r="234" spans="1:25" ht="15.75" customHeight="1" x14ac:dyDescent="0.35"/>
    <row r="235" spans="1:25" ht="15.75" customHeight="1" x14ac:dyDescent="0.35"/>
    <row r="236" spans="1:25" ht="15.75" customHeight="1" x14ac:dyDescent="0.35"/>
    <row r="237" spans="1:25" ht="15.75" customHeight="1" x14ac:dyDescent="0.35"/>
    <row r="238" spans="1:25" ht="15.75" customHeight="1" x14ac:dyDescent="0.35"/>
    <row r="239" spans="1:25" ht="15.75" customHeight="1" x14ac:dyDescent="0.35"/>
    <row r="240" spans="1:25"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row r="1001" ht="15.75" customHeight="1" x14ac:dyDescent="0.35"/>
    <row r="1002" ht="15.75" customHeight="1" x14ac:dyDescent="0.35"/>
    <row r="1003" ht="15.75" customHeight="1" x14ac:dyDescent="0.35"/>
    <row r="1004" ht="15.75" customHeight="1" x14ac:dyDescent="0.35"/>
    <row r="1005" ht="15.75" customHeight="1" x14ac:dyDescent="0.35"/>
    <row r="1006" ht="15.75" customHeight="1" x14ac:dyDescent="0.35"/>
  </sheetData>
  <sheetProtection formatCells="0" formatColumns="0" formatRows="0"/>
  <mergeCells count="5">
    <mergeCell ref="A5:E5"/>
    <mergeCell ref="D1:E1"/>
    <mergeCell ref="D2:E2"/>
    <mergeCell ref="D3:E3"/>
    <mergeCell ref="A1:B2"/>
  </mergeCells>
  <conditionalFormatting sqref="A1">
    <cfRule type="expression" dxfId="900" priority="29">
      <formula>E1="X"</formula>
    </cfRule>
  </conditionalFormatting>
  <conditionalFormatting sqref="A1 C1">
    <cfRule type="expression" dxfId="899" priority="28">
      <formula>F1="X"</formula>
    </cfRule>
  </conditionalFormatting>
  <conditionalFormatting sqref="B9:E9">
    <cfRule type="expression" dxfId="898" priority="10">
      <formula>$F9=COLUMN(B9)-1</formula>
    </cfRule>
  </conditionalFormatting>
  <conditionalFormatting sqref="B11:E13">
    <cfRule type="expression" dxfId="897" priority="8">
      <formula>$F11=COLUMN(B11)-1</formula>
    </cfRule>
  </conditionalFormatting>
  <conditionalFormatting sqref="B15:E18">
    <cfRule type="expression" dxfId="896" priority="3">
      <formula>$F15=COLUMN(B15)-1</formula>
    </cfRule>
  </conditionalFormatting>
  <conditionalFormatting sqref="B20:E22">
    <cfRule type="expression" dxfId="895" priority="2">
      <formula>$F20=COLUMN(B20)-1</formula>
    </cfRule>
  </conditionalFormatting>
  <conditionalFormatting sqref="B24:E27">
    <cfRule type="expression" dxfId="894" priority="1">
      <formula>$F24=COLUMN(B24)-1</formula>
    </cfRule>
  </conditionalFormatting>
  <hyperlinks>
    <hyperlink ref="D2:E2" r:id="rId1" display="Click here for Guiding Video" xr:uid="{00000000-0004-0000-1100-000000000000}"/>
    <hyperlink ref="D1:E1" r:id="rId2" location="bookmark=id.kfn5p7mzp1l3" display="Click here for Guiding Document, or" xr:uid="{00000000-0004-0000-1100-000001000000}"/>
  </hyperlinks>
  <pageMargins left="0.75" right="0.75" top="1" bottom="1" header="0" footer="0"/>
  <pageSetup orientation="portrait"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N989"/>
  <sheetViews>
    <sheetView showGridLines="0" showZeros="0" zoomScale="60" zoomScaleNormal="60" workbookViewId="0">
      <selection activeCell="F2" sqref="F2"/>
    </sheetView>
  </sheetViews>
  <sheetFormatPr defaultColWidth="11.23046875" defaultRowHeight="15" customHeight="1" x14ac:dyDescent="0.35"/>
  <cols>
    <col min="1" max="1" width="50" style="29" customWidth="1"/>
    <col min="2" max="2" width="36.07421875" style="29" customWidth="1"/>
    <col min="3" max="3" width="26" style="29" customWidth="1"/>
    <col min="4" max="4" width="32" style="29" customWidth="1"/>
    <col min="5" max="5" width="29.07421875" style="29" customWidth="1"/>
    <col min="6" max="6" width="30" style="29" customWidth="1"/>
    <col min="7" max="7" width="39" style="29" customWidth="1"/>
    <col min="8" max="8" width="17.53515625" style="29" hidden="1" customWidth="1"/>
    <col min="9" max="9" width="32.765625" style="29" hidden="1" customWidth="1"/>
    <col min="10" max="10" width="22.07421875" style="29" hidden="1" customWidth="1"/>
    <col min="11" max="11" width="28.69140625" style="29" hidden="1" customWidth="1"/>
    <col min="12" max="16384" width="11.23046875" style="29"/>
  </cols>
  <sheetData>
    <row r="1" spans="1:14" s="230" customFormat="1" ht="23" thickBot="1" x14ac:dyDescent="0.5">
      <c r="A1" s="1085" t="str">
        <f>IF(F1="x","This tab MUST be completed.","")</f>
        <v>This tab MUST be completed.</v>
      </c>
      <c r="B1" s="1085"/>
      <c r="C1" s="1085"/>
      <c r="D1" s="1085"/>
      <c r="E1" s="1085"/>
      <c r="F1" s="233" t="s">
        <v>776</v>
      </c>
    </row>
    <row r="2" spans="1:14" s="230" customFormat="1" ht="23.5" thickBot="1" x14ac:dyDescent="0.55000000000000004">
      <c r="A2" s="1311" t="str">
        <f>IF(F2="x","This tab need not be completed.","")</f>
        <v>This tab need not be completed.</v>
      </c>
      <c r="B2" s="1311"/>
      <c r="C2" s="1311"/>
      <c r="D2" s="1311"/>
      <c r="E2" s="1311"/>
      <c r="F2" s="233" t="s">
        <v>776</v>
      </c>
      <c r="G2" s="938" t="s">
        <v>941</v>
      </c>
      <c r="H2" s="939"/>
      <c r="I2" s="939"/>
      <c r="J2" s="939"/>
      <c r="K2" s="940"/>
    </row>
    <row r="3" spans="1:14" s="407" customFormat="1" ht="23" thickBot="1" x14ac:dyDescent="0.5">
      <c r="F3" s="409"/>
      <c r="G3" s="941" t="s">
        <v>940</v>
      </c>
      <c r="H3" s="942"/>
      <c r="I3" s="942"/>
      <c r="J3" s="942"/>
      <c r="K3" s="943"/>
    </row>
    <row r="4" spans="1:14" s="407" customFormat="1" ht="22.5" x14ac:dyDescent="0.45">
      <c r="F4" s="409"/>
    </row>
    <row r="5" spans="1:14" s="230" customFormat="1" ht="23" x14ac:dyDescent="0.5">
      <c r="H5" s="1280" t="s">
        <v>939</v>
      </c>
      <c r="I5" s="1280"/>
      <c r="J5" s="1280"/>
      <c r="K5" s="1280"/>
    </row>
    <row r="6" spans="1:14" ht="264" customHeight="1" x14ac:dyDescent="0.35">
      <c r="A6" s="1315" t="s">
        <v>1236</v>
      </c>
      <c r="B6" s="1316"/>
      <c r="C6" s="1316"/>
      <c r="D6" s="1316"/>
      <c r="E6" s="1316"/>
      <c r="F6" s="1316"/>
      <c r="G6" s="1317"/>
      <c r="H6" s="1281" t="s">
        <v>934</v>
      </c>
      <c r="I6" s="1281"/>
      <c r="J6" s="1281"/>
      <c r="K6" s="1281"/>
    </row>
    <row r="7" spans="1:14" ht="17.5" x14ac:dyDescent="0.35">
      <c r="A7" s="313"/>
      <c r="B7" s="314"/>
      <c r="C7" s="313"/>
      <c r="D7" s="313"/>
      <c r="E7" s="314"/>
      <c r="F7" s="315"/>
      <c r="G7" s="314"/>
      <c r="H7" s="387"/>
    </row>
    <row r="8" spans="1:14" ht="23" x14ac:dyDescent="0.35">
      <c r="A8" s="1286" t="s">
        <v>277</v>
      </c>
      <c r="B8" s="1287"/>
      <c r="C8" s="1287"/>
      <c r="D8" s="1287"/>
      <c r="E8" s="1287"/>
      <c r="F8" s="1287"/>
      <c r="G8" s="1288"/>
      <c r="H8" s="1284"/>
      <c r="I8" s="1285"/>
      <c r="J8" s="1285"/>
      <c r="K8" s="1285"/>
      <c r="L8" s="406"/>
      <c r="M8" s="406"/>
      <c r="N8" s="406"/>
    </row>
    <row r="9" spans="1:14" ht="90" customHeight="1" x14ac:dyDescent="0.35">
      <c r="A9" s="1291" t="s">
        <v>163</v>
      </c>
      <c r="B9" s="1291" t="s">
        <v>300</v>
      </c>
      <c r="C9" s="1289" t="s">
        <v>164</v>
      </c>
      <c r="D9" s="1289" t="s">
        <v>3</v>
      </c>
      <c r="E9" s="1291" t="s">
        <v>247</v>
      </c>
      <c r="F9" s="1292" t="s">
        <v>38</v>
      </c>
      <c r="G9" s="1291" t="s">
        <v>310</v>
      </c>
      <c r="H9" s="404" t="s">
        <v>935</v>
      </c>
      <c r="I9" s="404" t="s">
        <v>936</v>
      </c>
      <c r="J9" s="1282" t="s">
        <v>937</v>
      </c>
      <c r="K9" s="1282" t="s">
        <v>938</v>
      </c>
    </row>
    <row r="10" spans="1:14" ht="30.65" customHeight="1" thickBot="1" x14ac:dyDescent="0.4">
      <c r="A10" s="1290"/>
      <c r="B10" s="1290"/>
      <c r="C10" s="1290"/>
      <c r="D10" s="1290"/>
      <c r="E10" s="1290"/>
      <c r="F10" s="1290"/>
      <c r="G10" s="1290"/>
      <c r="H10" s="405"/>
      <c r="I10" s="405"/>
      <c r="J10" s="1283"/>
      <c r="K10" s="1283"/>
    </row>
    <row r="11" spans="1:14" ht="19" thickTop="1" thickBot="1" x14ac:dyDescent="0.4">
      <c r="A11" s="3" t="s">
        <v>5</v>
      </c>
      <c r="B11" s="4"/>
      <c r="C11" s="415"/>
      <c r="D11" s="412"/>
      <c r="E11" s="416"/>
      <c r="F11" s="6"/>
      <c r="G11" s="5"/>
      <c r="H11" s="5"/>
      <c r="I11" s="5"/>
      <c r="J11" s="5"/>
      <c r="K11" s="5"/>
    </row>
    <row r="12" spans="1:14" ht="18.5" thickTop="1" thickBot="1" x14ac:dyDescent="0.4">
      <c r="A12" s="3" t="s">
        <v>5</v>
      </c>
      <c r="B12" s="4"/>
      <c r="C12" s="5"/>
      <c r="D12" s="5"/>
      <c r="E12" s="5"/>
      <c r="F12" s="6"/>
      <c r="G12" s="5"/>
      <c r="H12" s="5"/>
      <c r="I12" s="5"/>
      <c r="J12" s="5"/>
      <c r="K12" s="5"/>
    </row>
    <row r="13" spans="1:14" ht="18.5" thickTop="1" thickBot="1" x14ac:dyDescent="0.4">
      <c r="A13" s="3" t="s">
        <v>5</v>
      </c>
      <c r="B13" s="4"/>
      <c r="C13" s="5"/>
      <c r="D13" s="5"/>
      <c r="E13" s="5"/>
      <c r="F13" s="6"/>
      <c r="G13" s="5"/>
      <c r="H13" s="5"/>
      <c r="I13" s="5"/>
      <c r="J13" s="5"/>
      <c r="K13" s="5"/>
    </row>
    <row r="14" spans="1:14" ht="18.5" thickTop="1" thickBot="1" x14ac:dyDescent="0.4">
      <c r="A14" s="3" t="s">
        <v>5</v>
      </c>
      <c r="B14" s="4"/>
      <c r="C14" s="7"/>
      <c r="D14" s="5"/>
      <c r="E14" s="7"/>
      <c r="F14" s="6"/>
      <c r="G14" s="7"/>
      <c r="H14" s="7"/>
      <c r="I14" s="7"/>
      <c r="J14" s="7"/>
      <c r="K14" s="5"/>
    </row>
    <row r="15" spans="1:14" ht="18.5" thickTop="1" thickBot="1" x14ac:dyDescent="0.4">
      <c r="A15" s="3" t="s">
        <v>5</v>
      </c>
      <c r="B15" s="4"/>
      <c r="C15" s="7"/>
      <c r="D15" s="5"/>
      <c r="E15" s="7"/>
      <c r="F15" s="6"/>
      <c r="G15" s="7"/>
      <c r="H15" s="7"/>
      <c r="I15" s="7"/>
      <c r="J15" s="7"/>
      <c r="K15" s="5"/>
    </row>
    <row r="16" spans="1:14" ht="18.5" thickTop="1" thickBot="1" x14ac:dyDescent="0.4">
      <c r="A16" s="3" t="s">
        <v>5</v>
      </c>
      <c r="B16" s="4"/>
      <c r="C16" s="7"/>
      <c r="D16" s="5"/>
      <c r="E16" s="7"/>
      <c r="F16" s="6"/>
      <c r="G16" s="7"/>
      <c r="H16" s="7"/>
      <c r="I16" s="7"/>
      <c r="J16" s="7"/>
      <c r="K16" s="5"/>
    </row>
    <row r="17" spans="1:11" ht="18.5" thickTop="1" thickBot="1" x14ac:dyDescent="0.4">
      <c r="A17" s="3" t="s">
        <v>5</v>
      </c>
      <c r="B17" s="4"/>
      <c r="C17" s="7"/>
      <c r="D17" s="5"/>
      <c r="E17" s="7"/>
      <c r="F17" s="6"/>
      <c r="G17" s="7"/>
      <c r="H17" s="7"/>
      <c r="I17" s="7"/>
      <c r="J17" s="7"/>
      <c r="K17" s="5"/>
    </row>
    <row r="18" spans="1:11" ht="18.5" thickTop="1" thickBot="1" x14ac:dyDescent="0.4">
      <c r="A18" s="3" t="s">
        <v>5</v>
      </c>
      <c r="B18" s="4"/>
      <c r="C18" s="8"/>
      <c r="D18" s="234"/>
      <c r="E18" s="8"/>
      <c r="F18" s="6"/>
      <c r="G18" s="8"/>
      <c r="H18" s="8"/>
      <c r="I18" s="8"/>
      <c r="J18" s="8"/>
      <c r="K18" s="5"/>
    </row>
    <row r="19" spans="1:11" ht="18.5" thickTop="1" thickBot="1" x14ac:dyDescent="0.4">
      <c r="A19" s="3" t="s">
        <v>5</v>
      </c>
      <c r="B19" s="4"/>
      <c r="C19" s="8"/>
      <c r="D19" s="234"/>
      <c r="E19" s="8"/>
      <c r="F19" s="6"/>
      <c r="G19" s="8"/>
      <c r="H19" s="8"/>
      <c r="I19" s="8"/>
      <c r="J19" s="8"/>
      <c r="K19" s="5"/>
    </row>
    <row r="20" spans="1:11" ht="18.5" thickTop="1" thickBot="1" x14ac:dyDescent="0.4">
      <c r="A20" s="3" t="s">
        <v>5</v>
      </c>
      <c r="B20" s="4"/>
      <c r="C20" s="8"/>
      <c r="D20" s="234"/>
      <c r="E20" s="8"/>
      <c r="F20" s="6"/>
      <c r="G20" s="8"/>
      <c r="H20" s="8"/>
      <c r="I20" s="8"/>
      <c r="J20" s="8"/>
      <c r="K20" s="5"/>
    </row>
    <row r="21" spans="1:11" ht="15" customHeight="1" thickTop="1" x14ac:dyDescent="0.35"/>
    <row r="23" spans="1:11" ht="15.75" customHeight="1" x14ac:dyDescent="0.35">
      <c r="A23" s="1286" t="s">
        <v>280</v>
      </c>
      <c r="B23" s="1287"/>
      <c r="C23" s="1287"/>
      <c r="D23" s="1287"/>
      <c r="E23" s="1287"/>
      <c r="F23" s="1287"/>
      <c r="G23" s="1288"/>
    </row>
    <row r="24" spans="1:11" ht="15.75" customHeight="1" x14ac:dyDescent="0.35">
      <c r="A24" s="1291" t="s">
        <v>281</v>
      </c>
      <c r="B24" s="1291" t="s">
        <v>2</v>
      </c>
      <c r="C24" s="1289" t="s">
        <v>282</v>
      </c>
      <c r="D24" s="1289" t="s">
        <v>3</v>
      </c>
      <c r="E24" s="1291" t="s">
        <v>247</v>
      </c>
      <c r="F24" s="1292" t="s">
        <v>38</v>
      </c>
      <c r="G24" s="1291" t="s">
        <v>310</v>
      </c>
    </row>
    <row r="25" spans="1:11" ht="25.9" customHeight="1" thickBot="1" x14ac:dyDescent="0.4">
      <c r="A25" s="1290"/>
      <c r="B25" s="1290"/>
      <c r="C25" s="1290"/>
      <c r="D25" s="1290"/>
      <c r="E25" s="1290"/>
      <c r="F25" s="1290"/>
      <c r="G25" s="1290"/>
    </row>
    <row r="26" spans="1:11" ht="18.5" thickTop="1" thickBot="1" x14ac:dyDescent="0.4">
      <c r="A26" s="3" t="str">
        <f>'Indicator 4-9-10'!A24</f>
        <v>Select</v>
      </c>
      <c r="B26" s="3">
        <f>'Indicator 4-9-10'!B24</f>
        <v>0</v>
      </c>
      <c r="C26" s="5"/>
      <c r="D26" s="3">
        <f>'Indicator 4-9-10'!C24</f>
        <v>0</v>
      </c>
      <c r="E26" s="3">
        <f>'Indicator 4-9-10'!D24</f>
        <v>0</v>
      </c>
      <c r="F26" s="400">
        <f>'Indicator 4-9-10'!E24</f>
        <v>0</v>
      </c>
      <c r="G26" s="3">
        <f>'Indicator 4-9-10'!F24</f>
        <v>0</v>
      </c>
    </row>
    <row r="27" spans="1:11" ht="18.5" thickTop="1" thickBot="1" x14ac:dyDescent="0.4">
      <c r="A27" s="3" t="str">
        <f>'Indicator 4-9-10'!A25</f>
        <v>Select</v>
      </c>
      <c r="B27" s="3">
        <f>'Indicator 4-9-10'!B25</f>
        <v>0</v>
      </c>
      <c r="C27" s="5"/>
      <c r="D27" s="3">
        <f>'Indicator 4-9-10'!C25</f>
        <v>0</v>
      </c>
      <c r="E27" s="3">
        <f>'Indicator 4-9-10'!D25</f>
        <v>0</v>
      </c>
      <c r="F27" s="3">
        <f>'Indicator 4-9-10'!E25</f>
        <v>0</v>
      </c>
      <c r="G27" s="3">
        <f>'Indicator 4-9-10'!F25</f>
        <v>0</v>
      </c>
    </row>
    <row r="28" spans="1:11" ht="18.5" thickTop="1" thickBot="1" x14ac:dyDescent="0.4">
      <c r="A28" s="3" t="str">
        <f>'Indicator 4-9-10'!A26</f>
        <v>Select</v>
      </c>
      <c r="B28" s="3">
        <f>'Indicator 4-9-10'!B26</f>
        <v>0</v>
      </c>
      <c r="C28" s="5"/>
      <c r="D28" s="3">
        <f>'Indicator 4-9-10'!C26</f>
        <v>0</v>
      </c>
      <c r="E28" s="3">
        <f>'Indicator 4-9-10'!D26</f>
        <v>0</v>
      </c>
      <c r="F28" s="3">
        <f>'Indicator 4-9-10'!E26</f>
        <v>0</v>
      </c>
      <c r="G28" s="3">
        <f>'Indicator 4-9-10'!F26</f>
        <v>0</v>
      </c>
    </row>
    <row r="29" spans="1:11" ht="18.5" thickTop="1" thickBot="1" x14ac:dyDescent="0.4">
      <c r="A29" s="3" t="str">
        <f>'Indicator 4-9-10'!A27</f>
        <v>Select</v>
      </c>
      <c r="B29" s="3">
        <f>'Indicator 4-9-10'!B27</f>
        <v>0</v>
      </c>
      <c r="C29" s="7"/>
      <c r="D29" s="3">
        <f>'Indicator 4-9-10'!C27</f>
        <v>0</v>
      </c>
      <c r="E29" s="3">
        <f>'Indicator 4-9-10'!D27</f>
        <v>0</v>
      </c>
      <c r="F29" s="3">
        <f>'Indicator 4-9-10'!E27</f>
        <v>0</v>
      </c>
      <c r="G29" s="3">
        <f>'Indicator 4-9-10'!F27</f>
        <v>0</v>
      </c>
    </row>
    <row r="30" spans="1:11" ht="18.5" thickTop="1" thickBot="1" x14ac:dyDescent="0.4">
      <c r="A30" s="3" t="str">
        <f>'Indicator 4-9-10'!A28</f>
        <v>Select</v>
      </c>
      <c r="B30" s="3">
        <f>'Indicator 4-9-10'!B28</f>
        <v>0</v>
      </c>
      <c r="C30" s="7"/>
      <c r="D30" s="3">
        <f>'Indicator 4-9-10'!C28</f>
        <v>0</v>
      </c>
      <c r="E30" s="3">
        <f>'Indicator 4-9-10'!D28</f>
        <v>0</v>
      </c>
      <c r="F30" s="3">
        <f>'Indicator 4-9-10'!E28</f>
        <v>0</v>
      </c>
      <c r="G30" s="3">
        <f>'Indicator 4-9-10'!F28</f>
        <v>0</v>
      </c>
    </row>
    <row r="31" spans="1:11" ht="18.5" thickTop="1" thickBot="1" x14ac:dyDescent="0.4">
      <c r="A31" s="3" t="str">
        <f>'Indicator 4-9-10'!A29</f>
        <v>Select</v>
      </c>
      <c r="B31" s="3">
        <f>'Indicator 4-9-10'!B29</f>
        <v>0</v>
      </c>
      <c r="C31" s="7"/>
      <c r="D31" s="3">
        <f>'Indicator 4-9-10'!C29</f>
        <v>0</v>
      </c>
      <c r="E31" s="3">
        <f>'Indicator 4-9-10'!D29</f>
        <v>0</v>
      </c>
      <c r="F31" s="3">
        <f>'Indicator 4-9-10'!E29</f>
        <v>0</v>
      </c>
      <c r="G31" s="3">
        <f>'Indicator 4-9-10'!F29</f>
        <v>0</v>
      </c>
    </row>
    <row r="32" spans="1:11" ht="18.5" thickTop="1" thickBot="1" x14ac:dyDescent="0.4">
      <c r="A32" s="3" t="str">
        <f>'Indicator 4-9-10'!A30</f>
        <v>Select</v>
      </c>
      <c r="B32" s="3">
        <f>'Indicator 4-9-10'!B30</f>
        <v>0</v>
      </c>
      <c r="C32" s="7"/>
      <c r="D32" s="3">
        <f>'Indicator 4-9-10'!C30</f>
        <v>0</v>
      </c>
      <c r="E32" s="3">
        <f>'Indicator 4-9-10'!D30</f>
        <v>0</v>
      </c>
      <c r="F32" s="3">
        <f>'Indicator 4-9-10'!E30</f>
        <v>0</v>
      </c>
      <c r="G32" s="3">
        <f>'Indicator 4-9-10'!F30</f>
        <v>0</v>
      </c>
    </row>
    <row r="33" spans="1:8" ht="18.5" thickTop="1" thickBot="1" x14ac:dyDescent="0.4">
      <c r="A33" s="3" t="str">
        <f>'Indicator 4-9-10'!A31</f>
        <v>Select</v>
      </c>
      <c r="B33" s="3">
        <f>'Indicator 4-9-10'!B31</f>
        <v>0</v>
      </c>
      <c r="C33" s="8"/>
      <c r="D33" s="3">
        <f>'Indicator 4-9-10'!C31</f>
        <v>0</v>
      </c>
      <c r="E33" s="3">
        <f>'Indicator 4-9-10'!D31</f>
        <v>0</v>
      </c>
      <c r="F33" s="3">
        <f>'Indicator 4-9-10'!E31</f>
        <v>0</v>
      </c>
      <c r="G33" s="3">
        <f>'Indicator 4-9-10'!F31</f>
        <v>0</v>
      </c>
    </row>
    <row r="34" spans="1:8" ht="15.75" customHeight="1" thickTop="1" x14ac:dyDescent="0.35"/>
    <row r="35" spans="1:8" ht="15.75" customHeight="1" x14ac:dyDescent="0.35"/>
    <row r="36" spans="1:8" ht="15.75" customHeight="1" x14ac:dyDescent="0.35">
      <c r="A36" s="1312" t="s">
        <v>253</v>
      </c>
      <c r="B36" s="1313"/>
      <c r="C36" s="1313"/>
      <c r="D36" s="1313"/>
      <c r="E36" s="1313"/>
      <c r="F36" s="1313"/>
      <c r="G36" s="1314"/>
    </row>
    <row r="37" spans="1:8" ht="15.75" customHeight="1" x14ac:dyDescent="0.35">
      <c r="A37" s="1293" t="s">
        <v>286</v>
      </c>
      <c r="B37" s="1299" t="s">
        <v>846</v>
      </c>
      <c r="C37" s="1300"/>
      <c r="D37" s="1295" t="s">
        <v>3</v>
      </c>
      <c r="E37" s="1293" t="s">
        <v>247</v>
      </c>
      <c r="F37" s="1297" t="s">
        <v>38</v>
      </c>
      <c r="G37" s="1293" t="s">
        <v>310</v>
      </c>
    </row>
    <row r="38" spans="1:8" ht="28.5" customHeight="1" thickBot="1" x14ac:dyDescent="0.4">
      <c r="A38" s="1294"/>
      <c r="B38" s="1301"/>
      <c r="C38" s="1302"/>
      <c r="D38" s="1296"/>
      <c r="E38" s="1294"/>
      <c r="F38" s="1298"/>
      <c r="G38" s="1294"/>
    </row>
    <row r="39" spans="1:8" ht="18.5" thickTop="1" thickBot="1" x14ac:dyDescent="0.4">
      <c r="A39" s="385" t="str">
        <f t="array" ref="A39">IFERROR(INDEX('Indicators 11,12,13 Data'!$A$30:$F$36,SMALL(IF((INDEX('Indicators 11,12,13 Data'!$A$30:$F$36,,2)&gt;0),MATCH(ROW('Indicators 11,12,13 Data'!$A$30:$A$36),ROW('Indicators 11,12,13 Data'!$A$30:$A$36)),""),ROWS('Indicators 11,12,13 Data'!$A$1:A1)),1),"")</f>
        <v/>
      </c>
      <c r="B39" s="16" t="str">
        <f>IF(A$39="","","Caseload")</f>
        <v/>
      </c>
      <c r="C39" s="17"/>
      <c r="D39" s="561"/>
      <c r="E39" s="561"/>
      <c r="F39" s="562"/>
      <c r="G39" s="561"/>
      <c r="H39" s="376"/>
    </row>
    <row r="40" spans="1:8" ht="18.5" thickTop="1" thickBot="1" x14ac:dyDescent="0.4">
      <c r="A40" s="385" t="str">
        <f t="array" ref="A40">IFERROR(INDEX('Indicators 11,12,13 Data'!$A$30:$F$36,SMALL(IF((INDEX('Indicators 11,12,13 Data'!$A$30:$F$36,,2)&gt;0),MATCH(ROW('Indicators 11,12,13 Data'!$A$30:$A$36),ROW('Indicators 11,12,13 Data'!$A$30:$A$36)),""),ROWS('Indicators 11,12,13 Data'!$A$1:A2)),1),"")</f>
        <v/>
      </c>
      <c r="B40" s="18" t="str">
        <f>IF(A$39="","","Staff Training")</f>
        <v/>
      </c>
      <c r="C40" s="19"/>
      <c r="D40" s="561"/>
      <c r="E40" s="561"/>
      <c r="F40" s="562"/>
      <c r="G40" s="561"/>
    </row>
    <row r="41" spans="1:8" ht="18.5" thickTop="1" thickBot="1" x14ac:dyDescent="0.4">
      <c r="A41" s="385" t="str">
        <f t="array" ref="A41">IFERROR(INDEX('Indicators 11,12,13 Data'!$A$30:$F$36,SMALL(IF((INDEX('Indicators 11,12,13 Data'!$A$30:$F$36,,2)&gt;0),MATCH(ROW('Indicators 11,12,13 Data'!$A$30:$A$36),ROW('Indicators 11,12,13 Data'!$A$30:$A$36)),""),ROWS('Indicators 11,12,13 Data'!$A$1:A3)),1),"")</f>
        <v/>
      </c>
      <c r="B41" s="18" t="str">
        <f>IF(A$39="","","Procedures")</f>
        <v/>
      </c>
      <c r="C41" s="19"/>
      <c r="D41" s="561"/>
      <c r="E41" s="561"/>
      <c r="F41" s="562"/>
      <c r="G41" s="561"/>
    </row>
    <row r="42" spans="1:8" ht="18.5" thickTop="1" thickBot="1" x14ac:dyDescent="0.4">
      <c r="A42" s="385" t="str">
        <f t="array" ref="A42">IFERROR(INDEX('Indicators 11,12,13 Data'!$A$30:$F$36,SMALL(IF((INDEX('Indicators 11,12,13 Data'!$A$30:$F$36,,2)&gt;0),MATCH(ROW('Indicators 11,12,13 Data'!$A$30:$A$36),ROW('Indicators 11,12,13 Data'!$A$30:$A$36)),""),ROWS('Indicators 11,12,13 Data'!$A$1:A4)),1),"")</f>
        <v/>
      </c>
      <c r="B42" s="18" t="str">
        <f>IF(A$39="","","Resource Allocation")</f>
        <v/>
      </c>
      <c r="C42" s="19"/>
      <c r="D42" s="561"/>
      <c r="E42" s="561"/>
      <c r="F42" s="562"/>
      <c r="G42" s="561"/>
    </row>
    <row r="43" spans="1:8" ht="18.5" thickTop="1" thickBot="1" x14ac:dyDescent="0.4">
      <c r="A43" s="385" t="str">
        <f t="array" ref="A43">IFERROR(INDEX('Indicators 11,12,13 Data'!$A$30:$F$36,SMALL(IF((INDEX('Indicators 11,12,13 Data'!$A$30:$F$36,,2)&gt;0),MATCH(ROW('Indicators 11,12,13 Data'!$A$30:$A$36),ROW('Indicators 11,12,13 Data'!$A$30:$A$36)),""),ROWS('Indicators 11,12,13 Data'!$A$1:A5)),1),"")</f>
        <v/>
      </c>
      <c r="B43" s="18" t="str">
        <f>IF(A$39="","","Contingency Plans")</f>
        <v/>
      </c>
      <c r="C43" s="19"/>
      <c r="D43" s="561"/>
      <c r="E43" s="561"/>
      <c r="F43" s="562"/>
      <c r="G43" s="561"/>
    </row>
    <row r="44" spans="1:8" ht="18.5" thickTop="1" thickBot="1" x14ac:dyDescent="0.4">
      <c r="A44" s="385" t="str">
        <f t="array" ref="A44">IFERROR(INDEX('Indicators 11,12,13 Data'!$A$30:$F$36,SMALL(IF((INDEX('Indicators 11,12,13 Data'!$A$30:$F$36,,2)&gt;0),MATCH(ROW('Indicators 11,12,13 Data'!$A$30:$A$36),ROW('Indicators 11,12,13 Data'!$A$30:$A$36)),""),ROWS('Indicators 11,12,13 Data'!$A$1:A6)),1),"")</f>
        <v/>
      </c>
      <c r="B44" s="18" t="str">
        <f>IF(A$39="","","Policies")</f>
        <v/>
      </c>
      <c r="C44" s="19"/>
      <c r="D44" s="561"/>
      <c r="E44" s="561"/>
      <c r="F44" s="562"/>
      <c r="G44" s="561"/>
    </row>
    <row r="45" spans="1:8" ht="18.5" thickTop="1" thickBot="1" x14ac:dyDescent="0.4">
      <c r="A45" s="385" t="str">
        <f t="array" ref="A45">IFERROR(INDEX('Indicators 11,12,13 Data'!$A$30:$F$36,SMALL(IF((INDEX('Indicators 11,12,13 Data'!$A$30:$F$36,,2)&gt;0),MATCH(ROW('Indicators 11,12,13 Data'!$A$30:$A$36),ROW('Indicators 11,12,13 Data'!$A$30:$A$36)),""),ROWS('Indicators 11,12,13 Data'!$A$1:A7)),1),"")</f>
        <v/>
      </c>
      <c r="B45" s="226" t="str">
        <f>IF(A$39="","","Other")</f>
        <v/>
      </c>
      <c r="C45" s="19"/>
      <c r="D45" s="561"/>
      <c r="E45" s="561"/>
      <c r="F45" s="562"/>
      <c r="G45" s="561"/>
    </row>
    <row r="46" spans="1:8" ht="18.5" thickTop="1" thickBot="1" x14ac:dyDescent="0.4">
      <c r="A46" s="225" t="str">
        <f>IF(COUNTIF('Indicator 11'!$H$4:$H$5,"x")&gt;0,"Continued or Longstanding Noncompliance","")</f>
        <v>Continued or Longstanding Noncompliance</v>
      </c>
      <c r="B46" s="1303"/>
      <c r="C46" s="1304"/>
      <c r="D46" s="1305" t="str">
        <f>IF(A46&lt;&gt;"",HYPERLINK("https://docs.google.com/document/d/168NJLGFME-_5nBlattFbVRaBWCkylqGQvEV-XiUmsWE/copy","The form at this link must be completed."),"")</f>
        <v>The form at this link must be completed.</v>
      </c>
      <c r="E46" s="1306"/>
      <c r="F46" s="1306"/>
      <c r="G46" s="1307"/>
    </row>
    <row r="47" spans="1:8" ht="15.75" customHeight="1" thickTop="1" x14ac:dyDescent="0.35">
      <c r="A47" s="558"/>
      <c r="B47" s="558" t="s">
        <v>847</v>
      </c>
      <c r="C47" s="558"/>
      <c r="D47" s="558"/>
      <c r="E47" s="558"/>
      <c r="F47" s="558"/>
      <c r="G47" s="558"/>
      <c r="H47" s="375"/>
    </row>
    <row r="48" spans="1:8" ht="15.75" customHeight="1" x14ac:dyDescent="0.35">
      <c r="A48" s="558"/>
      <c r="B48" s="558"/>
      <c r="C48" s="558"/>
      <c r="D48" s="558"/>
      <c r="E48" s="558"/>
      <c r="F48" s="316"/>
      <c r="G48" s="558"/>
    </row>
    <row r="49" spans="1:7" ht="15.75" customHeight="1" x14ac:dyDescent="0.35">
      <c r="A49" s="1286" t="s">
        <v>254</v>
      </c>
      <c r="B49" s="1287"/>
      <c r="C49" s="1287"/>
      <c r="D49" s="1287"/>
      <c r="E49" s="1287"/>
      <c r="F49" s="1287"/>
      <c r="G49" s="1288"/>
    </row>
    <row r="50" spans="1:7" ht="15.75" customHeight="1" x14ac:dyDescent="0.35">
      <c r="A50" s="1293" t="s">
        <v>286</v>
      </c>
      <c r="B50" s="1299" t="s">
        <v>846</v>
      </c>
      <c r="C50" s="1300"/>
      <c r="D50" s="1295" t="s">
        <v>3</v>
      </c>
      <c r="E50" s="1293" t="s">
        <v>247</v>
      </c>
      <c r="F50" s="1297" t="s">
        <v>38</v>
      </c>
      <c r="G50" s="1293" t="s">
        <v>310</v>
      </c>
    </row>
    <row r="51" spans="1:7" ht="24" customHeight="1" thickBot="1" x14ac:dyDescent="0.4">
      <c r="A51" s="1294"/>
      <c r="B51" s="1301"/>
      <c r="C51" s="1302"/>
      <c r="D51" s="1296"/>
      <c r="E51" s="1294"/>
      <c r="F51" s="1298"/>
      <c r="G51" s="1294"/>
    </row>
    <row r="52" spans="1:7" ht="18.5" thickTop="1" thickBot="1" x14ac:dyDescent="0.4">
      <c r="A52" s="4" t="str">
        <f t="array" ref="A52">IFERROR(INDEX('Indicators 11,12,13 Data'!$A$30:$F$36,SMALL(IF((INDEX('Indicators 11,12,13 Data'!$A$30:$F$36,,4)&gt;0),MATCH(ROW('Indicators 11,12,13 Data'!$A$30:$A$36),ROW('Indicators 11,12,13 Data'!$A$30:$A$36)),""),ROWS('Indicators 11,12,13 Data'!$A$1:A1)),3),"")</f>
        <v/>
      </c>
      <c r="B52" s="16" t="str">
        <f>IF(A$52="","","Caseload")</f>
        <v/>
      </c>
      <c r="C52" s="17"/>
      <c r="D52" s="561"/>
      <c r="E52" s="561"/>
      <c r="F52" s="562"/>
      <c r="G52" s="561"/>
    </row>
    <row r="53" spans="1:7" ht="18.5" thickTop="1" thickBot="1" x14ac:dyDescent="0.4">
      <c r="A53" s="4" t="str">
        <f t="array" ref="A53">IFERROR(INDEX('Indicators 11,12,13 Data'!$A$30:$F$36,SMALL(IF((INDEX('Indicators 11,12,13 Data'!$A$30:$F$36,,4)&gt;0),MATCH(ROW('Indicators 11,12,13 Data'!$A$30:$A$36),ROW('Indicators 11,12,13 Data'!$A$30:$A$36)),""),ROWS('Indicators 11,12,13 Data'!$A$1:A2)),3),"")</f>
        <v/>
      </c>
      <c r="B53" s="18" t="str">
        <f>IF(A$52="","","Staff Training")</f>
        <v/>
      </c>
      <c r="C53" s="19"/>
      <c r="D53" s="561"/>
      <c r="E53" s="561"/>
      <c r="F53" s="562"/>
      <c r="G53" s="561"/>
    </row>
    <row r="54" spans="1:7" ht="18.5" thickTop="1" thickBot="1" x14ac:dyDescent="0.4">
      <c r="A54" s="4" t="str">
        <f t="array" ref="A54">IFERROR(INDEX('Indicators 11,12,13 Data'!$A$30:$F$36,SMALL(IF((INDEX('Indicators 11,12,13 Data'!$A$30:$F$36,,4)&gt;0),MATCH(ROW('Indicators 11,12,13 Data'!$A$30:$A$36),ROW('Indicators 11,12,13 Data'!$A$30:$A$36)),""),ROWS('Indicators 11,12,13 Data'!$A$1:A3)),3),"")</f>
        <v/>
      </c>
      <c r="B54" s="18" t="str">
        <f>IF(A$52="","","Procedures")</f>
        <v/>
      </c>
      <c r="C54" s="19"/>
      <c r="D54" s="561"/>
      <c r="E54" s="561"/>
      <c r="F54" s="562"/>
      <c r="G54" s="561"/>
    </row>
    <row r="55" spans="1:7" ht="18.5" thickTop="1" thickBot="1" x14ac:dyDescent="0.4">
      <c r="A55" s="4" t="str">
        <f t="array" ref="A55">IFERROR(INDEX('Indicators 11,12,13 Data'!$A$30:$F$36,SMALL(IF((INDEX('Indicators 11,12,13 Data'!$A$30:$F$36,,4)&gt;0),MATCH(ROW('Indicators 11,12,13 Data'!$A$30:$A$36),ROW('Indicators 11,12,13 Data'!$A$30:$A$36)),""),ROWS('Indicators 11,12,13 Data'!$A$1:A4)),3),"")</f>
        <v/>
      </c>
      <c r="B55" s="18" t="str">
        <f>IF(A$52="","","Resource Allocation")</f>
        <v/>
      </c>
      <c r="C55" s="19"/>
      <c r="D55" s="561"/>
      <c r="E55" s="561"/>
      <c r="F55" s="562"/>
      <c r="G55" s="561"/>
    </row>
    <row r="56" spans="1:7" ht="18.5" thickTop="1" thickBot="1" x14ac:dyDescent="0.4">
      <c r="A56" s="4" t="str">
        <f t="array" ref="A56">IFERROR(INDEX('Indicators 11,12,13 Data'!$A$30:$F$36,SMALL(IF((INDEX('Indicators 11,12,13 Data'!$A$30:$F$36,,4)&gt;0),MATCH(ROW('Indicators 11,12,13 Data'!$A$30:$A$36),ROW('Indicators 11,12,13 Data'!$A$30:$A$36)),""),ROWS('Indicators 11,12,13 Data'!$A$1:A5)),3),"")</f>
        <v/>
      </c>
      <c r="B56" s="18" t="str">
        <f>IF(A$52="","","Contingency Plans")</f>
        <v/>
      </c>
      <c r="C56" s="19"/>
      <c r="D56" s="561"/>
      <c r="E56" s="561"/>
      <c r="F56" s="562"/>
      <c r="G56" s="561"/>
    </row>
    <row r="57" spans="1:7" ht="18.5" thickTop="1" thickBot="1" x14ac:dyDescent="0.4">
      <c r="A57" s="4" t="str">
        <f t="array" ref="A57">IFERROR(INDEX('Indicators 11,12,13 Data'!$A$30:$F$36,SMALL(IF((INDEX('Indicators 11,12,13 Data'!$A$30:$F$36,,4)&gt;0),MATCH(ROW('Indicators 11,12,13 Data'!$A$30:$A$36),ROW('Indicators 11,12,13 Data'!$A$30:$A$36)),""),ROWS('Indicators 11,12,13 Data'!$A$1:A6)),3),"")</f>
        <v/>
      </c>
      <c r="B57" s="18" t="str">
        <f>IF(A$52="","","Policies")</f>
        <v/>
      </c>
      <c r="C57" s="19"/>
      <c r="D57" s="561"/>
      <c r="E57" s="561"/>
      <c r="F57" s="562"/>
      <c r="G57" s="561"/>
    </row>
    <row r="58" spans="1:7" ht="18.5" thickTop="1" thickBot="1" x14ac:dyDescent="0.4">
      <c r="A58" s="4" t="str">
        <f t="array" ref="A58">IFERROR(INDEX('Indicators 11,12,13 Data'!$A$30:$F$36,SMALL(IF((INDEX('Indicators 11,12,13 Data'!$A$30:$F$36,,4)&gt;0),MATCH(ROW('Indicators 11,12,13 Data'!$A$30:$A$36),ROW('Indicators 11,12,13 Data'!$A$30:$A$36)),""),ROWS('Indicators 11,12,13 Data'!$A$1:A7)),3),"")</f>
        <v/>
      </c>
      <c r="B58" s="226" t="str">
        <f>IF(A$52="","","Other")</f>
        <v/>
      </c>
      <c r="C58" s="19"/>
      <c r="D58" s="561"/>
      <c r="E58" s="561"/>
      <c r="F58" s="562"/>
      <c r="G58" s="561"/>
    </row>
    <row r="59" spans="1:7" ht="19.5" customHeight="1" thickTop="1" thickBot="1" x14ac:dyDescent="0.4">
      <c r="A59" s="225" t="str">
        <f>IF(COUNTIF('Indicator 12'!$H$4:$H$5,"x")&gt;0,"Continued or Longstanding Noncompliance","")</f>
        <v>Continued or Longstanding Noncompliance</v>
      </c>
      <c r="B59" s="1303"/>
      <c r="C59" s="1304"/>
      <c r="D59" s="1308" t="str">
        <f>IF(A59&lt;&gt;"",HYPERLINK("https://docs.google.com/document/d/1f1OwYYl33f4Deok_cNY1tpua3XEtTnQ7eB-LOR9RC-0/copy","The form at this link must be completed."),"")</f>
        <v>The form at this link must be completed.</v>
      </c>
      <c r="E59" s="1309"/>
      <c r="F59" s="1309"/>
      <c r="G59" s="1310"/>
    </row>
    <row r="60" spans="1:7" ht="15.75" customHeight="1" thickTop="1" x14ac:dyDescent="0.35">
      <c r="A60" s="30"/>
      <c r="B60" s="30"/>
      <c r="C60" s="31"/>
      <c r="D60" s="30"/>
      <c r="E60" s="30"/>
      <c r="F60" s="30"/>
      <c r="G60" s="30"/>
    </row>
    <row r="61" spans="1:7" ht="15.75" customHeight="1" x14ac:dyDescent="0.35">
      <c r="A61" s="558"/>
      <c r="B61" s="558"/>
      <c r="C61" s="558"/>
      <c r="D61" s="558"/>
      <c r="E61" s="558"/>
      <c r="F61" s="558"/>
      <c r="G61" s="558"/>
    </row>
    <row r="62" spans="1:7" ht="15.75" customHeight="1" x14ac:dyDescent="0.35">
      <c r="A62" s="1286" t="s">
        <v>283</v>
      </c>
      <c r="B62" s="1287"/>
      <c r="C62" s="1287"/>
      <c r="D62" s="1287"/>
      <c r="E62" s="1287"/>
      <c r="F62" s="1287"/>
      <c r="G62" s="1288"/>
    </row>
    <row r="63" spans="1:7" ht="15" customHeight="1" x14ac:dyDescent="0.35">
      <c r="A63" s="1293" t="s">
        <v>286</v>
      </c>
      <c r="B63" s="1299" t="s">
        <v>846</v>
      </c>
      <c r="C63" s="1300"/>
      <c r="D63" s="1295" t="s">
        <v>3</v>
      </c>
      <c r="E63" s="1293" t="s">
        <v>247</v>
      </c>
      <c r="F63" s="1297" t="s">
        <v>38</v>
      </c>
      <c r="G63" s="1293" t="s">
        <v>310</v>
      </c>
    </row>
    <row r="64" spans="1:7" ht="15.75" customHeight="1" thickBot="1" x14ac:dyDescent="0.4">
      <c r="A64" s="1294"/>
      <c r="B64" s="1301"/>
      <c r="C64" s="1302"/>
      <c r="D64" s="1296"/>
      <c r="E64" s="1294"/>
      <c r="F64" s="1298"/>
      <c r="G64" s="1294"/>
    </row>
    <row r="65" spans="1:7" ht="18.5" thickTop="1" thickBot="1" x14ac:dyDescent="0.4">
      <c r="A65" s="4" t="str">
        <f t="array" ref="A65">IFERROR(INDEX('Indicators 11,12,13 Data'!$A$30:$F$36,SMALL(IF((INDEX('Indicators 11,12,13 Data'!$A$30:$F$36,,6)&gt;0),MATCH(ROW('Indicators 11,12,13 Data'!$A$30:$A$36),ROW('Indicators 11,12,13 Data'!$A$30:$A$36)),""),ROWS('Indicators 11,12,13 Data'!$A$1:A1)),5),"")</f>
        <v/>
      </c>
      <c r="B65" s="16" t="str">
        <f>IF(A$65="","","Self-Monitoring")</f>
        <v/>
      </c>
      <c r="C65" s="17"/>
      <c r="D65" s="32" t="str">
        <f t="array" ref="D65">IFERROR(INDEX('Indicators 11,12,13 Data'!$I$2:$K$11,SMALL(IF((INDEX('Indicators 11,12,13 Data'!$I$2:$K$11,,1)='Indicator 13'!$N$1),MATCH(ROW('Indicators 11,12,13 Data'!$I$2:$I$11),ROW('Indicators 11,12,13 Data'!$I$2:$I$11)),""),ROWS('Indicators 11,12,13 Data'!$A$1:A1)),2),"")</f>
        <v/>
      </c>
      <c r="E65" s="32"/>
      <c r="F65" s="6"/>
      <c r="G65" s="32"/>
    </row>
    <row r="66" spans="1:7" ht="18.5" thickTop="1" thickBot="1" x14ac:dyDescent="0.4">
      <c r="A66" s="4" t="str">
        <f t="array" ref="A66">IFERROR(INDEX('Indicators 11,12,13 Data'!$A$30:$F$36,SMALL(IF((INDEX('Indicators 11,12,13 Data'!$A$30:$F$36,,6)&gt;0),MATCH(ROW('Indicators 11,12,13 Data'!$A$30:$A$36),ROW('Indicators 11,12,13 Data'!$A$30:$A$36)),""),ROWS('Indicators 11,12,13 Data'!$A$1:A2)),5),"")</f>
        <v/>
      </c>
      <c r="B66" s="18" t="str">
        <f>IF(A$65="","","Staff Training")</f>
        <v/>
      </c>
      <c r="C66" s="19"/>
      <c r="D66" s="32" t="str">
        <f t="array" ref="D66">IFERROR(INDEX('Indicators 11,12,13 Data'!$I$2:$K$11,SMALL(IF((INDEX('Indicators 11,12,13 Data'!$I$2:$K$11,,1)='Indicator 13'!$N$1),MATCH(ROW('Indicators 11,12,13 Data'!$I$2:$I$11),ROW('Indicators 11,12,13 Data'!$I$2:$I$11)),""),ROWS('Indicators 11,12,13 Data'!$A$1:A2)),2),"")</f>
        <v/>
      </c>
      <c r="E66" s="32"/>
      <c r="F66" s="6"/>
      <c r="G66" s="32"/>
    </row>
    <row r="67" spans="1:7" ht="18.5" thickTop="1" thickBot="1" x14ac:dyDescent="0.4">
      <c r="A67" s="4" t="str">
        <f t="array" ref="A67">IFERROR(INDEX('Indicators 11,12,13 Data'!$A$30:$F$36,SMALL(IF((INDEX('Indicators 11,12,13 Data'!$A$30:$F$36,,6)&gt;0),MATCH(ROW('Indicators 11,12,13 Data'!$A$30:$A$36),ROW('Indicators 11,12,13 Data'!$A$30:$A$36)),""),ROWS('Indicators 11,12,13 Data'!$A$1:A3)),5),"")</f>
        <v/>
      </c>
      <c r="B67" s="18" t="str">
        <f>IF(A$65="","","Policies")</f>
        <v/>
      </c>
      <c r="C67" s="19"/>
      <c r="D67" s="32" t="str">
        <f t="array" ref="D67">IFERROR(INDEX('Indicators 11,12,13 Data'!$I$2:$K$11,SMALL(IF((INDEX('Indicators 11,12,13 Data'!$I$2:$K$11,,1)='Indicator 13'!$N$1),MATCH(ROW('Indicators 11,12,13 Data'!$I$2:$I$11),ROW('Indicators 11,12,13 Data'!$I$2:$I$11)),""),ROWS('Indicators 11,12,13 Data'!$A$1:A3)),2),"")</f>
        <v/>
      </c>
      <c r="E67" s="32"/>
      <c r="F67" s="6"/>
      <c r="G67" s="32"/>
    </row>
    <row r="68" spans="1:7" ht="18.5" thickTop="1" thickBot="1" x14ac:dyDescent="0.4">
      <c r="A68" s="4" t="str">
        <f t="array" ref="A68">IFERROR(INDEX('Indicators 11,12,13 Data'!$A$30:$F$36,SMALL(IF((INDEX('Indicators 11,12,13 Data'!$A$30:$F$36,,6)&gt;0),MATCH(ROW('Indicators 11,12,13 Data'!$A$30:$A$36),ROW('Indicators 11,12,13 Data'!$A$30:$A$36)),""),ROWS('Indicators 11,12,13 Data'!$A$1:A4)),5),"")</f>
        <v/>
      </c>
      <c r="B68" s="18" t="str">
        <f>IF(A$65="","","Collaboration with Outside Agencies")</f>
        <v/>
      </c>
      <c r="C68" s="19"/>
      <c r="D68" s="32" t="str">
        <f t="array" ref="D68">IFERROR(INDEX('Indicators 11,12,13 Data'!$I$2:$K$11,SMALL(IF((INDEX('Indicators 11,12,13 Data'!$I$2:$K$11,,1)='Indicator 13'!$N$1),MATCH(ROW('Indicators 11,12,13 Data'!$I$2:$I$11),ROW('Indicators 11,12,13 Data'!$I$2:$I$11)),""),ROWS('Indicators 11,12,13 Data'!$A$1:A4)),2),"")</f>
        <v/>
      </c>
      <c r="E68" s="32"/>
      <c r="F68" s="6"/>
      <c r="G68" s="32"/>
    </row>
    <row r="69" spans="1:7" ht="18.5" thickTop="1" thickBot="1" x14ac:dyDescent="0.4">
      <c r="A69" s="4" t="str">
        <f t="array" ref="A69">IFERROR(INDEX('Indicators 11,12,13 Data'!$A$30:$F$36,SMALL(IF((INDEX('Indicators 11,12,13 Data'!$A$30:$F$36,,6)&gt;0),MATCH(ROW('Indicators 11,12,13 Data'!$A$30:$A$36),ROW('Indicators 11,12,13 Data'!$A$30:$A$36)),""),ROWS('Indicators 11,12,13 Data'!$A$1:A5)),5),"")</f>
        <v/>
      </c>
      <c r="B69" s="18"/>
      <c r="C69" s="19"/>
      <c r="D69" s="32" t="str">
        <f t="array" ref="D69">IFERROR(INDEX('Indicators 11,12,13 Data'!$I$2:$K$11,SMALL(IF((INDEX('Indicators 11,12,13 Data'!$I$2:$K$11,,1)='Indicator 13'!$N$1),MATCH(ROW('Indicators 11,12,13 Data'!$I$2:$I$11),ROW('Indicators 11,12,13 Data'!$I$2:$I$11)),""),ROWS('Indicators 11,12,13 Data'!$A$1:A5)),2),"")</f>
        <v/>
      </c>
      <c r="E69" s="32"/>
      <c r="F69" s="6"/>
      <c r="G69" s="32"/>
    </row>
    <row r="70" spans="1:7" s="377" customFormat="1" ht="18.5" thickTop="1" thickBot="1" x14ac:dyDescent="0.4">
      <c r="A70" s="385"/>
      <c r="B70" s="18"/>
      <c r="C70" s="19"/>
      <c r="D70" s="32" t="str">
        <f t="array" ref="D70">IFERROR(INDEX('Indicators 11,12,13 Data'!$I$2:$K$11,SMALL(IF((INDEX('Indicators 11,12,13 Data'!$I$2:$K$11,,1)='Indicator 13'!$N$1),MATCH(ROW('Indicators 11,12,13 Data'!$I$2:$I$11),ROW('Indicators 11,12,13 Data'!$I$2:$I$11)),""),ROWS('Indicators 11,12,13 Data'!$A$1:A6)),2),"")</f>
        <v/>
      </c>
      <c r="E70" s="32"/>
      <c r="F70" s="6"/>
      <c r="G70" s="32"/>
    </row>
    <row r="71" spans="1:7" ht="18.5" thickTop="1" thickBot="1" x14ac:dyDescent="0.4">
      <c r="A71" s="225" t="str">
        <f>IF(COUNTIF('Indicator 13'!$H$4:$H$5,"x")&gt;0,"Continued or Longstanding Noncompliance","")</f>
        <v>Continued or Longstanding Noncompliance</v>
      </c>
      <c r="B71" s="381"/>
      <c r="C71" s="382"/>
      <c r="D71" s="1308" t="str">
        <f>IF(A71="","",HYPERLINK("https://forms.gle/UkjsJAaxbEcDKYYE9","The form at this link must be completed."))</f>
        <v>The form at this link must be completed.</v>
      </c>
      <c r="E71" s="1309"/>
      <c r="F71" s="1309"/>
      <c r="G71" s="1310"/>
    </row>
    <row r="72" spans="1:7" ht="15.75" customHeight="1" thickTop="1" x14ac:dyDescent="0.35">
      <c r="A72" s="374"/>
      <c r="B72" s="378"/>
      <c r="C72" s="379"/>
      <c r="D72" s="380"/>
      <c r="E72" s="317"/>
    </row>
    <row r="73" spans="1:7" ht="15.75" customHeight="1" x14ac:dyDescent="0.35"/>
    <row r="74" spans="1:7" ht="15.75" customHeight="1" x14ac:dyDescent="0.35"/>
    <row r="75" spans="1:7" ht="15.75" customHeight="1" x14ac:dyDescent="0.35"/>
    <row r="76" spans="1:7" ht="15.75" customHeight="1" x14ac:dyDescent="0.35"/>
    <row r="77" spans="1:7" ht="15.75" customHeight="1" x14ac:dyDescent="0.35"/>
    <row r="78" spans="1:7" ht="15.75" customHeight="1" x14ac:dyDescent="0.35"/>
    <row r="79" spans="1:7" ht="15.75" customHeight="1" x14ac:dyDescent="0.35"/>
    <row r="80" spans="1:7"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sheetData>
  <sheetProtection formatCells="0" formatColumns="0" formatRows="0" insertHyperlinks="0"/>
  <mergeCells count="52">
    <mergeCell ref="D71:G71"/>
    <mergeCell ref="A1:E1"/>
    <mergeCell ref="A2:E2"/>
    <mergeCell ref="A49:G49"/>
    <mergeCell ref="A50:A51"/>
    <mergeCell ref="D50:D51"/>
    <mergeCell ref="E50:E51"/>
    <mergeCell ref="F50:F51"/>
    <mergeCell ref="G50:G51"/>
    <mergeCell ref="F37:F38"/>
    <mergeCell ref="G37:G38"/>
    <mergeCell ref="A37:A38"/>
    <mergeCell ref="B46:C46"/>
    <mergeCell ref="A36:G36"/>
    <mergeCell ref="A6:G6"/>
    <mergeCell ref="A9:A10"/>
    <mergeCell ref="B59:C59"/>
    <mergeCell ref="D46:G46"/>
    <mergeCell ref="D59:G59"/>
    <mergeCell ref="F24:F25"/>
    <mergeCell ref="G24:G25"/>
    <mergeCell ref="D37:D38"/>
    <mergeCell ref="E37:E38"/>
    <mergeCell ref="B37:C38"/>
    <mergeCell ref="B50:C51"/>
    <mergeCell ref="A62:G62"/>
    <mergeCell ref="A63:A64"/>
    <mergeCell ref="D63:D64"/>
    <mergeCell ref="E63:E64"/>
    <mergeCell ref="F63:F64"/>
    <mergeCell ref="G63:G64"/>
    <mergeCell ref="B63:C64"/>
    <mergeCell ref="A23:G23"/>
    <mergeCell ref="A24:A25"/>
    <mergeCell ref="B24:B25"/>
    <mergeCell ref="C24:C25"/>
    <mergeCell ref="D24:D25"/>
    <mergeCell ref="E24:E25"/>
    <mergeCell ref="G2:K2"/>
    <mergeCell ref="G3:K3"/>
    <mergeCell ref="H5:K5"/>
    <mergeCell ref="H6:K6"/>
    <mergeCell ref="K9:K10"/>
    <mergeCell ref="J9:J10"/>
    <mergeCell ref="H8:K8"/>
    <mergeCell ref="A8:G8"/>
    <mergeCell ref="C9:C10"/>
    <mergeCell ref="D9:D10"/>
    <mergeCell ref="E9:E10"/>
    <mergeCell ref="F9:F10"/>
    <mergeCell ref="G9:G10"/>
    <mergeCell ref="B9:B10"/>
  </mergeCells>
  <conditionalFormatting sqref="A1:E2">
    <cfRule type="expression" dxfId="893" priority="6">
      <formula>F1="x"</formula>
    </cfRule>
  </conditionalFormatting>
  <dataValidations xWindow="136" yWindow="870" count="5">
    <dataValidation type="list" allowBlank="1" showErrorMessage="1" sqref="B11:B20" xr:uid="{00000000-0002-0000-1200-000000000000}">
      <formula1>INDIRECT(VLOOKUP(A11,LOOKUP,2,FALSE))</formula1>
    </dataValidation>
    <dataValidation allowBlank="1" showInputMessage="1" showErrorMessage="1" error="Invalid.  Please select from dropdown menu." prompt="Please select from dropdown menu." sqref="D60:E60 B26:B33 G26:G33 G60 D26:E33" xr:uid="{00000000-0002-0000-1200-000001000000}"/>
    <dataValidation allowBlank="1" showErrorMessage="1" error="Invalid.  Please select from dropdown menu." prompt="Please select from dropdown menu." sqref="A60 A26:A33 F26:F33 F60" xr:uid="{00000000-0002-0000-1200-000002000000}"/>
    <dataValidation type="list" allowBlank="1" showInputMessage="1" showErrorMessage="1" error="Invalid.  Please select from dropdown menu." prompt="Please select from dropdown menu." sqref="B60" xr:uid="{00000000-0002-0000-1200-000003000000}">
      <formula1>IND_12_OPTIONS</formula1>
    </dataValidation>
    <dataValidation type="list" allowBlank="1" showInputMessage="1" showErrorMessage="1" prompt="Select month from dropdown menu." sqref="F65:F70" xr:uid="{00000000-0002-0000-1200-000004000000}">
      <formula1>MONTHS</formula1>
    </dataValidation>
  </dataValidations>
  <hyperlinks>
    <hyperlink ref="G3:K3" r:id="rId1" display="Click here for Guiding Video" xr:uid="{00000000-0004-0000-1200-000000000000}"/>
    <hyperlink ref="G2:K2" r:id="rId2" location="bookmark=id.kjja757y79vl" display="Click here for Guiding Document, or" xr:uid="{00000000-0004-0000-1200-000001000000}"/>
  </hyperlinks>
  <pageMargins left="0.75" right="0.75" top="1" bottom="1" header="0" footer="0"/>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2312" r:id="rId6" name="Check Box 24">
              <controlPr defaultSize="0" autoFill="0" autoLine="0" autoPict="0">
                <anchor moveWithCells="1">
                  <from>
                    <xdr:col>2</xdr:col>
                    <xdr:colOff>95250</xdr:colOff>
                    <xdr:row>44</xdr:row>
                    <xdr:rowOff>31750</xdr:rowOff>
                  </from>
                  <to>
                    <xdr:col>2</xdr:col>
                    <xdr:colOff>279400</xdr:colOff>
                    <xdr:row>44</xdr:row>
                    <xdr:rowOff>203200</xdr:rowOff>
                  </to>
                </anchor>
              </controlPr>
            </control>
          </mc:Choice>
        </mc:AlternateContent>
        <mc:AlternateContent xmlns:mc="http://schemas.openxmlformats.org/markup-compatibility/2006">
          <mc:Choice Requires="x14">
            <control shapeId="12323" r:id="rId7" name="Check Box 35">
              <controlPr defaultSize="0" autoFill="0" autoLine="0" autoPict="0">
                <anchor moveWithCells="1">
                  <from>
                    <xdr:col>2</xdr:col>
                    <xdr:colOff>95250</xdr:colOff>
                    <xdr:row>43</xdr:row>
                    <xdr:rowOff>57150</xdr:rowOff>
                  </from>
                  <to>
                    <xdr:col>2</xdr:col>
                    <xdr:colOff>285750</xdr:colOff>
                    <xdr:row>43</xdr:row>
                    <xdr:rowOff>228600</xdr:rowOff>
                  </to>
                </anchor>
              </controlPr>
            </control>
          </mc:Choice>
        </mc:AlternateContent>
        <mc:AlternateContent xmlns:mc="http://schemas.openxmlformats.org/markup-compatibility/2006">
          <mc:Choice Requires="x14">
            <control shapeId="12324" r:id="rId8" name="Check Box 36">
              <controlPr defaultSize="0" autoFill="0" autoLine="0" autoPict="0">
                <anchor moveWithCells="1">
                  <from>
                    <xdr:col>2</xdr:col>
                    <xdr:colOff>95250</xdr:colOff>
                    <xdr:row>42</xdr:row>
                    <xdr:rowOff>69850</xdr:rowOff>
                  </from>
                  <to>
                    <xdr:col>2</xdr:col>
                    <xdr:colOff>285750</xdr:colOff>
                    <xdr:row>43</xdr:row>
                    <xdr:rowOff>0</xdr:rowOff>
                  </to>
                </anchor>
              </controlPr>
            </control>
          </mc:Choice>
        </mc:AlternateContent>
        <mc:AlternateContent xmlns:mc="http://schemas.openxmlformats.org/markup-compatibility/2006">
          <mc:Choice Requires="x14">
            <control shapeId="12325" r:id="rId9" name="Check Box 37">
              <controlPr defaultSize="0" autoFill="0" autoLine="0" autoPict="0">
                <anchor moveWithCells="1">
                  <from>
                    <xdr:col>2</xdr:col>
                    <xdr:colOff>95250</xdr:colOff>
                    <xdr:row>41</xdr:row>
                    <xdr:rowOff>57150</xdr:rowOff>
                  </from>
                  <to>
                    <xdr:col>2</xdr:col>
                    <xdr:colOff>285750</xdr:colOff>
                    <xdr:row>41</xdr:row>
                    <xdr:rowOff>228600</xdr:rowOff>
                  </to>
                </anchor>
              </controlPr>
            </control>
          </mc:Choice>
        </mc:AlternateContent>
        <mc:AlternateContent xmlns:mc="http://schemas.openxmlformats.org/markup-compatibility/2006">
          <mc:Choice Requires="x14">
            <control shapeId="12326" r:id="rId10" name="Check Box 38">
              <controlPr defaultSize="0" autoFill="0" autoLine="0" autoPict="0">
                <anchor moveWithCells="1">
                  <from>
                    <xdr:col>2</xdr:col>
                    <xdr:colOff>95250</xdr:colOff>
                    <xdr:row>40</xdr:row>
                    <xdr:rowOff>57150</xdr:rowOff>
                  </from>
                  <to>
                    <xdr:col>2</xdr:col>
                    <xdr:colOff>285750</xdr:colOff>
                    <xdr:row>40</xdr:row>
                    <xdr:rowOff>228600</xdr:rowOff>
                  </to>
                </anchor>
              </controlPr>
            </control>
          </mc:Choice>
        </mc:AlternateContent>
        <mc:AlternateContent xmlns:mc="http://schemas.openxmlformats.org/markup-compatibility/2006">
          <mc:Choice Requires="x14">
            <control shapeId="12328" r:id="rId11" name="Check Box 40">
              <controlPr defaultSize="0" autoFill="0" autoLine="0" autoPict="0">
                <anchor moveWithCells="1">
                  <from>
                    <xdr:col>2</xdr:col>
                    <xdr:colOff>95250</xdr:colOff>
                    <xdr:row>38</xdr:row>
                    <xdr:rowOff>57150</xdr:rowOff>
                  </from>
                  <to>
                    <xdr:col>2</xdr:col>
                    <xdr:colOff>285750</xdr:colOff>
                    <xdr:row>38</xdr:row>
                    <xdr:rowOff>222250</xdr:rowOff>
                  </to>
                </anchor>
              </controlPr>
            </control>
          </mc:Choice>
        </mc:AlternateContent>
        <mc:AlternateContent xmlns:mc="http://schemas.openxmlformats.org/markup-compatibility/2006">
          <mc:Choice Requires="x14">
            <control shapeId="12327" r:id="rId12" name="Check Box 39">
              <controlPr defaultSize="0" autoFill="0" autoLine="0" autoPict="0">
                <anchor moveWithCells="1">
                  <from>
                    <xdr:col>2</xdr:col>
                    <xdr:colOff>95250</xdr:colOff>
                    <xdr:row>39</xdr:row>
                    <xdr:rowOff>69850</xdr:rowOff>
                  </from>
                  <to>
                    <xdr:col>2</xdr:col>
                    <xdr:colOff>285750</xdr:colOff>
                    <xdr:row>40</xdr:row>
                    <xdr:rowOff>0</xdr:rowOff>
                  </to>
                </anchor>
              </controlPr>
            </control>
          </mc:Choice>
        </mc:AlternateContent>
        <mc:AlternateContent xmlns:mc="http://schemas.openxmlformats.org/markup-compatibility/2006">
          <mc:Choice Requires="x14">
            <control shapeId="12329" r:id="rId13" name="Check Box 41">
              <controlPr defaultSize="0" autoFill="0" autoLine="0" autoPict="0">
                <anchor moveWithCells="1">
                  <from>
                    <xdr:col>2</xdr:col>
                    <xdr:colOff>95250</xdr:colOff>
                    <xdr:row>51</xdr:row>
                    <xdr:rowOff>57150</xdr:rowOff>
                  </from>
                  <to>
                    <xdr:col>2</xdr:col>
                    <xdr:colOff>285750</xdr:colOff>
                    <xdr:row>51</xdr:row>
                    <xdr:rowOff>222250</xdr:rowOff>
                  </to>
                </anchor>
              </controlPr>
            </control>
          </mc:Choice>
        </mc:AlternateContent>
        <mc:AlternateContent xmlns:mc="http://schemas.openxmlformats.org/markup-compatibility/2006">
          <mc:Choice Requires="x14">
            <control shapeId="12330" r:id="rId14" name="Check Box 42">
              <controlPr defaultSize="0" autoFill="0" autoLine="0" autoPict="0">
                <anchor moveWithCells="1">
                  <from>
                    <xdr:col>2</xdr:col>
                    <xdr:colOff>95250</xdr:colOff>
                    <xdr:row>57</xdr:row>
                    <xdr:rowOff>31750</xdr:rowOff>
                  </from>
                  <to>
                    <xdr:col>2</xdr:col>
                    <xdr:colOff>279400</xdr:colOff>
                    <xdr:row>57</xdr:row>
                    <xdr:rowOff>203200</xdr:rowOff>
                  </to>
                </anchor>
              </controlPr>
            </control>
          </mc:Choice>
        </mc:AlternateContent>
        <mc:AlternateContent xmlns:mc="http://schemas.openxmlformats.org/markup-compatibility/2006">
          <mc:Choice Requires="x14">
            <control shapeId="12331" r:id="rId15" name="Check Box 43">
              <controlPr defaultSize="0" autoFill="0" autoLine="0" autoPict="0">
                <anchor moveWithCells="1">
                  <from>
                    <xdr:col>2</xdr:col>
                    <xdr:colOff>95250</xdr:colOff>
                    <xdr:row>56</xdr:row>
                    <xdr:rowOff>57150</xdr:rowOff>
                  </from>
                  <to>
                    <xdr:col>2</xdr:col>
                    <xdr:colOff>285750</xdr:colOff>
                    <xdr:row>56</xdr:row>
                    <xdr:rowOff>228600</xdr:rowOff>
                  </to>
                </anchor>
              </controlPr>
            </control>
          </mc:Choice>
        </mc:AlternateContent>
        <mc:AlternateContent xmlns:mc="http://schemas.openxmlformats.org/markup-compatibility/2006">
          <mc:Choice Requires="x14">
            <control shapeId="12332" r:id="rId16" name="Check Box 44">
              <controlPr defaultSize="0" autoFill="0" autoLine="0" autoPict="0">
                <anchor moveWithCells="1">
                  <from>
                    <xdr:col>2</xdr:col>
                    <xdr:colOff>95250</xdr:colOff>
                    <xdr:row>55</xdr:row>
                    <xdr:rowOff>69850</xdr:rowOff>
                  </from>
                  <to>
                    <xdr:col>2</xdr:col>
                    <xdr:colOff>285750</xdr:colOff>
                    <xdr:row>56</xdr:row>
                    <xdr:rowOff>0</xdr:rowOff>
                  </to>
                </anchor>
              </controlPr>
            </control>
          </mc:Choice>
        </mc:AlternateContent>
        <mc:AlternateContent xmlns:mc="http://schemas.openxmlformats.org/markup-compatibility/2006">
          <mc:Choice Requires="x14">
            <control shapeId="12333" r:id="rId17" name="Check Box 45">
              <controlPr defaultSize="0" autoFill="0" autoLine="0" autoPict="0">
                <anchor moveWithCells="1">
                  <from>
                    <xdr:col>2</xdr:col>
                    <xdr:colOff>95250</xdr:colOff>
                    <xdr:row>54</xdr:row>
                    <xdr:rowOff>57150</xdr:rowOff>
                  </from>
                  <to>
                    <xdr:col>2</xdr:col>
                    <xdr:colOff>285750</xdr:colOff>
                    <xdr:row>54</xdr:row>
                    <xdr:rowOff>228600</xdr:rowOff>
                  </to>
                </anchor>
              </controlPr>
            </control>
          </mc:Choice>
        </mc:AlternateContent>
        <mc:AlternateContent xmlns:mc="http://schemas.openxmlformats.org/markup-compatibility/2006">
          <mc:Choice Requires="x14">
            <control shapeId="12334" r:id="rId18" name="Check Box 46">
              <controlPr defaultSize="0" autoFill="0" autoLine="0" autoPict="0">
                <anchor moveWithCells="1">
                  <from>
                    <xdr:col>2</xdr:col>
                    <xdr:colOff>95250</xdr:colOff>
                    <xdr:row>53</xdr:row>
                    <xdr:rowOff>57150</xdr:rowOff>
                  </from>
                  <to>
                    <xdr:col>2</xdr:col>
                    <xdr:colOff>285750</xdr:colOff>
                    <xdr:row>53</xdr:row>
                    <xdr:rowOff>228600</xdr:rowOff>
                  </to>
                </anchor>
              </controlPr>
            </control>
          </mc:Choice>
        </mc:AlternateContent>
        <mc:AlternateContent xmlns:mc="http://schemas.openxmlformats.org/markup-compatibility/2006">
          <mc:Choice Requires="x14">
            <control shapeId="12335" r:id="rId19" name="Check Box 47">
              <controlPr defaultSize="0" autoFill="0" autoLine="0" autoPict="0">
                <anchor moveWithCells="1">
                  <from>
                    <xdr:col>2</xdr:col>
                    <xdr:colOff>95250</xdr:colOff>
                    <xdr:row>52</xdr:row>
                    <xdr:rowOff>69850</xdr:rowOff>
                  </from>
                  <to>
                    <xdr:col>2</xdr:col>
                    <xdr:colOff>285750</xdr:colOff>
                    <xdr:row>53</xdr:row>
                    <xdr:rowOff>0</xdr:rowOff>
                  </to>
                </anchor>
              </controlPr>
            </control>
          </mc:Choice>
        </mc:AlternateContent>
        <mc:AlternateContent xmlns:mc="http://schemas.openxmlformats.org/markup-compatibility/2006">
          <mc:Choice Requires="x14">
            <control shapeId="12337" r:id="rId20" name="Check Box 49">
              <controlPr defaultSize="0" autoFill="0" autoLine="0" autoPict="0">
                <anchor moveWithCells="1">
                  <from>
                    <xdr:col>2</xdr:col>
                    <xdr:colOff>95250</xdr:colOff>
                    <xdr:row>64</xdr:row>
                    <xdr:rowOff>57150</xdr:rowOff>
                  </from>
                  <to>
                    <xdr:col>2</xdr:col>
                    <xdr:colOff>285750</xdr:colOff>
                    <xdr:row>65</xdr:row>
                    <xdr:rowOff>0</xdr:rowOff>
                  </to>
                </anchor>
              </controlPr>
            </control>
          </mc:Choice>
        </mc:AlternateContent>
        <mc:AlternateContent xmlns:mc="http://schemas.openxmlformats.org/markup-compatibility/2006">
          <mc:Choice Requires="x14">
            <control shapeId="12341" r:id="rId21" name="Check Box 53">
              <controlPr defaultSize="0" autoFill="0" autoLine="0" autoPict="0">
                <anchor moveWithCells="1">
                  <from>
                    <xdr:col>2</xdr:col>
                    <xdr:colOff>95250</xdr:colOff>
                    <xdr:row>67</xdr:row>
                    <xdr:rowOff>95250</xdr:rowOff>
                  </from>
                  <to>
                    <xdr:col>2</xdr:col>
                    <xdr:colOff>285750</xdr:colOff>
                    <xdr:row>67</xdr:row>
                    <xdr:rowOff>247650</xdr:rowOff>
                  </to>
                </anchor>
              </controlPr>
            </control>
          </mc:Choice>
        </mc:AlternateContent>
        <mc:AlternateContent xmlns:mc="http://schemas.openxmlformats.org/markup-compatibility/2006">
          <mc:Choice Requires="x14">
            <control shapeId="12342" r:id="rId22" name="Check Box 54">
              <controlPr defaultSize="0" autoFill="0" autoLine="0" autoPict="0">
                <anchor moveWithCells="1">
                  <from>
                    <xdr:col>2</xdr:col>
                    <xdr:colOff>95250</xdr:colOff>
                    <xdr:row>66</xdr:row>
                    <xdr:rowOff>133350</xdr:rowOff>
                  </from>
                  <to>
                    <xdr:col>2</xdr:col>
                    <xdr:colOff>285750</xdr:colOff>
                    <xdr:row>66</xdr:row>
                    <xdr:rowOff>247650</xdr:rowOff>
                  </to>
                </anchor>
              </controlPr>
            </control>
          </mc:Choice>
        </mc:AlternateContent>
        <mc:AlternateContent xmlns:mc="http://schemas.openxmlformats.org/markup-compatibility/2006">
          <mc:Choice Requires="x14">
            <control shapeId="12343" r:id="rId23" name="Check Box 55">
              <controlPr defaultSize="0" autoFill="0" autoLine="0" autoPict="0">
                <anchor moveWithCells="1">
                  <from>
                    <xdr:col>2</xdr:col>
                    <xdr:colOff>95250</xdr:colOff>
                    <xdr:row>65</xdr:row>
                    <xdr:rowOff>114300</xdr:rowOff>
                  </from>
                  <to>
                    <xdr:col>2</xdr:col>
                    <xdr:colOff>285750</xdr:colOff>
                    <xdr:row>65</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 id="{D4CFC97A-0B55-4CEE-9575-188A83845593}">
            <xm:f>COUNTIF('Indicator 11'!$H$4:$H$5,"x")&gt;0</xm:f>
            <x14:dxf>
              <font>
                <color theme="0"/>
              </font>
              <fill>
                <patternFill>
                  <bgColor theme="1"/>
                </patternFill>
              </fill>
            </x14:dxf>
          </x14:cfRule>
          <xm:sqref>A46</xm:sqref>
        </x14:conditionalFormatting>
        <x14:conditionalFormatting xmlns:xm="http://schemas.microsoft.com/office/excel/2006/main">
          <x14:cfRule type="expression" priority="4" id="{F6FF873A-C7BF-4B16-8687-EE2746752161}">
            <xm:f>COUNTIF('Indicator 12'!$H$4:$H$5,"x")&gt;0</xm:f>
            <x14:dxf>
              <font>
                <color theme="0"/>
              </font>
              <fill>
                <patternFill>
                  <bgColor theme="1"/>
                </patternFill>
              </fill>
            </x14:dxf>
          </x14:cfRule>
          <xm:sqref>A59</xm:sqref>
        </x14:conditionalFormatting>
        <x14:conditionalFormatting xmlns:xm="http://schemas.microsoft.com/office/excel/2006/main">
          <x14:cfRule type="expression" priority="3" id="{B38C37A2-5B5B-4F20-9FFA-CFD4C4695621}">
            <xm:f>COUNTIF('Indicator 11'!$H$4:$H$5,"x")&gt;0</xm:f>
            <x14:dxf>
              <fill>
                <patternFill>
                  <bgColor theme="1"/>
                </patternFill>
              </fill>
            </x14:dxf>
          </x14:cfRule>
          <xm:sqref>D39:G45</xm:sqref>
        </x14:conditionalFormatting>
        <x14:conditionalFormatting xmlns:xm="http://schemas.microsoft.com/office/excel/2006/main">
          <x14:cfRule type="expression" priority="2" id="{8127B70B-0ABD-4D9E-87EB-F23F01BD1943}">
            <xm:f>COUNTIF('Indicator 12'!$H$4:$H$5,"x")&gt;0</xm:f>
            <x14:dxf>
              <fill>
                <patternFill>
                  <bgColor theme="1"/>
                </patternFill>
              </fill>
            </x14:dxf>
          </x14:cfRule>
          <xm:sqref>D52:G58</xm:sqref>
        </x14:conditionalFormatting>
        <x14:conditionalFormatting xmlns:xm="http://schemas.microsoft.com/office/excel/2006/main">
          <x14:cfRule type="expression" priority="1" id="{2195DB03-78E8-4AEC-A487-E84F3055D4B4}">
            <xm:f>COUNTIF('Indicator 13'!$H$4:$H$5,"x")&gt;0</xm:f>
            <x14:dxf>
              <font>
                <color theme="0"/>
              </font>
              <fill>
                <patternFill>
                  <bgColor theme="1"/>
                </patternFill>
              </fill>
            </x14:dxf>
          </x14:cfRule>
          <xm:sqref>A71</xm:sqref>
        </x14:conditionalFormatting>
      </x14:conditionalFormattings>
    </ext>
    <ext xmlns:x14="http://schemas.microsoft.com/office/spreadsheetml/2009/9/main" uri="{CCE6A557-97BC-4b89-ADB6-D9C93CAAB3DF}">
      <x14:dataValidations xmlns:xm="http://schemas.microsoft.com/office/excel/2006/main" xWindow="136" yWindow="870" count="2">
        <x14:dataValidation type="list" allowBlank="1" showInputMessage="1" showErrorMessage="1" error="Invalid.  Please select from dropdown menu." prompt="Please select from dropdown menu." xr:uid="{00000000-0002-0000-1200-000005000000}">
          <x14:formula1>
            <xm:f>Reference!$A$35:$A$40</xm:f>
          </x14:formula1>
          <xm:sqref>A11:A20</xm:sqref>
        </x14:dataValidation>
        <x14:dataValidation type="list" allowBlank="1" showInputMessage="1" showErrorMessage="1" prompt="Select month from the dropdown menu." xr:uid="{00000000-0002-0000-1200-000006000000}">
          <x14:formula1>
            <xm:f>INDIRECT(VLOOKUP(A11,Reference!$A$17:$B$31,2,FALSE))</xm:f>
          </x14:formula1>
          <xm:sqref>F11:F20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7">
    <outlinePr summaryBelow="0" summaryRight="0"/>
  </sheetPr>
  <dimension ref="A1:Q35"/>
  <sheetViews>
    <sheetView showGridLines="0" topLeftCell="A4" zoomScale="90" zoomScaleNormal="90" workbookViewId="0">
      <selection activeCell="A8" sqref="A8:D8"/>
    </sheetView>
  </sheetViews>
  <sheetFormatPr defaultColWidth="11.23046875" defaultRowHeight="15.75" customHeight="1" x14ac:dyDescent="0.25"/>
  <cols>
    <col min="1" max="1" width="32.84375" style="204" customWidth="1"/>
    <col min="2" max="4" width="20.69140625" style="204" customWidth="1"/>
    <col min="5" max="8" width="11.23046875" style="204"/>
    <col min="9" max="9" width="11.23046875" style="204" customWidth="1"/>
    <col min="10" max="10" width="21.53515625" style="204" customWidth="1"/>
    <col min="11" max="16384" width="11.23046875" style="204"/>
  </cols>
  <sheetData>
    <row r="1" spans="1:17" ht="23" x14ac:dyDescent="0.5">
      <c r="A1" s="921" t="s">
        <v>1199</v>
      </c>
      <c r="B1" s="921"/>
      <c r="C1" s="921"/>
      <c r="D1" s="921"/>
      <c r="E1" s="409"/>
      <c r="F1" s="205"/>
      <c r="G1" s="205"/>
      <c r="H1" s="205"/>
      <c r="I1" s="205"/>
      <c r="J1" s="205"/>
      <c r="K1" s="205"/>
      <c r="L1" s="205"/>
      <c r="M1" s="205"/>
      <c r="N1" s="205"/>
      <c r="O1" s="205"/>
      <c r="P1" s="205"/>
      <c r="Q1" s="205"/>
    </row>
    <row r="2" spans="1:17" s="474" customFormat="1" ht="23" thickBot="1" x14ac:dyDescent="0.5">
      <c r="A2" s="491"/>
      <c r="B2" s="491"/>
      <c r="C2" s="491"/>
      <c r="D2" s="491"/>
      <c r="E2" s="489"/>
    </row>
    <row r="3" spans="1:17" ht="16" thickBot="1" x14ac:dyDescent="0.4">
      <c r="A3" s="932" t="s">
        <v>860</v>
      </c>
      <c r="B3" s="933"/>
      <c r="C3" s="933"/>
      <c r="D3" s="934"/>
      <c r="E3" s="938" t="s">
        <v>941</v>
      </c>
      <c r="F3" s="939"/>
      <c r="G3" s="940"/>
      <c r="I3" s="192"/>
    </row>
    <row r="4" spans="1:17" ht="16" thickBot="1" x14ac:dyDescent="0.4">
      <c r="A4" s="213"/>
      <c r="B4" s="214"/>
      <c r="C4" s="214"/>
      <c r="D4" s="215"/>
      <c r="E4" s="941" t="s">
        <v>940</v>
      </c>
      <c r="F4" s="942"/>
      <c r="G4" s="943"/>
      <c r="I4" s="192"/>
    </row>
    <row r="5" spans="1:17" ht="79.900000000000006" customHeight="1" x14ac:dyDescent="0.25">
      <c r="A5" s="935" t="s">
        <v>884</v>
      </c>
      <c r="B5" s="936"/>
      <c r="C5" s="936"/>
      <c r="D5" s="937"/>
    </row>
    <row r="6" spans="1:17" ht="61.15" customHeight="1" x14ac:dyDescent="0.25">
      <c r="A6" s="935" t="s">
        <v>861</v>
      </c>
      <c r="B6" s="936"/>
      <c r="C6" s="936"/>
      <c r="D6" s="937"/>
    </row>
    <row r="7" spans="1:17" s="231" customFormat="1" ht="15.5" x14ac:dyDescent="0.35">
      <c r="A7" s="951"/>
      <c r="B7" s="952"/>
      <c r="C7" s="952"/>
      <c r="D7" s="953"/>
    </row>
    <row r="8" spans="1:17" ht="51.65" customHeight="1" x14ac:dyDescent="0.25">
      <c r="A8" s="957" t="s">
        <v>945</v>
      </c>
      <c r="B8" s="958"/>
      <c r="C8" s="958"/>
      <c r="D8" s="959"/>
    </row>
    <row r="9" spans="1:17" s="199" customFormat="1" ht="27" customHeight="1" x14ac:dyDescent="0.3">
      <c r="A9" s="954" t="str">
        <f>HYPERLINK(CONCATENATE("mailto:specialeducation@doe.in.gov?subject=",TEXT(Memo!$B$5,"0000")," RDA Planning Tool Submission"),"Click here to send the completed tool.")</f>
        <v>Click here to send the completed tool.</v>
      </c>
      <c r="B9" s="955"/>
      <c r="C9" s="955"/>
      <c r="D9" s="956"/>
    </row>
    <row r="10" spans="1:17" s="199" customFormat="1" ht="15.75" customHeight="1" x14ac:dyDescent="0.35">
      <c r="A10" s="951"/>
      <c r="B10" s="952"/>
      <c r="C10" s="952"/>
      <c r="D10" s="953"/>
    </row>
    <row r="11" spans="1:17" s="199" customFormat="1" ht="24.65" customHeight="1" x14ac:dyDescent="0.3">
      <c r="A11" s="960" t="s">
        <v>871</v>
      </c>
      <c r="B11" s="961"/>
      <c r="C11" s="961"/>
      <c r="D11" s="962"/>
    </row>
    <row r="12" spans="1:17" ht="27" customHeight="1" x14ac:dyDescent="0.25">
      <c r="A12" s="550"/>
      <c r="B12" s="551"/>
      <c r="C12" s="551"/>
      <c r="D12" s="552"/>
    </row>
    <row r="13" spans="1:17" ht="15.5" x14ac:dyDescent="0.35">
      <c r="A13" s="951"/>
      <c r="B13" s="952"/>
      <c r="C13" s="952"/>
      <c r="D13" s="953"/>
    </row>
    <row r="14" spans="1:17" ht="36.65" customHeight="1" x14ac:dyDescent="0.25">
      <c r="A14" s="963" t="s">
        <v>1202</v>
      </c>
      <c r="B14" s="964"/>
      <c r="C14" s="964"/>
      <c r="D14" s="965"/>
    </row>
    <row r="15" spans="1:17" ht="27" customHeight="1" x14ac:dyDescent="0.25">
      <c r="A15" s="954" t="s">
        <v>885</v>
      </c>
      <c r="B15" s="955"/>
      <c r="C15" s="955"/>
      <c r="D15" s="956"/>
    </row>
    <row r="16" spans="1:17" ht="15.5" x14ac:dyDescent="0.35">
      <c r="A16" s="951"/>
      <c r="B16" s="952"/>
      <c r="C16" s="952"/>
      <c r="D16" s="953"/>
    </row>
    <row r="17" spans="1:17" s="231" customFormat="1" ht="32.5" customHeight="1" x14ac:dyDescent="0.25">
      <c r="A17" s="945" t="s">
        <v>295</v>
      </c>
      <c r="B17" s="946"/>
      <c r="C17" s="946"/>
      <c r="D17" s="947"/>
    </row>
    <row r="18" spans="1:17" ht="14" x14ac:dyDescent="0.3">
      <c r="A18" s="223" t="s">
        <v>872</v>
      </c>
      <c r="B18" s="223" t="s">
        <v>873</v>
      </c>
      <c r="C18" s="223" t="s">
        <v>874</v>
      </c>
      <c r="D18" s="209"/>
    </row>
    <row r="19" spans="1:17" ht="14" x14ac:dyDescent="0.3">
      <c r="A19" s="224" t="s">
        <v>280</v>
      </c>
      <c r="B19" s="220" t="s">
        <v>862</v>
      </c>
      <c r="C19" s="221" t="s">
        <v>866</v>
      </c>
      <c r="D19" s="216"/>
    </row>
    <row r="20" spans="1:17" ht="14" x14ac:dyDescent="0.3">
      <c r="A20" s="224" t="s">
        <v>253</v>
      </c>
      <c r="B20" s="220" t="s">
        <v>863</v>
      </c>
      <c r="C20" s="222" t="s">
        <v>867</v>
      </c>
      <c r="D20" s="206"/>
    </row>
    <row r="21" spans="1:17" s="231" customFormat="1" ht="14" x14ac:dyDescent="0.3">
      <c r="A21" s="224" t="s">
        <v>254</v>
      </c>
      <c r="B21" s="220" t="s">
        <v>864</v>
      </c>
      <c r="C21" s="222" t="s">
        <v>868</v>
      </c>
      <c r="D21" s="206"/>
    </row>
    <row r="22" spans="1:17" s="231" customFormat="1" ht="14" x14ac:dyDescent="0.3">
      <c r="A22" s="224" t="s">
        <v>255</v>
      </c>
      <c r="B22" s="220" t="s">
        <v>865</v>
      </c>
      <c r="C22" s="222" t="s">
        <v>869</v>
      </c>
      <c r="D22" s="206"/>
      <c r="E22" s="227"/>
      <c r="F22" s="229"/>
      <c r="G22" s="229"/>
      <c r="H22" s="229"/>
      <c r="I22" s="229"/>
      <c r="J22" s="229"/>
      <c r="K22" s="229"/>
      <c r="L22" s="229"/>
      <c r="M22" s="229"/>
      <c r="N22" s="229"/>
      <c r="O22" s="229"/>
      <c r="P22" s="229"/>
      <c r="Q22" s="229"/>
    </row>
    <row r="23" spans="1:17" ht="15.5" x14ac:dyDescent="0.35">
      <c r="A23" s="224" t="s">
        <v>886</v>
      </c>
      <c r="B23" s="220" t="s">
        <v>887</v>
      </c>
      <c r="C23" s="222" t="s">
        <v>888</v>
      </c>
      <c r="D23" s="209"/>
      <c r="E23" s="263"/>
      <c r="F23" s="264"/>
      <c r="G23" s="264"/>
      <c r="H23" s="264"/>
      <c r="I23" s="264"/>
      <c r="J23" s="264"/>
      <c r="K23" s="264"/>
      <c r="L23" s="229"/>
      <c r="M23" s="229"/>
      <c r="N23" s="229"/>
      <c r="O23" s="229"/>
      <c r="P23" s="229"/>
      <c r="Q23" s="229"/>
    </row>
    <row r="24" spans="1:17" s="231" customFormat="1" ht="15.5" x14ac:dyDescent="0.35">
      <c r="A24" s="227"/>
      <c r="B24" s="229"/>
      <c r="C24" s="229"/>
      <c r="D24" s="228"/>
      <c r="E24" s="263"/>
      <c r="F24" s="264"/>
      <c r="G24" s="264"/>
      <c r="H24" s="264"/>
      <c r="I24" s="264"/>
      <c r="J24" s="264"/>
      <c r="K24" s="264"/>
      <c r="L24" s="229"/>
      <c r="M24" s="229"/>
      <c r="N24" s="229"/>
      <c r="O24" s="229"/>
      <c r="P24" s="229"/>
      <c r="Q24" s="229"/>
    </row>
    <row r="25" spans="1:17" ht="15.5" x14ac:dyDescent="0.25">
      <c r="A25" s="948" t="s">
        <v>944</v>
      </c>
      <c r="B25" s="949"/>
      <c r="C25" s="949"/>
      <c r="D25" s="950"/>
      <c r="E25" s="227"/>
      <c r="F25" s="229"/>
      <c r="G25" s="229"/>
      <c r="H25" s="229"/>
      <c r="I25" s="229"/>
      <c r="J25" s="229"/>
      <c r="K25" s="229"/>
      <c r="L25" s="229"/>
      <c r="M25" s="229"/>
      <c r="N25" s="229"/>
      <c r="O25" s="229"/>
      <c r="P25" s="229"/>
      <c r="Q25" s="229"/>
    </row>
    <row r="26" spans="1:17" s="266" customFormat="1" ht="15.5" x14ac:dyDescent="0.35">
      <c r="A26" s="911" t="s">
        <v>870</v>
      </c>
      <c r="B26" s="944"/>
      <c r="C26" s="944"/>
      <c r="D26" s="912"/>
      <c r="E26" s="265"/>
      <c r="F26" s="265"/>
      <c r="G26" s="265"/>
      <c r="H26" s="265"/>
      <c r="I26" s="265"/>
      <c r="J26" s="265"/>
      <c r="K26" s="265"/>
      <c r="L26" s="265"/>
      <c r="M26" s="265"/>
      <c r="N26" s="265"/>
      <c r="O26" s="265"/>
      <c r="P26" s="265"/>
      <c r="Q26" s="265"/>
    </row>
    <row r="27" spans="1:17" ht="20.25" customHeight="1" thickBot="1" x14ac:dyDescent="0.3">
      <c r="A27" s="217"/>
      <c r="B27" s="218"/>
      <c r="C27" s="218"/>
      <c r="D27" s="219"/>
      <c r="E27" s="195"/>
      <c r="F27" s="195"/>
      <c r="G27" s="195"/>
      <c r="H27" s="195"/>
    </row>
    <row r="28" spans="1:17" ht="18.5" x14ac:dyDescent="0.25">
      <c r="E28" s="195"/>
      <c r="F28" s="195"/>
      <c r="G28" s="195"/>
      <c r="H28" s="195"/>
    </row>
    <row r="29" spans="1:17" ht="15.75" customHeight="1" x14ac:dyDescent="0.25">
      <c r="E29" s="195"/>
      <c r="F29" s="195"/>
      <c r="G29" s="195"/>
      <c r="H29" s="195"/>
    </row>
    <row r="30" spans="1:17" ht="18.5" x14ac:dyDescent="0.25">
      <c r="E30" s="195"/>
      <c r="F30" s="195"/>
      <c r="G30" s="195"/>
      <c r="H30" s="195"/>
    </row>
    <row r="31" spans="1:17" ht="12.5" x14ac:dyDescent="0.25"/>
    <row r="32" spans="1:17" ht="18.5" x14ac:dyDescent="0.25">
      <c r="E32" s="195"/>
      <c r="F32" s="195"/>
      <c r="G32" s="195"/>
      <c r="H32" s="195"/>
    </row>
    <row r="33" spans="5:8" ht="18.5" x14ac:dyDescent="0.25">
      <c r="E33" s="195"/>
      <c r="F33" s="195"/>
      <c r="G33" s="195"/>
      <c r="H33" s="195"/>
    </row>
    <row r="34" spans="5:8" ht="18.5" x14ac:dyDescent="0.25">
      <c r="E34" s="195"/>
      <c r="F34" s="195"/>
      <c r="G34" s="195"/>
      <c r="H34" s="195"/>
    </row>
    <row r="35" spans="5:8" ht="15.75" customHeight="1" x14ac:dyDescent="0.35">
      <c r="E35" s="197"/>
      <c r="F35" s="197"/>
      <c r="G35" s="197"/>
      <c r="H35" s="197"/>
    </row>
  </sheetData>
  <sheetProtection formatCells="0" formatColumns="0" formatRows="0" insertHyperlinks="0"/>
  <mergeCells count="18">
    <mergeCell ref="A26:D26"/>
    <mergeCell ref="A17:D17"/>
    <mergeCell ref="A25:D25"/>
    <mergeCell ref="A7:D7"/>
    <mergeCell ref="A16:D16"/>
    <mergeCell ref="A15:D15"/>
    <mergeCell ref="A10:D10"/>
    <mergeCell ref="A13:D13"/>
    <mergeCell ref="A8:D8"/>
    <mergeCell ref="A11:D11"/>
    <mergeCell ref="A14:D14"/>
    <mergeCell ref="A9:D9"/>
    <mergeCell ref="A1:D1"/>
    <mergeCell ref="A3:D3"/>
    <mergeCell ref="A5:D5"/>
    <mergeCell ref="A6:D6"/>
    <mergeCell ref="E3:G3"/>
    <mergeCell ref="E4:G4"/>
  </mergeCells>
  <hyperlinks>
    <hyperlink ref="C19" r:id="rId1" xr:uid="{00000000-0004-0000-0100-000000000000}"/>
    <hyperlink ref="C20" r:id="rId2" xr:uid="{00000000-0004-0000-0100-000001000000}"/>
    <hyperlink ref="C21" r:id="rId3" xr:uid="{00000000-0004-0000-0100-000002000000}"/>
    <hyperlink ref="C22" r:id="rId4" xr:uid="{00000000-0004-0000-0100-000003000000}"/>
    <hyperlink ref="A26:B26" r:id="rId5" display="Any questions pertaining to how your data was used for this process or other concerns and feedback should be emailed to specialeducation@doe.in.gov with the subject line, “RDA 2020”. " xr:uid="{00000000-0004-0000-0100-000004000000}"/>
    <hyperlink ref="A26" r:id="rId6" xr:uid="{00000000-0004-0000-0100-000005000000}"/>
    <hyperlink ref="A26:D26" r:id="rId7" display="specialeducation@doe.in.gov with the subject line &quot;RDA Results Questions&quot;" xr:uid="{00000000-0004-0000-0100-000006000000}"/>
    <hyperlink ref="A15:D15" location="'1% Cap'!A1" display="Click here to go to the 1% Cap tab." xr:uid="{00000000-0004-0000-0100-000007000000}"/>
    <hyperlink ref="C23" r:id="rId8" xr:uid="{00000000-0004-0000-0100-000008000000}"/>
    <hyperlink ref="E4:G4" r:id="rId9" display="Click here for Guiding Video" xr:uid="{00000000-0004-0000-0100-000009000000}"/>
    <hyperlink ref="E3:G3" r:id="rId10" location="bookmark=id.7bnvffg6ktck" display="Click here for Guiding Document, or" xr:uid="{00000000-0004-0000-0100-00000A000000}"/>
  </hyperlinks>
  <pageMargins left="0.7" right="0.7" top="0.75" bottom="0.75" header="0.3" footer="0.3"/>
  <pageSetup orientation="portrait" r:id="rId11"/>
  <drawing r:id="rId12"/>
  <extLst>
    <ext xmlns:x14="http://schemas.microsoft.com/office/spreadsheetml/2009/9/main" uri="{78C0D931-6437-407d-A8EE-F0AAD7539E65}">
      <x14:conditionalFormattings>
        <x14:conditionalFormatting xmlns:xm="http://schemas.microsoft.com/office/excel/2006/main">
          <x14:cfRule type="expression" priority="72" id="{EB151D2E-E9B1-4C8B-8858-264F4B7866C6}">
            <xm:f>'Planning Team'!S3="x"</xm:f>
            <x14:dxf>
              <font>
                <b/>
                <i val="0"/>
                <color theme="0"/>
              </font>
              <fill>
                <patternFill>
                  <bgColor rgb="FFFF0000"/>
                </patternFill>
              </fill>
            </x14:dxf>
          </x14:cfRule>
          <xm:sqref>A2</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I102"/>
  <sheetViews>
    <sheetView showZeros="0" zoomScale="80" zoomScaleNormal="80" workbookViewId="0">
      <selection activeCell="D3" sqref="D3"/>
    </sheetView>
  </sheetViews>
  <sheetFormatPr defaultColWidth="11.23046875" defaultRowHeight="15" customHeight="1" x14ac:dyDescent="0.35"/>
  <cols>
    <col min="1" max="1" width="20.07421875" style="29" customWidth="1"/>
    <col min="2" max="2" width="29.07421875" style="29" customWidth="1"/>
    <col min="3" max="3" width="34.3046875" style="29" customWidth="1"/>
    <col min="4" max="5" width="27" style="29" customWidth="1"/>
    <col min="6" max="7" width="25" style="29" customWidth="1"/>
    <col min="8" max="8" width="24.4609375" style="29" customWidth="1"/>
    <col min="9" max="9" width="23.765625" style="29" customWidth="1"/>
    <col min="10" max="28" width="10.765625" style="29" customWidth="1"/>
    <col min="29" max="16384" width="11.23046875" style="29"/>
  </cols>
  <sheetData>
    <row r="1" spans="1:9" s="230" customFormat="1" ht="23" thickBot="1" x14ac:dyDescent="0.5">
      <c r="A1" s="1085" t="str">
        <f>IF(D1="X","This tab MUST be completed.","")</f>
        <v>This tab MUST be completed.</v>
      </c>
      <c r="B1" s="1085"/>
      <c r="C1" s="1085"/>
      <c r="D1" s="232" t="s">
        <v>776</v>
      </c>
      <c r="E1" s="1149" t="s">
        <v>941</v>
      </c>
      <c r="F1" s="1151"/>
    </row>
    <row r="2" spans="1:9" s="230" customFormat="1" ht="23.5" thickBot="1" x14ac:dyDescent="0.55000000000000004">
      <c r="A2" s="1318" t="str">
        <f>IF(D2="x","This tab need not be completed.","")</f>
        <v>This tab need not be completed.</v>
      </c>
      <c r="B2" s="1318"/>
      <c r="C2" s="1318"/>
      <c r="D2" s="232" t="s">
        <v>776</v>
      </c>
      <c r="E2" s="1152" t="s">
        <v>940</v>
      </c>
      <c r="F2" s="1154"/>
    </row>
    <row r="3" spans="1:9" s="230" customFormat="1" ht="22.5" x14ac:dyDescent="0.45"/>
    <row r="4" spans="1:9" ht="21" customHeight="1" x14ac:dyDescent="0.35">
      <c r="A4" s="1325" t="s">
        <v>244</v>
      </c>
      <c r="B4" s="1326"/>
      <c r="C4" s="1326"/>
      <c r="D4" s="1326"/>
      <c r="E4" s="1326"/>
      <c r="F4" s="1326"/>
      <c r="G4" s="1326"/>
      <c r="H4" s="1326"/>
      <c r="I4" s="1327"/>
    </row>
    <row r="5" spans="1:9" ht="23" x14ac:dyDescent="0.35">
      <c r="A5" s="352"/>
      <c r="B5" s="352"/>
      <c r="C5" s="352"/>
      <c r="D5" s="352"/>
      <c r="E5" s="352"/>
      <c r="F5" s="352"/>
      <c r="G5" s="352"/>
      <c r="H5" s="352"/>
      <c r="I5" s="352"/>
    </row>
    <row r="6" spans="1:9" ht="16.5" thickTop="1" thickBot="1" x14ac:dyDescent="0.4">
      <c r="A6" s="1319" t="s">
        <v>932</v>
      </c>
      <c r="B6" s="1320"/>
      <c r="C6" s="1320"/>
      <c r="D6" s="1320"/>
      <c r="E6" s="1320"/>
      <c r="F6" s="1320"/>
      <c r="G6" s="1320"/>
      <c r="H6" s="1320"/>
      <c r="I6" s="1321"/>
    </row>
    <row r="7" spans="1:9" ht="19" thickTop="1" thickBot="1" x14ac:dyDescent="0.4">
      <c r="A7" s="1330" t="s">
        <v>277</v>
      </c>
      <c r="B7" s="1331"/>
      <c r="C7" s="1331"/>
      <c r="D7" s="1331"/>
      <c r="E7" s="1331"/>
      <c r="F7" s="1331"/>
      <c r="G7" s="1331"/>
      <c r="H7" s="1331"/>
      <c r="I7" s="1332"/>
    </row>
    <row r="8" spans="1:9" ht="16" thickTop="1" x14ac:dyDescent="0.35">
      <c r="A8" s="1328" t="s">
        <v>175</v>
      </c>
      <c r="B8" s="1328" t="s">
        <v>245</v>
      </c>
      <c r="C8" s="1329" t="s">
        <v>246</v>
      </c>
      <c r="D8" s="1328" t="s">
        <v>3</v>
      </c>
      <c r="E8" s="1328" t="s">
        <v>247</v>
      </c>
      <c r="F8" s="1329" t="s">
        <v>168</v>
      </c>
      <c r="G8" s="1329" t="s">
        <v>311</v>
      </c>
      <c r="H8" s="1329" t="s">
        <v>287</v>
      </c>
      <c r="I8" s="1329" t="s">
        <v>172</v>
      </c>
    </row>
    <row r="9" spans="1:9" ht="16" thickBot="1" x14ac:dyDescent="0.4">
      <c r="A9" s="1290"/>
      <c r="B9" s="1290"/>
      <c r="C9" s="1290"/>
      <c r="D9" s="1290"/>
      <c r="E9" s="1290"/>
      <c r="F9" s="1290"/>
      <c r="G9" s="1290"/>
      <c r="H9" s="1290"/>
      <c r="I9" s="1290"/>
    </row>
    <row r="10" spans="1:9" ht="16.5" thickTop="1" thickBot="1" x14ac:dyDescent="0.4">
      <c r="A10" s="353" t="str">
        <f>'Targeted Action Plan'!A11</f>
        <v>Select</v>
      </c>
      <c r="B10" s="353">
        <f>'Targeted Action Plan'!B11</f>
        <v>0</v>
      </c>
      <c r="C10" s="353">
        <f>'Targeted Action Plan'!C11</f>
        <v>0</v>
      </c>
      <c r="D10" s="353">
        <f>'Targeted Action Plan'!D11</f>
        <v>0</v>
      </c>
      <c r="E10" s="353">
        <f>'Targeted Action Plan'!E11</f>
        <v>0</v>
      </c>
      <c r="F10" s="353"/>
      <c r="G10" s="354"/>
      <c r="H10" s="354"/>
      <c r="I10" s="354"/>
    </row>
    <row r="11" spans="1:9" ht="16.5" thickTop="1" thickBot="1" x14ac:dyDescent="0.4">
      <c r="A11" s="353" t="str">
        <f>'Targeted Action Plan'!A12</f>
        <v>Select</v>
      </c>
      <c r="B11" s="353">
        <f>'Targeted Action Plan'!B12</f>
        <v>0</v>
      </c>
      <c r="C11" s="353">
        <f>'Targeted Action Plan'!C12</f>
        <v>0</v>
      </c>
      <c r="D11" s="353">
        <f>'Targeted Action Plan'!D12</f>
        <v>0</v>
      </c>
      <c r="E11" s="353">
        <f>'Targeted Action Plan'!E12</f>
        <v>0</v>
      </c>
      <c r="F11" s="353"/>
      <c r="G11" s="354"/>
      <c r="H11" s="354"/>
      <c r="I11" s="354"/>
    </row>
    <row r="12" spans="1:9" ht="16.5" thickTop="1" thickBot="1" x14ac:dyDescent="0.4">
      <c r="A12" s="353" t="str">
        <f>'Targeted Action Plan'!A13</f>
        <v>Select</v>
      </c>
      <c r="B12" s="353">
        <f>'Targeted Action Plan'!B13</f>
        <v>0</v>
      </c>
      <c r="C12" s="353">
        <f>'Targeted Action Plan'!C13</f>
        <v>0</v>
      </c>
      <c r="D12" s="353">
        <f>'Targeted Action Plan'!D13</f>
        <v>0</v>
      </c>
      <c r="E12" s="353">
        <f>'Targeted Action Plan'!E13</f>
        <v>0</v>
      </c>
      <c r="F12" s="353"/>
      <c r="G12" s="354"/>
      <c r="H12" s="354"/>
      <c r="I12" s="354"/>
    </row>
    <row r="13" spans="1:9" ht="16.5" thickTop="1" thickBot="1" x14ac:dyDescent="0.4">
      <c r="A13" s="353" t="str">
        <f>'Targeted Action Plan'!A14</f>
        <v>Select</v>
      </c>
      <c r="B13" s="353">
        <f>'Targeted Action Plan'!B14</f>
        <v>0</v>
      </c>
      <c r="C13" s="353">
        <f>'Targeted Action Plan'!C14</f>
        <v>0</v>
      </c>
      <c r="D13" s="353">
        <f>'Targeted Action Plan'!D14</f>
        <v>0</v>
      </c>
      <c r="E13" s="353">
        <f>'Targeted Action Plan'!E14</f>
        <v>0</v>
      </c>
      <c r="F13" s="353"/>
      <c r="G13" s="354"/>
      <c r="H13" s="354"/>
      <c r="I13" s="354"/>
    </row>
    <row r="14" spans="1:9" ht="16.5" thickTop="1" thickBot="1" x14ac:dyDescent="0.4">
      <c r="A14" s="353" t="str">
        <f>'Targeted Action Plan'!A15</f>
        <v>Select</v>
      </c>
      <c r="B14" s="353">
        <f>'Targeted Action Plan'!B15</f>
        <v>0</v>
      </c>
      <c r="C14" s="353">
        <f>'Targeted Action Plan'!C15</f>
        <v>0</v>
      </c>
      <c r="D14" s="353">
        <f>'Targeted Action Plan'!D15</f>
        <v>0</v>
      </c>
      <c r="E14" s="353">
        <f>'Targeted Action Plan'!E15</f>
        <v>0</v>
      </c>
      <c r="F14" s="353"/>
      <c r="G14" s="354"/>
      <c r="H14" s="354"/>
      <c r="I14" s="354"/>
    </row>
    <row r="15" spans="1:9" ht="16.5" thickTop="1" thickBot="1" x14ac:dyDescent="0.4">
      <c r="A15" s="353" t="str">
        <f>'Targeted Action Plan'!A16</f>
        <v>Select</v>
      </c>
      <c r="B15" s="353">
        <f>'Targeted Action Plan'!B16</f>
        <v>0</v>
      </c>
      <c r="C15" s="353">
        <f>'Targeted Action Plan'!C16</f>
        <v>0</v>
      </c>
      <c r="D15" s="353">
        <f>'Targeted Action Plan'!D16</f>
        <v>0</v>
      </c>
      <c r="E15" s="353">
        <f>'Targeted Action Plan'!E16</f>
        <v>0</v>
      </c>
      <c r="F15" s="353"/>
      <c r="G15" s="354"/>
      <c r="H15" s="354"/>
      <c r="I15" s="354"/>
    </row>
    <row r="16" spans="1:9" ht="16.5" thickTop="1" thickBot="1" x14ac:dyDescent="0.4">
      <c r="A16" s="353" t="str">
        <f>'Targeted Action Plan'!A17</f>
        <v>Select</v>
      </c>
      <c r="B16" s="353">
        <f>'Targeted Action Plan'!B17</f>
        <v>0</v>
      </c>
      <c r="C16" s="353">
        <f>'Targeted Action Plan'!C17</f>
        <v>0</v>
      </c>
      <c r="D16" s="353">
        <f>'Targeted Action Plan'!D17</f>
        <v>0</v>
      </c>
      <c r="E16" s="353">
        <f>'Targeted Action Plan'!E17</f>
        <v>0</v>
      </c>
      <c r="F16" s="353"/>
      <c r="G16" s="354"/>
      <c r="H16" s="354"/>
      <c r="I16" s="354"/>
    </row>
    <row r="17" spans="1:9" ht="16.5" thickTop="1" thickBot="1" x14ac:dyDescent="0.4">
      <c r="A17" s="353" t="str">
        <f>'Targeted Action Plan'!A18</f>
        <v>Select</v>
      </c>
      <c r="B17" s="353">
        <f>'Targeted Action Plan'!B18</f>
        <v>0</v>
      </c>
      <c r="C17" s="353">
        <f>'Targeted Action Plan'!C18</f>
        <v>0</v>
      </c>
      <c r="D17" s="353">
        <f>'Targeted Action Plan'!D18</f>
        <v>0</v>
      </c>
      <c r="E17" s="353">
        <f>'Targeted Action Plan'!E18</f>
        <v>0</v>
      </c>
      <c r="F17" s="353"/>
      <c r="G17" s="354"/>
      <c r="H17" s="354"/>
      <c r="I17" s="354"/>
    </row>
    <row r="18" spans="1:9" ht="16.5" thickTop="1" thickBot="1" x14ac:dyDescent="0.4">
      <c r="A18" s="353" t="str">
        <f>'Targeted Action Plan'!A19</f>
        <v>Select</v>
      </c>
      <c r="B18" s="353">
        <f>'Targeted Action Plan'!B19</f>
        <v>0</v>
      </c>
      <c r="C18" s="353">
        <f>'Targeted Action Plan'!C19</f>
        <v>0</v>
      </c>
      <c r="D18" s="353">
        <f>'Targeted Action Plan'!D19</f>
        <v>0</v>
      </c>
      <c r="E18" s="353">
        <f>'Targeted Action Plan'!E19</f>
        <v>0</v>
      </c>
      <c r="F18" s="353"/>
      <c r="G18" s="354"/>
      <c r="H18" s="354"/>
      <c r="I18" s="354"/>
    </row>
    <row r="19" spans="1:9" ht="16.5" thickTop="1" thickBot="1" x14ac:dyDescent="0.4">
      <c r="A19" s="353" t="str">
        <f>'Targeted Action Plan'!A20</f>
        <v>Select</v>
      </c>
      <c r="B19" s="353">
        <f>'Targeted Action Plan'!B20</f>
        <v>0</v>
      </c>
      <c r="C19" s="353">
        <f>'Targeted Action Plan'!C20</f>
        <v>0</v>
      </c>
      <c r="D19" s="353">
        <f>'Targeted Action Plan'!D20</f>
        <v>0</v>
      </c>
      <c r="E19" s="353">
        <f>'Targeted Action Plan'!E20</f>
        <v>0</v>
      </c>
      <c r="F19" s="353"/>
      <c r="G19" s="354"/>
      <c r="H19" s="354"/>
      <c r="I19" s="354"/>
    </row>
    <row r="20" spans="1:9" ht="19" thickTop="1" thickBot="1" x14ac:dyDescent="0.4">
      <c r="A20" s="1330" t="s">
        <v>280</v>
      </c>
      <c r="B20" s="1331"/>
      <c r="C20" s="1331"/>
      <c r="D20" s="1331"/>
      <c r="E20" s="1331"/>
      <c r="F20" s="1331"/>
      <c r="G20" s="1331"/>
      <c r="H20" s="1331"/>
      <c r="I20" s="1332"/>
    </row>
    <row r="21" spans="1:9" ht="16" thickTop="1" x14ac:dyDescent="0.35">
      <c r="A21" s="1328" t="s">
        <v>175</v>
      </c>
      <c r="B21" s="1328" t="s">
        <v>245</v>
      </c>
      <c r="C21" s="1329" t="s">
        <v>246</v>
      </c>
      <c r="D21" s="1328" t="s">
        <v>3</v>
      </c>
      <c r="E21" s="1328" t="s">
        <v>247</v>
      </c>
      <c r="F21" s="1329" t="s">
        <v>168</v>
      </c>
      <c r="G21" s="1329" t="s">
        <v>311</v>
      </c>
      <c r="H21" s="1329" t="s">
        <v>287</v>
      </c>
      <c r="I21" s="1329" t="s">
        <v>172</v>
      </c>
    </row>
    <row r="22" spans="1:9" ht="16" thickBot="1" x14ac:dyDescent="0.4">
      <c r="A22" s="1290"/>
      <c r="B22" s="1290"/>
      <c r="C22" s="1290"/>
      <c r="D22" s="1290"/>
      <c r="E22" s="1290"/>
      <c r="F22" s="1290"/>
      <c r="G22" s="1290"/>
      <c r="H22" s="1290"/>
      <c r="I22" s="1290"/>
    </row>
    <row r="23" spans="1:9" ht="16.5" thickTop="1" thickBot="1" x14ac:dyDescent="0.4">
      <c r="A23" s="353" t="str">
        <f>'Targeted Action Plan'!A26</f>
        <v>Select</v>
      </c>
      <c r="B23" s="353">
        <f>'Targeted Action Plan'!B26</f>
        <v>0</v>
      </c>
      <c r="C23" s="353">
        <f>'Targeted Action Plan'!C26</f>
        <v>0</v>
      </c>
      <c r="D23" s="353">
        <f>'Targeted Action Plan'!D26</f>
        <v>0</v>
      </c>
      <c r="E23" s="353">
        <f>'Targeted Action Plan'!E26</f>
        <v>0</v>
      </c>
      <c r="F23" s="353"/>
      <c r="G23" s="354"/>
      <c r="H23" s="354"/>
      <c r="I23" s="354"/>
    </row>
    <row r="24" spans="1:9" ht="16.5" thickTop="1" thickBot="1" x14ac:dyDescent="0.4">
      <c r="A24" s="353" t="str">
        <f>'Targeted Action Plan'!A27</f>
        <v>Select</v>
      </c>
      <c r="B24" s="353">
        <f>'Targeted Action Plan'!B27</f>
        <v>0</v>
      </c>
      <c r="C24" s="353">
        <f>'Targeted Action Plan'!C27</f>
        <v>0</v>
      </c>
      <c r="D24" s="353">
        <f>'Targeted Action Plan'!D27</f>
        <v>0</v>
      </c>
      <c r="E24" s="353">
        <f>'Targeted Action Plan'!E27</f>
        <v>0</v>
      </c>
      <c r="F24" s="353"/>
      <c r="G24" s="355"/>
      <c r="H24" s="355"/>
      <c r="I24" s="355"/>
    </row>
    <row r="25" spans="1:9" ht="16.5" thickTop="1" thickBot="1" x14ac:dyDescent="0.4">
      <c r="A25" s="353" t="str">
        <f>'Targeted Action Plan'!A28</f>
        <v>Select</v>
      </c>
      <c r="B25" s="353">
        <f>'Targeted Action Plan'!B28</f>
        <v>0</v>
      </c>
      <c r="C25" s="353">
        <f>'Targeted Action Plan'!C28</f>
        <v>0</v>
      </c>
      <c r="D25" s="353">
        <f>'Targeted Action Plan'!D28</f>
        <v>0</v>
      </c>
      <c r="E25" s="353">
        <f>'Targeted Action Plan'!E28</f>
        <v>0</v>
      </c>
      <c r="F25" s="353"/>
      <c r="G25" s="355"/>
      <c r="H25" s="355"/>
      <c r="I25" s="355"/>
    </row>
    <row r="26" spans="1:9" ht="16.5" thickTop="1" thickBot="1" x14ac:dyDescent="0.4">
      <c r="A26" s="353" t="str">
        <f>'Targeted Action Plan'!A29</f>
        <v>Select</v>
      </c>
      <c r="B26" s="353">
        <f>'Targeted Action Plan'!B29</f>
        <v>0</v>
      </c>
      <c r="C26" s="353">
        <f>'Targeted Action Plan'!C29</f>
        <v>0</v>
      </c>
      <c r="D26" s="353">
        <f>'Targeted Action Plan'!D29</f>
        <v>0</v>
      </c>
      <c r="E26" s="353">
        <f>'Targeted Action Plan'!E29</f>
        <v>0</v>
      </c>
      <c r="F26" s="353"/>
      <c r="G26" s="355"/>
      <c r="H26" s="355"/>
      <c r="I26" s="355"/>
    </row>
    <row r="27" spans="1:9" ht="16.5" thickTop="1" thickBot="1" x14ac:dyDescent="0.4">
      <c r="A27" s="353" t="str">
        <f>'Targeted Action Plan'!A30</f>
        <v>Select</v>
      </c>
      <c r="B27" s="353">
        <f>'Targeted Action Plan'!B30</f>
        <v>0</v>
      </c>
      <c r="C27" s="353">
        <f>'Targeted Action Plan'!C30</f>
        <v>0</v>
      </c>
      <c r="D27" s="353">
        <f>'Targeted Action Plan'!D30</f>
        <v>0</v>
      </c>
      <c r="E27" s="353">
        <f>'Targeted Action Plan'!E30</f>
        <v>0</v>
      </c>
      <c r="F27" s="353"/>
      <c r="G27" s="355"/>
      <c r="H27" s="355"/>
      <c r="I27" s="355"/>
    </row>
    <row r="28" spans="1:9" ht="16.5" thickTop="1" thickBot="1" x14ac:dyDescent="0.4">
      <c r="A28" s="353" t="str">
        <f>'Targeted Action Plan'!A31</f>
        <v>Select</v>
      </c>
      <c r="B28" s="353">
        <f>'Targeted Action Plan'!B31</f>
        <v>0</v>
      </c>
      <c r="C28" s="353">
        <f>'Targeted Action Plan'!C31</f>
        <v>0</v>
      </c>
      <c r="D28" s="353">
        <f>'Targeted Action Plan'!D31</f>
        <v>0</v>
      </c>
      <c r="E28" s="353">
        <f>'Targeted Action Plan'!E31</f>
        <v>0</v>
      </c>
      <c r="F28" s="353"/>
      <c r="G28" s="355"/>
      <c r="H28" s="355"/>
      <c r="I28" s="355"/>
    </row>
    <row r="29" spans="1:9" ht="16.5" thickTop="1" thickBot="1" x14ac:dyDescent="0.4">
      <c r="A29" s="353" t="str">
        <f>'Targeted Action Plan'!A32</f>
        <v>Select</v>
      </c>
      <c r="B29" s="353">
        <f>'Targeted Action Plan'!B32</f>
        <v>0</v>
      </c>
      <c r="C29" s="353">
        <f>'Targeted Action Plan'!C32</f>
        <v>0</v>
      </c>
      <c r="D29" s="353">
        <f>'Targeted Action Plan'!D32</f>
        <v>0</v>
      </c>
      <c r="E29" s="353">
        <f>'Targeted Action Plan'!E32</f>
        <v>0</v>
      </c>
      <c r="F29" s="353"/>
      <c r="G29" s="355"/>
      <c r="H29" s="355"/>
      <c r="I29" s="355"/>
    </row>
    <row r="30" spans="1:9" ht="16.5" thickTop="1" thickBot="1" x14ac:dyDescent="0.4">
      <c r="A30" s="353" t="str">
        <f>'Targeted Action Plan'!A33</f>
        <v>Select</v>
      </c>
      <c r="B30" s="353">
        <f>'Targeted Action Plan'!B33</f>
        <v>0</v>
      </c>
      <c r="C30" s="353">
        <f>'Targeted Action Plan'!C33</f>
        <v>0</v>
      </c>
      <c r="D30" s="353">
        <f>'Targeted Action Plan'!D33</f>
        <v>0</v>
      </c>
      <c r="E30" s="353">
        <f>'Targeted Action Plan'!E33</f>
        <v>0</v>
      </c>
      <c r="F30" s="353"/>
      <c r="G30" s="355"/>
      <c r="H30" s="355"/>
      <c r="I30" s="355"/>
    </row>
    <row r="31" spans="1:9" ht="16.5" thickTop="1" thickBot="1" x14ac:dyDescent="0.4">
      <c r="A31" s="1322" t="s">
        <v>173</v>
      </c>
      <c r="B31" s="1323"/>
      <c r="C31" s="1323"/>
      <c r="D31" s="1323"/>
      <c r="E31" s="1323"/>
      <c r="F31" s="1323"/>
      <c r="G31" s="1323"/>
      <c r="H31" s="1323"/>
      <c r="I31" s="1324"/>
    </row>
    <row r="32" spans="1:9" ht="16" thickTop="1" x14ac:dyDescent="0.35">
      <c r="A32" s="1333"/>
      <c r="B32" s="1334"/>
      <c r="C32" s="1334"/>
      <c r="D32" s="1334"/>
      <c r="E32" s="1334"/>
      <c r="F32" s="1334"/>
      <c r="G32" s="1334"/>
      <c r="H32" s="1334"/>
      <c r="I32" s="1335"/>
    </row>
    <row r="33" spans="1:9" ht="15.5" x14ac:dyDescent="0.35">
      <c r="A33" s="1336"/>
      <c r="B33" s="1337"/>
      <c r="C33" s="1337"/>
      <c r="D33" s="1337"/>
      <c r="E33" s="1337"/>
      <c r="F33" s="1337"/>
      <c r="G33" s="1337"/>
      <c r="H33" s="1337"/>
      <c r="I33" s="1338"/>
    </row>
    <row r="34" spans="1:9" ht="15.5" x14ac:dyDescent="0.35">
      <c r="A34" s="1336"/>
      <c r="B34" s="1337"/>
      <c r="C34" s="1337"/>
      <c r="D34" s="1337"/>
      <c r="E34" s="1337"/>
      <c r="F34" s="1337"/>
      <c r="G34" s="1337"/>
      <c r="H34" s="1337"/>
      <c r="I34" s="1338"/>
    </row>
    <row r="35" spans="1:9" ht="16" thickBot="1" x14ac:dyDescent="0.4">
      <c r="A35" s="1339"/>
      <c r="B35" s="1340"/>
      <c r="C35" s="1340"/>
      <c r="D35" s="1340"/>
      <c r="E35" s="1340"/>
      <c r="F35" s="1340"/>
      <c r="G35" s="1340"/>
      <c r="H35" s="1340"/>
      <c r="I35" s="1341"/>
    </row>
    <row r="36" spans="1:9" ht="16" thickTop="1" x14ac:dyDescent="0.35">
      <c r="A36" s="281"/>
      <c r="B36" s="281"/>
      <c r="C36" s="281"/>
      <c r="D36" s="281"/>
      <c r="E36" s="281"/>
      <c r="F36" s="281"/>
      <c r="G36" s="281"/>
      <c r="H36" s="281"/>
      <c r="I36" s="281"/>
    </row>
    <row r="37" spans="1:9" ht="15.5" x14ac:dyDescent="0.35">
      <c r="A37" s="281"/>
      <c r="B37" s="281"/>
      <c r="C37" s="281"/>
      <c r="D37" s="281"/>
      <c r="E37" s="281"/>
      <c r="F37" s="281"/>
      <c r="G37" s="281"/>
      <c r="H37" s="281"/>
      <c r="I37" s="281"/>
    </row>
    <row r="38" spans="1:9" ht="15.5" x14ac:dyDescent="0.35">
      <c r="A38" s="281"/>
      <c r="B38" s="281"/>
      <c r="C38" s="281"/>
      <c r="D38" s="281"/>
      <c r="E38" s="281"/>
      <c r="F38" s="281"/>
      <c r="G38" s="281"/>
      <c r="H38" s="281"/>
      <c r="I38" s="281"/>
    </row>
    <row r="39" spans="1:9" ht="15.5" x14ac:dyDescent="0.35">
      <c r="A39" s="281"/>
      <c r="B39" s="281"/>
      <c r="C39" s="356"/>
      <c r="D39" s="281"/>
      <c r="E39" s="281"/>
      <c r="F39" s="281"/>
      <c r="G39" s="281"/>
      <c r="H39" s="281"/>
      <c r="I39" s="281"/>
    </row>
    <row r="40" spans="1:9" ht="16" thickBot="1" x14ac:dyDescent="0.4">
      <c r="A40" s="281"/>
      <c r="B40" s="281"/>
      <c r="C40" s="281"/>
      <c r="D40" s="281"/>
      <c r="E40" s="281"/>
      <c r="F40" s="281"/>
      <c r="G40" s="281"/>
      <c r="H40" s="281"/>
      <c r="I40" s="281"/>
    </row>
    <row r="41" spans="1:9" ht="16.5" thickTop="1" thickBot="1" x14ac:dyDescent="0.4">
      <c r="A41" s="1319" t="s">
        <v>933</v>
      </c>
      <c r="B41" s="1320"/>
      <c r="C41" s="1320"/>
      <c r="D41" s="1320"/>
      <c r="E41" s="1320"/>
      <c r="F41" s="1320"/>
      <c r="G41" s="1320"/>
      <c r="H41" s="1320"/>
      <c r="I41" s="1321"/>
    </row>
    <row r="42" spans="1:9" ht="19" thickTop="1" thickBot="1" x14ac:dyDescent="0.4">
      <c r="A42" s="1330" t="s">
        <v>277</v>
      </c>
      <c r="B42" s="1331"/>
      <c r="C42" s="1331"/>
      <c r="D42" s="1331"/>
      <c r="E42" s="1331"/>
      <c r="F42" s="1331"/>
      <c r="G42" s="1331"/>
      <c r="H42" s="1331"/>
      <c r="I42" s="1332"/>
    </row>
    <row r="43" spans="1:9" ht="16" thickTop="1" x14ac:dyDescent="0.35">
      <c r="A43" s="1328" t="s">
        <v>175</v>
      </c>
      <c r="B43" s="1328" t="s">
        <v>245</v>
      </c>
      <c r="C43" s="1329" t="s">
        <v>246</v>
      </c>
      <c r="D43" s="1328" t="s">
        <v>3</v>
      </c>
      <c r="E43" s="1328" t="s">
        <v>247</v>
      </c>
      <c r="F43" s="1329" t="s">
        <v>168</v>
      </c>
      <c r="G43" s="1329" t="s">
        <v>311</v>
      </c>
      <c r="H43" s="1329" t="s">
        <v>287</v>
      </c>
      <c r="I43" s="1329" t="s">
        <v>172</v>
      </c>
    </row>
    <row r="44" spans="1:9" ht="16" thickBot="1" x14ac:dyDescent="0.4">
      <c r="A44" s="1290"/>
      <c r="B44" s="1290"/>
      <c r="C44" s="1290"/>
      <c r="D44" s="1290"/>
      <c r="E44" s="1290"/>
      <c r="F44" s="1290"/>
      <c r="G44" s="1290"/>
      <c r="H44" s="1290"/>
      <c r="I44" s="1290"/>
    </row>
    <row r="45" spans="1:9" ht="16.5" thickTop="1" thickBot="1" x14ac:dyDescent="0.4">
      <c r="A45" s="353" t="str">
        <f>'Targeted Action Plan'!A11</f>
        <v>Select</v>
      </c>
      <c r="B45" s="353">
        <f>'Targeted Action Plan'!B11</f>
        <v>0</v>
      </c>
      <c r="C45" s="353">
        <f>'Targeted Action Plan'!C11</f>
        <v>0</v>
      </c>
      <c r="D45" s="353">
        <f>'Targeted Action Plan'!D11</f>
        <v>0</v>
      </c>
      <c r="E45" s="353">
        <f>'Targeted Action Plan'!E11</f>
        <v>0</v>
      </c>
      <c r="F45" s="353"/>
      <c r="G45" s="354"/>
      <c r="H45" s="354"/>
      <c r="I45" s="354"/>
    </row>
    <row r="46" spans="1:9" ht="16.5" thickTop="1" thickBot="1" x14ac:dyDescent="0.4">
      <c r="A46" s="353" t="str">
        <f>'Targeted Action Plan'!A12</f>
        <v>Select</v>
      </c>
      <c r="B46" s="353">
        <f>'Targeted Action Plan'!B12</f>
        <v>0</v>
      </c>
      <c r="C46" s="353">
        <f>'Targeted Action Plan'!C12</f>
        <v>0</v>
      </c>
      <c r="D46" s="353">
        <f>'Targeted Action Plan'!D12</f>
        <v>0</v>
      </c>
      <c r="E46" s="353">
        <f>'Targeted Action Plan'!E12</f>
        <v>0</v>
      </c>
      <c r="F46" s="353"/>
      <c r="G46" s="354"/>
      <c r="H46" s="354"/>
      <c r="I46" s="354"/>
    </row>
    <row r="47" spans="1:9" ht="16.5" thickTop="1" thickBot="1" x14ac:dyDescent="0.4">
      <c r="A47" s="353" t="str">
        <f>'Targeted Action Plan'!A13</f>
        <v>Select</v>
      </c>
      <c r="B47" s="353">
        <f>'Targeted Action Plan'!B13</f>
        <v>0</v>
      </c>
      <c r="C47" s="353">
        <f>'Targeted Action Plan'!C13</f>
        <v>0</v>
      </c>
      <c r="D47" s="353">
        <f>'Targeted Action Plan'!D13</f>
        <v>0</v>
      </c>
      <c r="E47" s="353">
        <f>'Targeted Action Plan'!E13</f>
        <v>0</v>
      </c>
      <c r="F47" s="353"/>
      <c r="G47" s="354"/>
      <c r="H47" s="354"/>
      <c r="I47" s="354"/>
    </row>
    <row r="48" spans="1:9" ht="16.5" thickTop="1" thickBot="1" x14ac:dyDescent="0.4">
      <c r="A48" s="353" t="str">
        <f>'Targeted Action Plan'!A14</f>
        <v>Select</v>
      </c>
      <c r="B48" s="353">
        <f>'Targeted Action Plan'!B14</f>
        <v>0</v>
      </c>
      <c r="C48" s="353">
        <f>'Targeted Action Plan'!C14</f>
        <v>0</v>
      </c>
      <c r="D48" s="353">
        <f>'Targeted Action Plan'!D14</f>
        <v>0</v>
      </c>
      <c r="E48" s="353">
        <f>'Targeted Action Plan'!E14</f>
        <v>0</v>
      </c>
      <c r="F48" s="353"/>
      <c r="G48" s="354"/>
      <c r="H48" s="354"/>
      <c r="I48" s="354"/>
    </row>
    <row r="49" spans="1:9" ht="16.5" thickTop="1" thickBot="1" x14ac:dyDescent="0.4">
      <c r="A49" s="353" t="str">
        <f>'Targeted Action Plan'!A15</f>
        <v>Select</v>
      </c>
      <c r="B49" s="353">
        <f>'Targeted Action Plan'!B15</f>
        <v>0</v>
      </c>
      <c r="C49" s="353">
        <f>'Targeted Action Plan'!C15</f>
        <v>0</v>
      </c>
      <c r="D49" s="353">
        <f>'Targeted Action Plan'!D15</f>
        <v>0</v>
      </c>
      <c r="E49" s="353">
        <f>'Targeted Action Plan'!E15</f>
        <v>0</v>
      </c>
      <c r="F49" s="353"/>
      <c r="G49" s="354"/>
      <c r="H49" s="354"/>
      <c r="I49" s="354"/>
    </row>
    <row r="50" spans="1:9" ht="16.5" thickTop="1" thickBot="1" x14ac:dyDescent="0.4">
      <c r="A50" s="353" t="str">
        <f>'Targeted Action Plan'!A16</f>
        <v>Select</v>
      </c>
      <c r="B50" s="353">
        <f>'Targeted Action Plan'!B16</f>
        <v>0</v>
      </c>
      <c r="C50" s="353">
        <f>'Targeted Action Plan'!C16</f>
        <v>0</v>
      </c>
      <c r="D50" s="353">
        <f>'Targeted Action Plan'!D16</f>
        <v>0</v>
      </c>
      <c r="E50" s="353">
        <f>'Targeted Action Plan'!E16</f>
        <v>0</v>
      </c>
      <c r="F50" s="353"/>
      <c r="G50" s="354"/>
      <c r="H50" s="354"/>
      <c r="I50" s="354"/>
    </row>
    <row r="51" spans="1:9" ht="16.5" thickTop="1" thickBot="1" x14ac:dyDescent="0.4">
      <c r="A51" s="353" t="str">
        <f>'Targeted Action Plan'!A17</f>
        <v>Select</v>
      </c>
      <c r="B51" s="353">
        <f>'Targeted Action Plan'!B17</f>
        <v>0</v>
      </c>
      <c r="C51" s="353">
        <f>'Targeted Action Plan'!C17</f>
        <v>0</v>
      </c>
      <c r="D51" s="353">
        <f>'Targeted Action Plan'!D17</f>
        <v>0</v>
      </c>
      <c r="E51" s="353">
        <f>'Targeted Action Plan'!E17</f>
        <v>0</v>
      </c>
      <c r="F51" s="353"/>
      <c r="G51" s="354"/>
      <c r="H51" s="354"/>
      <c r="I51" s="354"/>
    </row>
    <row r="52" spans="1:9" ht="16.5" thickTop="1" thickBot="1" x14ac:dyDescent="0.4">
      <c r="A52" s="353" t="str">
        <f>'Targeted Action Plan'!A18</f>
        <v>Select</v>
      </c>
      <c r="B52" s="353">
        <f>'Targeted Action Plan'!B18</f>
        <v>0</v>
      </c>
      <c r="C52" s="353">
        <f>'Targeted Action Plan'!C18</f>
        <v>0</v>
      </c>
      <c r="D52" s="353">
        <f>'Targeted Action Plan'!D18</f>
        <v>0</v>
      </c>
      <c r="E52" s="353">
        <f>'Targeted Action Plan'!E18</f>
        <v>0</v>
      </c>
      <c r="F52" s="353"/>
      <c r="G52" s="354"/>
      <c r="H52" s="354"/>
      <c r="I52" s="354"/>
    </row>
    <row r="53" spans="1:9" ht="16.5" thickTop="1" thickBot="1" x14ac:dyDescent="0.4">
      <c r="A53" s="353" t="str">
        <f>'Targeted Action Plan'!A19</f>
        <v>Select</v>
      </c>
      <c r="B53" s="353">
        <f>'Targeted Action Plan'!B19</f>
        <v>0</v>
      </c>
      <c r="C53" s="353">
        <f>'Targeted Action Plan'!C19</f>
        <v>0</v>
      </c>
      <c r="D53" s="353">
        <f>'Targeted Action Plan'!D19</f>
        <v>0</v>
      </c>
      <c r="E53" s="353">
        <f>'Targeted Action Plan'!E19</f>
        <v>0</v>
      </c>
      <c r="F53" s="353"/>
      <c r="G53" s="354"/>
      <c r="H53" s="354"/>
      <c r="I53" s="354"/>
    </row>
    <row r="54" spans="1:9" ht="19" thickTop="1" thickBot="1" x14ac:dyDescent="0.4">
      <c r="A54" s="1330" t="s">
        <v>280</v>
      </c>
      <c r="B54" s="1331"/>
      <c r="C54" s="1331"/>
      <c r="D54" s="1331"/>
      <c r="E54" s="1331"/>
      <c r="F54" s="1331"/>
      <c r="G54" s="1331"/>
      <c r="H54" s="1331"/>
      <c r="I54" s="1332"/>
    </row>
    <row r="55" spans="1:9" ht="16" thickTop="1" x14ac:dyDescent="0.35">
      <c r="A55" s="1328" t="s">
        <v>175</v>
      </c>
      <c r="B55" s="1328" t="s">
        <v>245</v>
      </c>
      <c r="C55" s="1329" t="s">
        <v>246</v>
      </c>
      <c r="D55" s="1328" t="s">
        <v>3</v>
      </c>
      <c r="E55" s="1328" t="s">
        <v>247</v>
      </c>
      <c r="F55" s="1329" t="s">
        <v>168</v>
      </c>
      <c r="G55" s="1329" t="s">
        <v>311</v>
      </c>
      <c r="H55" s="1329" t="s">
        <v>287</v>
      </c>
      <c r="I55" s="1329" t="s">
        <v>172</v>
      </c>
    </row>
    <row r="56" spans="1:9" ht="16" thickBot="1" x14ac:dyDescent="0.4">
      <c r="A56" s="1290"/>
      <c r="B56" s="1290"/>
      <c r="C56" s="1290"/>
      <c r="D56" s="1290"/>
      <c r="E56" s="1290"/>
      <c r="F56" s="1290"/>
      <c r="G56" s="1290"/>
      <c r="H56" s="1290"/>
      <c r="I56" s="1290"/>
    </row>
    <row r="57" spans="1:9" ht="16.5" thickTop="1" thickBot="1" x14ac:dyDescent="0.4">
      <c r="A57" s="353" t="str">
        <f>'Targeted Action Plan'!A26</f>
        <v>Select</v>
      </c>
      <c r="B57" s="353">
        <f>'Targeted Action Plan'!B26</f>
        <v>0</v>
      </c>
      <c r="C57" s="353">
        <f>'Targeted Action Plan'!C26</f>
        <v>0</v>
      </c>
      <c r="D57" s="353">
        <f>'Targeted Action Plan'!D26</f>
        <v>0</v>
      </c>
      <c r="E57" s="353">
        <f>'Targeted Action Plan'!E26</f>
        <v>0</v>
      </c>
      <c r="F57" s="353"/>
      <c r="G57" s="354"/>
      <c r="H57" s="354"/>
      <c r="I57" s="354"/>
    </row>
    <row r="58" spans="1:9" ht="16.5" thickTop="1" thickBot="1" x14ac:dyDescent="0.4">
      <c r="A58" s="353" t="str">
        <f>'Targeted Action Plan'!A27</f>
        <v>Select</v>
      </c>
      <c r="B58" s="353">
        <f>'Targeted Action Plan'!B27</f>
        <v>0</v>
      </c>
      <c r="C58" s="353">
        <f>'Targeted Action Plan'!C27</f>
        <v>0</v>
      </c>
      <c r="D58" s="353">
        <f>'Targeted Action Plan'!D27</f>
        <v>0</v>
      </c>
      <c r="E58" s="353">
        <f>'Targeted Action Plan'!E27</f>
        <v>0</v>
      </c>
      <c r="F58" s="353"/>
      <c r="G58" s="355"/>
      <c r="H58" s="355"/>
      <c r="I58" s="355"/>
    </row>
    <row r="59" spans="1:9" ht="16.5" thickTop="1" thickBot="1" x14ac:dyDescent="0.4">
      <c r="A59" s="353" t="str">
        <f>'Targeted Action Plan'!A28</f>
        <v>Select</v>
      </c>
      <c r="B59" s="353">
        <f>'Targeted Action Plan'!B28</f>
        <v>0</v>
      </c>
      <c r="C59" s="353">
        <f>'Targeted Action Plan'!C28</f>
        <v>0</v>
      </c>
      <c r="D59" s="353">
        <f>'Targeted Action Plan'!D28</f>
        <v>0</v>
      </c>
      <c r="E59" s="353">
        <f>'Targeted Action Plan'!E28</f>
        <v>0</v>
      </c>
      <c r="F59" s="353"/>
      <c r="G59" s="355"/>
      <c r="H59" s="355"/>
      <c r="I59" s="355"/>
    </row>
    <row r="60" spans="1:9" ht="16.5" thickTop="1" thickBot="1" x14ac:dyDescent="0.4">
      <c r="A60" s="353" t="str">
        <f>'Targeted Action Plan'!A29</f>
        <v>Select</v>
      </c>
      <c r="B60" s="353">
        <f>'Targeted Action Plan'!B29</f>
        <v>0</v>
      </c>
      <c r="C60" s="353">
        <f>'Targeted Action Plan'!C29</f>
        <v>0</v>
      </c>
      <c r="D60" s="353">
        <f>'Targeted Action Plan'!D29</f>
        <v>0</v>
      </c>
      <c r="E60" s="353">
        <f>'Targeted Action Plan'!E29</f>
        <v>0</v>
      </c>
      <c r="F60" s="353"/>
      <c r="G60" s="355"/>
      <c r="H60" s="355"/>
      <c r="I60" s="355"/>
    </row>
    <row r="61" spans="1:9" ht="16.5" thickTop="1" thickBot="1" x14ac:dyDescent="0.4">
      <c r="A61" s="353" t="str">
        <f>'Targeted Action Plan'!A30</f>
        <v>Select</v>
      </c>
      <c r="B61" s="353">
        <f>'Targeted Action Plan'!B30</f>
        <v>0</v>
      </c>
      <c r="C61" s="353">
        <f>'Targeted Action Plan'!C30</f>
        <v>0</v>
      </c>
      <c r="D61" s="353">
        <f>'Targeted Action Plan'!D30</f>
        <v>0</v>
      </c>
      <c r="E61" s="353">
        <f>'Targeted Action Plan'!E30</f>
        <v>0</v>
      </c>
      <c r="F61" s="353"/>
      <c r="G61" s="355"/>
      <c r="H61" s="355"/>
      <c r="I61" s="355"/>
    </row>
    <row r="62" spans="1:9" ht="16.5" thickTop="1" thickBot="1" x14ac:dyDescent="0.4">
      <c r="A62" s="353" t="str">
        <f>'Targeted Action Plan'!A31</f>
        <v>Select</v>
      </c>
      <c r="B62" s="353">
        <f>'Targeted Action Plan'!B31</f>
        <v>0</v>
      </c>
      <c r="C62" s="353">
        <f>'Targeted Action Plan'!C31</f>
        <v>0</v>
      </c>
      <c r="D62" s="353">
        <f>'Targeted Action Plan'!D31</f>
        <v>0</v>
      </c>
      <c r="E62" s="353">
        <f>'Targeted Action Plan'!E31</f>
        <v>0</v>
      </c>
      <c r="F62" s="353"/>
      <c r="G62" s="355"/>
      <c r="H62" s="355"/>
      <c r="I62" s="355"/>
    </row>
    <row r="63" spans="1:9" ht="16.5" thickTop="1" thickBot="1" x14ac:dyDescent="0.4">
      <c r="A63" s="353" t="str">
        <f>'Targeted Action Plan'!A32</f>
        <v>Select</v>
      </c>
      <c r="B63" s="353">
        <f>'Targeted Action Plan'!B32</f>
        <v>0</v>
      </c>
      <c r="C63" s="353">
        <f>'Targeted Action Plan'!C32</f>
        <v>0</v>
      </c>
      <c r="D63" s="353">
        <f>'Targeted Action Plan'!D32</f>
        <v>0</v>
      </c>
      <c r="E63" s="353">
        <f>'Targeted Action Plan'!E32</f>
        <v>0</v>
      </c>
      <c r="F63" s="353"/>
      <c r="G63" s="355"/>
      <c r="H63" s="355"/>
      <c r="I63" s="355"/>
    </row>
    <row r="64" spans="1:9" ht="16.5" thickTop="1" thickBot="1" x14ac:dyDescent="0.4">
      <c r="A64" s="353" t="str">
        <f>'Targeted Action Plan'!A33</f>
        <v>Select</v>
      </c>
      <c r="B64" s="353">
        <f>'Targeted Action Plan'!B33</f>
        <v>0</v>
      </c>
      <c r="C64" s="353">
        <f>'Targeted Action Plan'!C33</f>
        <v>0</v>
      </c>
      <c r="D64" s="353">
        <f>'Targeted Action Plan'!D33</f>
        <v>0</v>
      </c>
      <c r="E64" s="353">
        <f>'Targeted Action Plan'!E33</f>
        <v>0</v>
      </c>
      <c r="F64" s="353"/>
      <c r="G64" s="355"/>
      <c r="H64" s="355"/>
      <c r="I64" s="355"/>
    </row>
    <row r="65" spans="1:9" ht="16.5" thickTop="1" thickBot="1" x14ac:dyDescent="0.4">
      <c r="A65" s="1322" t="s">
        <v>174</v>
      </c>
      <c r="B65" s="1323"/>
      <c r="C65" s="1323"/>
      <c r="D65" s="1323"/>
      <c r="E65" s="1323"/>
      <c r="F65" s="1323"/>
      <c r="G65" s="1323"/>
      <c r="H65" s="1323"/>
      <c r="I65" s="1324"/>
    </row>
    <row r="66" spans="1:9" ht="16" thickTop="1" x14ac:dyDescent="0.35">
      <c r="A66" s="1333"/>
      <c r="B66" s="1334"/>
      <c r="C66" s="1334"/>
      <c r="D66" s="1334"/>
      <c r="E66" s="1334"/>
      <c r="F66" s="1334"/>
      <c r="G66" s="1334"/>
      <c r="H66" s="1334"/>
      <c r="I66" s="1335"/>
    </row>
    <row r="67" spans="1:9" ht="15.5" x14ac:dyDescent="0.35">
      <c r="A67" s="1336"/>
      <c r="B67" s="1337"/>
      <c r="C67" s="1337"/>
      <c r="D67" s="1337"/>
      <c r="E67" s="1337"/>
      <c r="F67" s="1337"/>
      <c r="G67" s="1337"/>
      <c r="H67" s="1337"/>
      <c r="I67" s="1338"/>
    </row>
    <row r="68" spans="1:9" ht="15.5" x14ac:dyDescent="0.35">
      <c r="A68" s="1336"/>
      <c r="B68" s="1337"/>
      <c r="C68" s="1337"/>
      <c r="D68" s="1337"/>
      <c r="E68" s="1337"/>
      <c r="F68" s="1337"/>
      <c r="G68" s="1337"/>
      <c r="H68" s="1337"/>
      <c r="I68" s="1338"/>
    </row>
    <row r="69" spans="1:9" ht="16" thickBot="1" x14ac:dyDescent="0.4">
      <c r="A69" s="1339"/>
      <c r="B69" s="1340"/>
      <c r="C69" s="1340"/>
      <c r="D69" s="1340"/>
      <c r="E69" s="1340"/>
      <c r="F69" s="1340"/>
      <c r="G69" s="1340"/>
      <c r="H69" s="1340"/>
      <c r="I69" s="1341"/>
    </row>
    <row r="70" spans="1:9" ht="16" thickTop="1" x14ac:dyDescent="0.35">
      <c r="A70" s="357"/>
      <c r="B70" s="357"/>
      <c r="C70" s="357"/>
      <c r="D70" s="357"/>
      <c r="E70" s="357"/>
      <c r="F70" s="357"/>
      <c r="G70" s="358"/>
      <c r="H70" s="358"/>
      <c r="I70" s="358"/>
    </row>
    <row r="71" spans="1:9" ht="15.5" x14ac:dyDescent="0.35">
      <c r="A71" s="357"/>
      <c r="B71" s="357"/>
      <c r="C71" s="357"/>
      <c r="D71" s="357"/>
      <c r="E71" s="357"/>
      <c r="F71" s="357"/>
      <c r="G71" s="358"/>
      <c r="H71" s="358"/>
      <c r="I71" s="358"/>
    </row>
    <row r="72" spans="1:9" ht="16" thickBot="1" x14ac:dyDescent="0.4">
      <c r="A72" s="281"/>
      <c r="B72" s="281"/>
      <c r="C72" s="281"/>
      <c r="D72" s="281"/>
      <c r="E72" s="281"/>
      <c r="F72" s="281"/>
      <c r="G72" s="281"/>
      <c r="H72" s="281"/>
      <c r="I72" s="281"/>
    </row>
    <row r="73" spans="1:9" ht="16.5" thickTop="1" thickBot="1" x14ac:dyDescent="0.4">
      <c r="A73" s="1319" t="s">
        <v>289</v>
      </c>
      <c r="B73" s="1320"/>
      <c r="C73" s="1320"/>
      <c r="D73" s="1320"/>
      <c r="E73" s="1320"/>
      <c r="F73" s="1320"/>
      <c r="G73" s="1320"/>
      <c r="H73" s="1320"/>
      <c r="I73" s="1321"/>
    </row>
    <row r="74" spans="1:9" ht="19" thickTop="1" thickBot="1" x14ac:dyDescent="0.4">
      <c r="A74" s="1330" t="s">
        <v>277</v>
      </c>
      <c r="B74" s="1331"/>
      <c r="C74" s="1331"/>
      <c r="D74" s="1331"/>
      <c r="E74" s="1331"/>
      <c r="F74" s="1331"/>
      <c r="G74" s="1331"/>
      <c r="H74" s="1331"/>
      <c r="I74" s="1332"/>
    </row>
    <row r="75" spans="1:9" ht="16" thickTop="1" x14ac:dyDescent="0.35">
      <c r="A75" s="1328" t="s">
        <v>175</v>
      </c>
      <c r="B75" s="1328" t="s">
        <v>245</v>
      </c>
      <c r="C75" s="1329" t="s">
        <v>246</v>
      </c>
      <c r="D75" s="1328" t="s">
        <v>3</v>
      </c>
      <c r="E75" s="1328" t="s">
        <v>247</v>
      </c>
      <c r="F75" s="1329" t="s">
        <v>168</v>
      </c>
      <c r="G75" s="1329" t="s">
        <v>311</v>
      </c>
      <c r="H75" s="1329" t="s">
        <v>287</v>
      </c>
      <c r="I75" s="1329" t="s">
        <v>172</v>
      </c>
    </row>
    <row r="76" spans="1:9" ht="16" thickBot="1" x14ac:dyDescent="0.4">
      <c r="A76" s="1290"/>
      <c r="B76" s="1290"/>
      <c r="C76" s="1290"/>
      <c r="D76" s="1290"/>
      <c r="E76" s="1290"/>
      <c r="F76" s="1290"/>
      <c r="G76" s="1290"/>
      <c r="H76" s="1290"/>
      <c r="I76" s="1290"/>
    </row>
    <row r="77" spans="1:9" ht="16.5" thickTop="1" thickBot="1" x14ac:dyDescent="0.4">
      <c r="A77" s="353" t="str">
        <f>'Targeted Action Plan'!A11</f>
        <v>Select</v>
      </c>
      <c r="B77" s="353">
        <f>'Targeted Action Plan'!B11</f>
        <v>0</v>
      </c>
      <c r="C77" s="353">
        <f>'Targeted Action Plan'!C11</f>
        <v>0</v>
      </c>
      <c r="D77" s="353">
        <f>'Targeted Action Plan'!D11</f>
        <v>0</v>
      </c>
      <c r="E77" s="353">
        <f>'Targeted Action Plan'!E11</f>
        <v>0</v>
      </c>
      <c r="F77" s="353"/>
      <c r="G77" s="354"/>
      <c r="H77" s="354"/>
      <c r="I77" s="354"/>
    </row>
    <row r="78" spans="1:9" ht="16.5" thickTop="1" thickBot="1" x14ac:dyDescent="0.4">
      <c r="A78" s="353" t="str">
        <f>'Targeted Action Plan'!A12</f>
        <v>Select</v>
      </c>
      <c r="B78" s="353">
        <f>'Targeted Action Plan'!B12</f>
        <v>0</v>
      </c>
      <c r="C78" s="353">
        <f>'Targeted Action Plan'!C12</f>
        <v>0</v>
      </c>
      <c r="D78" s="353">
        <f>'Targeted Action Plan'!D12</f>
        <v>0</v>
      </c>
      <c r="E78" s="353">
        <f>'Targeted Action Plan'!E12</f>
        <v>0</v>
      </c>
      <c r="F78" s="353"/>
      <c r="G78" s="354"/>
      <c r="H78" s="354"/>
      <c r="I78" s="354"/>
    </row>
    <row r="79" spans="1:9" ht="16.5" thickTop="1" thickBot="1" x14ac:dyDescent="0.4">
      <c r="A79" s="353" t="str">
        <f>'Targeted Action Plan'!A13</f>
        <v>Select</v>
      </c>
      <c r="B79" s="353">
        <f>'Targeted Action Plan'!B13</f>
        <v>0</v>
      </c>
      <c r="C79" s="353">
        <f>'Targeted Action Plan'!C13</f>
        <v>0</v>
      </c>
      <c r="D79" s="353">
        <f>'Targeted Action Plan'!D13</f>
        <v>0</v>
      </c>
      <c r="E79" s="353">
        <f>'Targeted Action Plan'!E13</f>
        <v>0</v>
      </c>
      <c r="F79" s="353"/>
      <c r="G79" s="354"/>
      <c r="H79" s="354"/>
      <c r="I79" s="354"/>
    </row>
    <row r="80" spans="1:9" ht="16.5" thickTop="1" thickBot="1" x14ac:dyDescent="0.4">
      <c r="A80" s="353" t="str">
        <f>'Targeted Action Plan'!A14</f>
        <v>Select</v>
      </c>
      <c r="B80" s="353">
        <f>'Targeted Action Plan'!B14</f>
        <v>0</v>
      </c>
      <c r="C80" s="353">
        <f>'Targeted Action Plan'!C14</f>
        <v>0</v>
      </c>
      <c r="D80" s="353">
        <f>'Targeted Action Plan'!D14</f>
        <v>0</v>
      </c>
      <c r="E80" s="353">
        <f>'Targeted Action Plan'!E14</f>
        <v>0</v>
      </c>
      <c r="F80" s="353"/>
      <c r="G80" s="354"/>
      <c r="H80" s="354"/>
      <c r="I80" s="354"/>
    </row>
    <row r="81" spans="1:9" ht="16.5" thickTop="1" thickBot="1" x14ac:dyDescent="0.4">
      <c r="A81" s="353" t="str">
        <f>'Targeted Action Plan'!A15</f>
        <v>Select</v>
      </c>
      <c r="B81" s="353">
        <f>'Targeted Action Plan'!B15</f>
        <v>0</v>
      </c>
      <c r="C81" s="353">
        <f>'Targeted Action Plan'!C15</f>
        <v>0</v>
      </c>
      <c r="D81" s="353">
        <f>'Targeted Action Plan'!D15</f>
        <v>0</v>
      </c>
      <c r="E81" s="353">
        <f>'Targeted Action Plan'!E15</f>
        <v>0</v>
      </c>
      <c r="F81" s="353"/>
      <c r="G81" s="354"/>
      <c r="H81" s="354"/>
      <c r="I81" s="354"/>
    </row>
    <row r="82" spans="1:9" ht="16.5" thickTop="1" thickBot="1" x14ac:dyDescent="0.4">
      <c r="A82" s="353" t="str">
        <f>'Targeted Action Plan'!A16</f>
        <v>Select</v>
      </c>
      <c r="B82" s="353">
        <f>'Targeted Action Plan'!B16</f>
        <v>0</v>
      </c>
      <c r="C82" s="353">
        <f>'Targeted Action Plan'!C16</f>
        <v>0</v>
      </c>
      <c r="D82" s="353">
        <f>'Targeted Action Plan'!D16</f>
        <v>0</v>
      </c>
      <c r="E82" s="353">
        <f>'Targeted Action Plan'!E16</f>
        <v>0</v>
      </c>
      <c r="F82" s="353"/>
      <c r="G82" s="354"/>
      <c r="H82" s="354"/>
      <c r="I82" s="354"/>
    </row>
    <row r="83" spans="1:9" ht="16.5" thickTop="1" thickBot="1" x14ac:dyDescent="0.4">
      <c r="A83" s="353" t="str">
        <f>'Targeted Action Plan'!A17</f>
        <v>Select</v>
      </c>
      <c r="B83" s="353">
        <f>'Targeted Action Plan'!B17</f>
        <v>0</v>
      </c>
      <c r="C83" s="353">
        <f>'Targeted Action Plan'!C17</f>
        <v>0</v>
      </c>
      <c r="D83" s="353">
        <f>'Targeted Action Plan'!D17</f>
        <v>0</v>
      </c>
      <c r="E83" s="353">
        <f>'Targeted Action Plan'!E17</f>
        <v>0</v>
      </c>
      <c r="F83" s="353"/>
      <c r="G83" s="354"/>
      <c r="H83" s="354"/>
      <c r="I83" s="354"/>
    </row>
    <row r="84" spans="1:9" ht="16.5" thickTop="1" thickBot="1" x14ac:dyDescent="0.4">
      <c r="A84" s="353" t="str">
        <f>'Targeted Action Plan'!A18</f>
        <v>Select</v>
      </c>
      <c r="B84" s="353">
        <f>'Targeted Action Plan'!B18</f>
        <v>0</v>
      </c>
      <c r="C84" s="353">
        <f>'Targeted Action Plan'!C18</f>
        <v>0</v>
      </c>
      <c r="D84" s="353">
        <f>'Targeted Action Plan'!D18</f>
        <v>0</v>
      </c>
      <c r="E84" s="353">
        <f>'Targeted Action Plan'!E18</f>
        <v>0</v>
      </c>
      <c r="F84" s="353"/>
      <c r="G84" s="354"/>
      <c r="H84" s="354"/>
      <c r="I84" s="354"/>
    </row>
    <row r="85" spans="1:9" ht="16.5" thickTop="1" thickBot="1" x14ac:dyDescent="0.4">
      <c r="A85" s="353" t="str">
        <f>'Targeted Action Plan'!A19</f>
        <v>Select</v>
      </c>
      <c r="B85" s="353">
        <f>'Targeted Action Plan'!B19</f>
        <v>0</v>
      </c>
      <c r="C85" s="353">
        <f>'Targeted Action Plan'!C19</f>
        <v>0</v>
      </c>
      <c r="D85" s="353">
        <f>'Targeted Action Plan'!D19</f>
        <v>0</v>
      </c>
      <c r="E85" s="353">
        <f>'Targeted Action Plan'!E19</f>
        <v>0</v>
      </c>
      <c r="F85" s="353"/>
      <c r="G85" s="354"/>
      <c r="H85" s="354"/>
      <c r="I85" s="354"/>
    </row>
    <row r="86" spans="1:9" ht="16.5" thickTop="1" thickBot="1" x14ac:dyDescent="0.4">
      <c r="A86" s="353" t="str">
        <f>'Targeted Action Plan'!A20</f>
        <v>Select</v>
      </c>
      <c r="B86" s="353">
        <f>'Targeted Action Plan'!B20</f>
        <v>0</v>
      </c>
      <c r="C86" s="353">
        <f>'Targeted Action Plan'!C20</f>
        <v>0</v>
      </c>
      <c r="D86" s="353">
        <f>'Targeted Action Plan'!D20</f>
        <v>0</v>
      </c>
      <c r="E86" s="353">
        <f>'Targeted Action Plan'!E20</f>
        <v>0</v>
      </c>
      <c r="F86" s="353"/>
      <c r="G86" s="354"/>
      <c r="H86" s="354"/>
      <c r="I86" s="354"/>
    </row>
    <row r="87" spans="1:9" ht="19" thickTop="1" thickBot="1" x14ac:dyDescent="0.4">
      <c r="A87" s="1330" t="s">
        <v>280</v>
      </c>
      <c r="B87" s="1331"/>
      <c r="C87" s="1331"/>
      <c r="D87" s="1331"/>
      <c r="E87" s="1331"/>
      <c r="F87" s="1331"/>
      <c r="G87" s="1331"/>
      <c r="H87" s="1331"/>
      <c r="I87" s="1332"/>
    </row>
    <row r="88" spans="1:9" ht="16" thickTop="1" x14ac:dyDescent="0.35">
      <c r="A88" s="1328" t="s">
        <v>175</v>
      </c>
      <c r="B88" s="1328" t="s">
        <v>245</v>
      </c>
      <c r="C88" s="1329" t="s">
        <v>246</v>
      </c>
      <c r="D88" s="1328" t="s">
        <v>3</v>
      </c>
      <c r="E88" s="1328" t="s">
        <v>247</v>
      </c>
      <c r="F88" s="1329" t="s">
        <v>168</v>
      </c>
      <c r="G88" s="1329" t="s">
        <v>311</v>
      </c>
      <c r="H88" s="1329" t="s">
        <v>287</v>
      </c>
      <c r="I88" s="1329" t="s">
        <v>172</v>
      </c>
    </row>
    <row r="89" spans="1:9" ht="16" thickBot="1" x14ac:dyDescent="0.4">
      <c r="A89" s="1290"/>
      <c r="B89" s="1290"/>
      <c r="C89" s="1290"/>
      <c r="D89" s="1290"/>
      <c r="E89" s="1290"/>
      <c r="F89" s="1290"/>
      <c r="G89" s="1290"/>
      <c r="H89" s="1290"/>
      <c r="I89" s="1290"/>
    </row>
    <row r="90" spans="1:9" ht="16.5" thickTop="1" thickBot="1" x14ac:dyDescent="0.4">
      <c r="A90" s="353" t="str">
        <f>'Targeted Action Plan'!A26</f>
        <v>Select</v>
      </c>
      <c r="B90" s="353">
        <f>'Targeted Action Plan'!B26</f>
        <v>0</v>
      </c>
      <c r="C90" s="353">
        <f>'Targeted Action Plan'!C26</f>
        <v>0</v>
      </c>
      <c r="D90" s="353">
        <f>'Targeted Action Plan'!D26</f>
        <v>0</v>
      </c>
      <c r="E90" s="353">
        <f>'Targeted Action Plan'!E26</f>
        <v>0</v>
      </c>
      <c r="F90" s="353"/>
      <c r="G90" s="354"/>
      <c r="H90" s="354"/>
      <c r="I90" s="354"/>
    </row>
    <row r="91" spans="1:9" ht="16.5" thickTop="1" thickBot="1" x14ac:dyDescent="0.4">
      <c r="A91" s="353" t="str">
        <f>'Targeted Action Plan'!A27</f>
        <v>Select</v>
      </c>
      <c r="B91" s="353">
        <f>'Targeted Action Plan'!B27</f>
        <v>0</v>
      </c>
      <c r="C91" s="353">
        <f>'Targeted Action Plan'!C27</f>
        <v>0</v>
      </c>
      <c r="D91" s="353">
        <f>'Targeted Action Plan'!D27</f>
        <v>0</v>
      </c>
      <c r="E91" s="353">
        <f>'Targeted Action Plan'!E27</f>
        <v>0</v>
      </c>
      <c r="F91" s="353"/>
      <c r="G91" s="355"/>
      <c r="H91" s="355"/>
      <c r="I91" s="355"/>
    </row>
    <row r="92" spans="1:9" ht="16.5" thickTop="1" thickBot="1" x14ac:dyDescent="0.4">
      <c r="A92" s="353" t="str">
        <f>'Targeted Action Plan'!A28</f>
        <v>Select</v>
      </c>
      <c r="B92" s="353">
        <f>'Targeted Action Plan'!B28</f>
        <v>0</v>
      </c>
      <c r="C92" s="353">
        <f>'Targeted Action Plan'!C28</f>
        <v>0</v>
      </c>
      <c r="D92" s="353">
        <f>'Targeted Action Plan'!D28</f>
        <v>0</v>
      </c>
      <c r="E92" s="353">
        <f>'Targeted Action Plan'!E28</f>
        <v>0</v>
      </c>
      <c r="F92" s="353"/>
      <c r="G92" s="355"/>
      <c r="H92" s="355"/>
      <c r="I92" s="355"/>
    </row>
    <row r="93" spans="1:9" ht="16.5" thickTop="1" thickBot="1" x14ac:dyDescent="0.4">
      <c r="A93" s="353" t="str">
        <f>'Targeted Action Plan'!A29</f>
        <v>Select</v>
      </c>
      <c r="B93" s="353">
        <f>'Targeted Action Plan'!B29</f>
        <v>0</v>
      </c>
      <c r="C93" s="353">
        <f>'Targeted Action Plan'!C29</f>
        <v>0</v>
      </c>
      <c r="D93" s="353">
        <f>'Targeted Action Plan'!D29</f>
        <v>0</v>
      </c>
      <c r="E93" s="353">
        <f>'Targeted Action Plan'!E29</f>
        <v>0</v>
      </c>
      <c r="F93" s="353"/>
      <c r="G93" s="355"/>
      <c r="H93" s="355"/>
      <c r="I93" s="355"/>
    </row>
    <row r="94" spans="1:9" ht="16.5" thickTop="1" thickBot="1" x14ac:dyDescent="0.4">
      <c r="A94" s="353" t="str">
        <f>'Targeted Action Plan'!A30</f>
        <v>Select</v>
      </c>
      <c r="B94" s="353">
        <f>'Targeted Action Plan'!B30</f>
        <v>0</v>
      </c>
      <c r="C94" s="353">
        <f>'Targeted Action Plan'!C30</f>
        <v>0</v>
      </c>
      <c r="D94" s="353">
        <f>'Targeted Action Plan'!D30</f>
        <v>0</v>
      </c>
      <c r="E94" s="353">
        <f>'Targeted Action Plan'!E30</f>
        <v>0</v>
      </c>
      <c r="F94" s="353"/>
      <c r="G94" s="355"/>
      <c r="H94" s="355"/>
      <c r="I94" s="355"/>
    </row>
    <row r="95" spans="1:9" ht="16.5" thickTop="1" thickBot="1" x14ac:dyDescent="0.4">
      <c r="A95" s="353" t="str">
        <f>'Targeted Action Plan'!A31</f>
        <v>Select</v>
      </c>
      <c r="B95" s="353">
        <f>'Targeted Action Plan'!B31</f>
        <v>0</v>
      </c>
      <c r="C95" s="353">
        <f>'Targeted Action Plan'!C31</f>
        <v>0</v>
      </c>
      <c r="D95" s="353">
        <f>'Targeted Action Plan'!D31</f>
        <v>0</v>
      </c>
      <c r="E95" s="353">
        <f>'Targeted Action Plan'!E31</f>
        <v>0</v>
      </c>
      <c r="F95" s="353"/>
      <c r="G95" s="355"/>
      <c r="H95" s="355"/>
      <c r="I95" s="355"/>
    </row>
    <row r="96" spans="1:9" ht="16.5" thickTop="1" thickBot="1" x14ac:dyDescent="0.4">
      <c r="A96" s="353" t="str">
        <f>'Targeted Action Plan'!A32</f>
        <v>Select</v>
      </c>
      <c r="B96" s="353">
        <f>'Targeted Action Plan'!B32</f>
        <v>0</v>
      </c>
      <c r="C96" s="353">
        <f>'Targeted Action Plan'!C32</f>
        <v>0</v>
      </c>
      <c r="D96" s="353">
        <f>'Targeted Action Plan'!D32</f>
        <v>0</v>
      </c>
      <c r="E96" s="353">
        <f>'Targeted Action Plan'!E32</f>
        <v>0</v>
      </c>
      <c r="F96" s="353"/>
      <c r="G96" s="355"/>
      <c r="H96" s="355"/>
      <c r="I96" s="355"/>
    </row>
    <row r="97" spans="1:9" ht="16.5" thickTop="1" thickBot="1" x14ac:dyDescent="0.4">
      <c r="A97" s="353" t="str">
        <f>'Targeted Action Plan'!A33</f>
        <v>Select</v>
      </c>
      <c r="B97" s="353">
        <f>'Targeted Action Plan'!B33</f>
        <v>0</v>
      </c>
      <c r="C97" s="353">
        <f>'Targeted Action Plan'!C33</f>
        <v>0</v>
      </c>
      <c r="D97" s="353">
        <f>'Targeted Action Plan'!D33</f>
        <v>0</v>
      </c>
      <c r="E97" s="353">
        <f>'Targeted Action Plan'!E33</f>
        <v>0</v>
      </c>
      <c r="F97" s="353"/>
      <c r="G97" s="355"/>
      <c r="H97" s="355"/>
      <c r="I97" s="355"/>
    </row>
    <row r="98" spans="1:9" ht="16.5" thickTop="1" thickBot="1" x14ac:dyDescent="0.4">
      <c r="A98" s="1322" t="s">
        <v>288</v>
      </c>
      <c r="B98" s="1323"/>
      <c r="C98" s="1323"/>
      <c r="D98" s="1323"/>
      <c r="E98" s="1323"/>
      <c r="F98" s="1323"/>
      <c r="G98" s="1323"/>
      <c r="H98" s="1323"/>
      <c r="I98" s="1324"/>
    </row>
    <row r="99" spans="1:9" ht="16" thickTop="1" x14ac:dyDescent="0.35">
      <c r="A99" s="1333"/>
      <c r="B99" s="1334"/>
      <c r="C99" s="1334"/>
      <c r="D99" s="1334"/>
      <c r="E99" s="1334"/>
      <c r="F99" s="1334"/>
      <c r="G99" s="1334"/>
      <c r="H99" s="1334"/>
      <c r="I99" s="1335"/>
    </row>
    <row r="100" spans="1:9" ht="15.5" x14ac:dyDescent="0.35">
      <c r="A100" s="1336"/>
      <c r="B100" s="1342"/>
      <c r="C100" s="1342"/>
      <c r="D100" s="1342"/>
      <c r="E100" s="1342"/>
      <c r="F100" s="1342"/>
      <c r="G100" s="1342"/>
      <c r="H100" s="1342"/>
      <c r="I100" s="1338"/>
    </row>
    <row r="101" spans="1:9" ht="16" thickBot="1" x14ac:dyDescent="0.4">
      <c r="A101" s="1339"/>
      <c r="B101" s="1343"/>
      <c r="C101" s="1343"/>
      <c r="D101" s="1343"/>
      <c r="E101" s="1343"/>
      <c r="F101" s="1343"/>
      <c r="G101" s="1343"/>
      <c r="H101" s="1343"/>
      <c r="I101" s="1344"/>
    </row>
    <row r="102" spans="1:9" ht="15" customHeight="1" thickTop="1" x14ac:dyDescent="0.35"/>
  </sheetData>
  <sheetProtection formatCells="0" formatColumns="0" formatRows="0" insertHyperlinks="0"/>
  <mergeCells count="74">
    <mergeCell ref="A99:I101"/>
    <mergeCell ref="A87:I87"/>
    <mergeCell ref="A88:A89"/>
    <mergeCell ref="B88:B89"/>
    <mergeCell ref="C88:C89"/>
    <mergeCell ref="D88:D89"/>
    <mergeCell ref="E88:E89"/>
    <mergeCell ref="F88:F89"/>
    <mergeCell ref="G88:G89"/>
    <mergeCell ref="H88:H89"/>
    <mergeCell ref="I88:I89"/>
    <mergeCell ref="H8:H9"/>
    <mergeCell ref="I8:I9"/>
    <mergeCell ref="A54:I54"/>
    <mergeCell ref="A55:A56"/>
    <mergeCell ref="A98:I98"/>
    <mergeCell ref="I55:I56"/>
    <mergeCell ref="D55:D56"/>
    <mergeCell ref="I75:I76"/>
    <mergeCell ref="A31:I31"/>
    <mergeCell ref="A32:I35"/>
    <mergeCell ref="A41:I41"/>
    <mergeCell ref="A42:I42"/>
    <mergeCell ref="A43:A44"/>
    <mergeCell ref="B43:B44"/>
    <mergeCell ref="C43:C44"/>
    <mergeCell ref="I43:I44"/>
    <mergeCell ref="D43:D44"/>
    <mergeCell ref="E43:E44"/>
    <mergeCell ref="F43:F44"/>
    <mergeCell ref="G43:G44"/>
    <mergeCell ref="H43:H44"/>
    <mergeCell ref="B55:B56"/>
    <mergeCell ref="C55:C56"/>
    <mergeCell ref="A75:A76"/>
    <mergeCell ref="B75:B76"/>
    <mergeCell ref="C75:C76"/>
    <mergeCell ref="A74:I74"/>
    <mergeCell ref="A66:I69"/>
    <mergeCell ref="E55:E56"/>
    <mergeCell ref="F55:F56"/>
    <mergeCell ref="G55:G56"/>
    <mergeCell ref="H55:H56"/>
    <mergeCell ref="D75:D76"/>
    <mergeCell ref="H75:H76"/>
    <mergeCell ref="E75:E76"/>
    <mergeCell ref="F75:F76"/>
    <mergeCell ref="G75:G76"/>
    <mergeCell ref="A20:I20"/>
    <mergeCell ref="A21:A22"/>
    <mergeCell ref="B21:B22"/>
    <mergeCell ref="C21:C22"/>
    <mergeCell ref="D21:D22"/>
    <mergeCell ref="E21:E22"/>
    <mergeCell ref="F21:F22"/>
    <mergeCell ref="G21:G22"/>
    <mergeCell ref="H21:H22"/>
    <mergeCell ref="I21:I22"/>
    <mergeCell ref="A1:C1"/>
    <mergeCell ref="A2:C2"/>
    <mergeCell ref="E1:F1"/>
    <mergeCell ref="E2:F2"/>
    <mergeCell ref="A73:I73"/>
    <mergeCell ref="A65:I65"/>
    <mergeCell ref="A4:I4"/>
    <mergeCell ref="A6:I6"/>
    <mergeCell ref="A8:A9"/>
    <mergeCell ref="B8:B9"/>
    <mergeCell ref="C8:C9"/>
    <mergeCell ref="D8:D9"/>
    <mergeCell ref="E8:E9"/>
    <mergeCell ref="A7:I7"/>
    <mergeCell ref="F8:F9"/>
    <mergeCell ref="G8:G9"/>
  </mergeCells>
  <conditionalFormatting sqref="A1:A2">
    <cfRule type="expression" dxfId="887" priority="3">
      <formula>D1="x"</formula>
    </cfRule>
  </conditionalFormatting>
  <dataValidations count="1">
    <dataValidation type="list" allowBlank="1" showInputMessage="1" showErrorMessage="1" prompt="Click and enter a value from the list of items" sqref="F70:F71 F23:F30 F10:F19 F57:F64 F77:F86 F90:F97 F45:F53" xr:uid="{00000000-0002-0000-1300-000000000000}">
      <formula1>STATUS</formula1>
    </dataValidation>
  </dataValidations>
  <hyperlinks>
    <hyperlink ref="E2:F2" r:id="rId1" display="Click here for Guiding Video" xr:uid="{00000000-0004-0000-1300-000000000000}"/>
    <hyperlink ref="E1:F1" r:id="rId2" location="bookmark=id.hi0jdcyl1tiq" display="Click here for Guiding Document, or" xr:uid="{00000000-0004-0000-1300-000001000000}"/>
  </hyperlinks>
  <pageMargins left="0.75" right="0.75" top="1" bottom="1" header="0" footer="0"/>
  <pageSetup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theme="7"/>
  </sheetPr>
  <dimension ref="A1:X43"/>
  <sheetViews>
    <sheetView topLeftCell="B1" zoomScale="115" zoomScaleNormal="115" workbookViewId="0">
      <selection activeCell="C28" sqref="C28:U43"/>
    </sheetView>
  </sheetViews>
  <sheetFormatPr defaultColWidth="6.23046875" defaultRowHeight="10" x14ac:dyDescent="0.2"/>
  <cols>
    <col min="1" max="1" width="2.07421875" style="582" hidden="1" customWidth="1"/>
    <col min="2" max="2" width="18" style="582" bestFit="1" customWidth="1"/>
    <col min="3" max="3" width="3.53515625" style="582" customWidth="1"/>
    <col min="4" max="4" width="3.84375" style="582" customWidth="1"/>
    <col min="5" max="21" width="4.4609375" style="582" customWidth="1"/>
    <col min="22" max="16384" width="6.23046875" style="582"/>
  </cols>
  <sheetData>
    <row r="1" spans="1:24" ht="23.5" thickBot="1" x14ac:dyDescent="0.25">
      <c r="B1" s="1347" t="s">
        <v>1247</v>
      </c>
      <c r="C1" s="1347"/>
      <c r="D1" s="1347"/>
      <c r="E1" s="1347"/>
      <c r="F1" s="1347"/>
      <c r="G1" s="1347"/>
      <c r="H1" s="1347"/>
      <c r="I1" s="1347"/>
      <c r="J1" s="1347"/>
      <c r="K1" s="1347"/>
      <c r="L1" s="1347"/>
      <c r="M1" s="1347"/>
      <c r="N1" s="1347"/>
      <c r="O1" s="1347"/>
      <c r="P1" s="1347"/>
      <c r="Q1" s="1347"/>
      <c r="S1" s="1348" t="s">
        <v>941</v>
      </c>
      <c r="T1" s="1349"/>
      <c r="U1" s="1349"/>
      <c r="V1" s="1349"/>
      <c r="W1" s="1349"/>
      <c r="X1" s="1350"/>
    </row>
    <row r="2" spans="1:24" ht="23.5" thickBot="1" x14ac:dyDescent="0.25">
      <c r="B2" s="583"/>
      <c r="C2" s="583"/>
      <c r="D2" s="583"/>
      <c r="E2" s="583"/>
      <c r="F2" s="583"/>
      <c r="G2" s="583"/>
      <c r="H2" s="583"/>
      <c r="I2" s="583"/>
      <c r="S2" s="1351" t="s">
        <v>940</v>
      </c>
      <c r="T2" s="1352"/>
      <c r="U2" s="1352"/>
      <c r="V2" s="1352"/>
      <c r="W2" s="1352"/>
      <c r="X2" s="1353"/>
    </row>
    <row r="3" spans="1:24" ht="12.65" customHeight="1" thickBot="1" x14ac:dyDescent="0.3">
      <c r="B3" s="584"/>
      <c r="C3" s="1354"/>
      <c r="D3" s="1355"/>
      <c r="E3" s="1355"/>
      <c r="F3" s="1355"/>
      <c r="G3" s="1355"/>
      <c r="H3" s="1355"/>
      <c r="I3" s="1356"/>
    </row>
    <row r="4" spans="1:24" ht="10.5" x14ac:dyDescent="0.25">
      <c r="B4" s="585" t="s">
        <v>1248</v>
      </c>
    </row>
    <row r="5" spans="1:24" ht="11" thickBot="1" x14ac:dyDescent="0.3">
      <c r="B5" s="586"/>
    </row>
    <row r="6" spans="1:24" ht="12.65" customHeight="1" thickBot="1" x14ac:dyDescent="0.3">
      <c r="C6" s="1345" t="s">
        <v>1249</v>
      </c>
      <c r="D6" s="1346"/>
      <c r="E6" s="1346"/>
      <c r="F6" s="1346"/>
      <c r="G6" s="1346"/>
      <c r="H6" s="1346"/>
      <c r="I6" s="1346"/>
      <c r="J6" s="1346"/>
      <c r="K6" s="1346"/>
      <c r="L6" s="1346"/>
      <c r="M6" s="1346"/>
      <c r="N6" s="1346"/>
      <c r="O6" s="1346"/>
      <c r="P6" s="1346"/>
      <c r="Q6" s="1346"/>
      <c r="R6" s="1357"/>
    </row>
    <row r="7" spans="1:24" ht="27" customHeight="1" thickBot="1" x14ac:dyDescent="0.25">
      <c r="C7" s="587" t="s">
        <v>1250</v>
      </c>
      <c r="D7" s="588" t="s">
        <v>1251</v>
      </c>
      <c r="E7" s="588" t="s">
        <v>1252</v>
      </c>
      <c r="F7" s="588" t="s">
        <v>1253</v>
      </c>
      <c r="G7" s="588" t="s">
        <v>1254</v>
      </c>
      <c r="H7" s="588" t="s">
        <v>1255</v>
      </c>
      <c r="I7" s="588" t="s">
        <v>1256</v>
      </c>
      <c r="J7" s="588" t="s">
        <v>1257</v>
      </c>
      <c r="K7" s="588" t="s">
        <v>1258</v>
      </c>
      <c r="L7" s="588" t="s">
        <v>1259</v>
      </c>
      <c r="M7" s="588" t="s">
        <v>1260</v>
      </c>
      <c r="N7" s="588" t="s">
        <v>1261</v>
      </c>
      <c r="O7" s="588" t="s">
        <v>1262</v>
      </c>
      <c r="P7" s="588" t="s">
        <v>1263</v>
      </c>
      <c r="Q7" s="589" t="s">
        <v>1264</v>
      </c>
      <c r="R7" s="590" t="s">
        <v>1265</v>
      </c>
    </row>
    <row r="8" spans="1:24" x14ac:dyDescent="0.2">
      <c r="A8" s="591">
        <v>1</v>
      </c>
      <c r="B8" s="592" t="s">
        <v>1266</v>
      </c>
      <c r="C8" s="591"/>
      <c r="D8" s="593"/>
      <c r="E8" s="593"/>
      <c r="F8" s="593"/>
      <c r="G8" s="593"/>
      <c r="H8" s="593"/>
      <c r="I8" s="593"/>
      <c r="J8" s="593"/>
      <c r="K8" s="593"/>
      <c r="L8" s="593"/>
      <c r="M8" s="593"/>
      <c r="N8" s="593"/>
      <c r="O8" s="593"/>
      <c r="P8" s="593"/>
      <c r="Q8" s="594"/>
      <c r="R8" s="595"/>
    </row>
    <row r="9" spans="1:24" x14ac:dyDescent="0.2">
      <c r="A9" s="596">
        <v>2</v>
      </c>
      <c r="B9" s="597" t="s">
        <v>1221</v>
      </c>
      <c r="C9" s="596"/>
      <c r="D9" s="598"/>
      <c r="E9" s="598"/>
      <c r="F9" s="598"/>
      <c r="G9" s="598"/>
      <c r="H9" s="598"/>
      <c r="I9" s="598"/>
      <c r="J9" s="598"/>
      <c r="K9" s="598"/>
      <c r="L9" s="598"/>
      <c r="M9" s="598"/>
      <c r="N9" s="598"/>
      <c r="O9" s="598"/>
      <c r="P9" s="598"/>
      <c r="Q9" s="599"/>
      <c r="R9" s="600"/>
    </row>
    <row r="10" spans="1:24" x14ac:dyDescent="0.2">
      <c r="A10" s="596">
        <v>3</v>
      </c>
      <c r="B10" s="597" t="s">
        <v>1267</v>
      </c>
      <c r="C10" s="596"/>
      <c r="D10" s="598"/>
      <c r="E10" s="598"/>
      <c r="F10" s="598"/>
      <c r="G10" s="598"/>
      <c r="H10" s="598"/>
      <c r="I10" s="598"/>
      <c r="J10" s="598"/>
      <c r="K10" s="598"/>
      <c r="L10" s="598"/>
      <c r="M10" s="598"/>
      <c r="N10" s="598"/>
      <c r="O10" s="598"/>
      <c r="P10" s="598"/>
      <c r="Q10" s="599"/>
      <c r="R10" s="600"/>
    </row>
    <row r="11" spans="1:24" x14ac:dyDescent="0.2">
      <c r="A11" s="596">
        <v>4</v>
      </c>
      <c r="B11" s="597" t="s">
        <v>1268</v>
      </c>
      <c r="C11" s="596"/>
      <c r="D11" s="598"/>
      <c r="E11" s="598"/>
      <c r="F11" s="598"/>
      <c r="G11" s="598"/>
      <c r="H11" s="598"/>
      <c r="I11" s="598"/>
      <c r="J11" s="598"/>
      <c r="K11" s="598"/>
      <c r="L11" s="598"/>
      <c r="M11" s="598"/>
      <c r="N11" s="598"/>
      <c r="O11" s="598"/>
      <c r="P11" s="598"/>
      <c r="Q11" s="599"/>
      <c r="R11" s="600"/>
    </row>
    <row r="12" spans="1:24" x14ac:dyDescent="0.2">
      <c r="A12" s="596">
        <v>5</v>
      </c>
      <c r="B12" s="597" t="s">
        <v>1269</v>
      </c>
      <c r="C12" s="596"/>
      <c r="D12" s="598"/>
      <c r="E12" s="598"/>
      <c r="F12" s="598"/>
      <c r="G12" s="598"/>
      <c r="H12" s="598"/>
      <c r="I12" s="598"/>
      <c r="J12" s="598"/>
      <c r="K12" s="598"/>
      <c r="L12" s="598"/>
      <c r="M12" s="598"/>
      <c r="N12" s="598"/>
      <c r="O12" s="598"/>
      <c r="P12" s="598"/>
      <c r="Q12" s="599"/>
      <c r="R12" s="600"/>
    </row>
    <row r="13" spans="1:24" x14ac:dyDescent="0.2">
      <c r="A13" s="596">
        <v>6</v>
      </c>
      <c r="B13" s="597" t="s">
        <v>1270</v>
      </c>
      <c r="C13" s="596"/>
      <c r="D13" s="598"/>
      <c r="E13" s="598"/>
      <c r="F13" s="598"/>
      <c r="G13" s="598"/>
      <c r="H13" s="598"/>
      <c r="I13" s="598"/>
      <c r="J13" s="598"/>
      <c r="K13" s="598"/>
      <c r="L13" s="598"/>
      <c r="M13" s="598"/>
      <c r="N13" s="598"/>
      <c r="O13" s="598"/>
      <c r="P13" s="598"/>
      <c r="Q13" s="599"/>
      <c r="R13" s="600"/>
    </row>
    <row r="14" spans="1:24" x14ac:dyDescent="0.2">
      <c r="A14" s="596">
        <v>7</v>
      </c>
      <c r="B14" s="597" t="s">
        <v>1271</v>
      </c>
      <c r="C14" s="596"/>
      <c r="D14" s="598"/>
      <c r="E14" s="598"/>
      <c r="F14" s="598"/>
      <c r="G14" s="598"/>
      <c r="H14" s="598"/>
      <c r="I14" s="598"/>
      <c r="J14" s="598"/>
      <c r="K14" s="598"/>
      <c r="L14" s="598"/>
      <c r="M14" s="598"/>
      <c r="N14" s="598"/>
      <c r="O14" s="598"/>
      <c r="P14" s="598"/>
      <c r="Q14" s="599"/>
      <c r="R14" s="600"/>
    </row>
    <row r="15" spans="1:24" x14ac:dyDescent="0.2">
      <c r="A15" s="596">
        <v>8</v>
      </c>
      <c r="B15" s="597" t="s">
        <v>1272</v>
      </c>
      <c r="C15" s="596"/>
      <c r="D15" s="598"/>
      <c r="E15" s="598"/>
      <c r="F15" s="598"/>
      <c r="G15" s="598"/>
      <c r="H15" s="598"/>
      <c r="I15" s="598"/>
      <c r="J15" s="598"/>
      <c r="K15" s="598"/>
      <c r="L15" s="598"/>
      <c r="M15" s="598"/>
      <c r="N15" s="598"/>
      <c r="O15" s="598"/>
      <c r="P15" s="598"/>
      <c r="Q15" s="599"/>
      <c r="R15" s="600"/>
    </row>
    <row r="16" spans="1:24" x14ac:dyDescent="0.2">
      <c r="A16" s="596">
        <v>9</v>
      </c>
      <c r="B16" s="597" t="s">
        <v>1224</v>
      </c>
      <c r="C16" s="596"/>
      <c r="D16" s="598"/>
      <c r="E16" s="598"/>
      <c r="F16" s="598"/>
      <c r="G16" s="598"/>
      <c r="H16" s="598"/>
      <c r="I16" s="598"/>
      <c r="J16" s="598"/>
      <c r="K16" s="598"/>
      <c r="L16" s="598"/>
      <c r="M16" s="598"/>
      <c r="N16" s="598"/>
      <c r="O16" s="598"/>
      <c r="P16" s="598"/>
      <c r="Q16" s="599"/>
      <c r="R16" s="600"/>
    </row>
    <row r="17" spans="1:21" x14ac:dyDescent="0.2">
      <c r="A17" s="596">
        <v>10</v>
      </c>
      <c r="B17" s="597" t="s">
        <v>1273</v>
      </c>
      <c r="C17" s="596"/>
      <c r="D17" s="598"/>
      <c r="E17" s="598"/>
      <c r="F17" s="598"/>
      <c r="G17" s="598"/>
      <c r="H17" s="598"/>
      <c r="I17" s="598"/>
      <c r="J17" s="598"/>
      <c r="K17" s="598"/>
      <c r="L17" s="598"/>
      <c r="M17" s="598"/>
      <c r="N17" s="598"/>
      <c r="O17" s="598"/>
      <c r="P17" s="598"/>
      <c r="Q17" s="599"/>
      <c r="R17" s="600"/>
    </row>
    <row r="18" spans="1:21" x14ac:dyDescent="0.2">
      <c r="A18" s="596">
        <v>11</v>
      </c>
      <c r="B18" s="597" t="s">
        <v>1274</v>
      </c>
      <c r="C18" s="596"/>
      <c r="D18" s="598"/>
      <c r="E18" s="598"/>
      <c r="F18" s="598"/>
      <c r="G18" s="598"/>
      <c r="H18" s="598"/>
      <c r="I18" s="598"/>
      <c r="J18" s="598"/>
      <c r="K18" s="598"/>
      <c r="L18" s="598"/>
      <c r="M18" s="598"/>
      <c r="N18" s="598"/>
      <c r="O18" s="598"/>
      <c r="P18" s="598"/>
      <c r="Q18" s="599"/>
      <c r="R18" s="600"/>
    </row>
    <row r="19" spans="1:21" x14ac:dyDescent="0.2">
      <c r="A19" s="596">
        <v>12</v>
      </c>
      <c r="B19" s="597" t="s">
        <v>1275</v>
      </c>
      <c r="C19" s="596"/>
      <c r="D19" s="598"/>
      <c r="E19" s="598"/>
      <c r="F19" s="598"/>
      <c r="G19" s="598"/>
      <c r="H19" s="598"/>
      <c r="I19" s="598"/>
      <c r="J19" s="598"/>
      <c r="K19" s="598"/>
      <c r="L19" s="598"/>
      <c r="M19" s="598"/>
      <c r="N19" s="598"/>
      <c r="O19" s="598"/>
      <c r="P19" s="598"/>
      <c r="Q19" s="599"/>
      <c r="R19" s="600"/>
    </row>
    <row r="20" spans="1:21" x14ac:dyDescent="0.2">
      <c r="A20" s="596">
        <v>14</v>
      </c>
      <c r="B20" s="597" t="s">
        <v>1276</v>
      </c>
      <c r="C20" s="596"/>
      <c r="D20" s="598"/>
      <c r="E20" s="598"/>
      <c r="F20" s="598"/>
      <c r="G20" s="598"/>
      <c r="H20" s="598"/>
      <c r="I20" s="598"/>
      <c r="J20" s="598"/>
      <c r="K20" s="598"/>
      <c r="L20" s="598"/>
      <c r="M20" s="598"/>
      <c r="N20" s="598"/>
      <c r="O20" s="598"/>
      <c r="P20" s="598"/>
      <c r="Q20" s="599"/>
      <c r="R20" s="600"/>
    </row>
    <row r="21" spans="1:21" x14ac:dyDescent="0.2">
      <c r="A21" s="596">
        <v>15</v>
      </c>
      <c r="B21" s="597" t="s">
        <v>1277</v>
      </c>
      <c r="C21" s="596"/>
      <c r="D21" s="598"/>
      <c r="E21" s="598"/>
      <c r="F21" s="598"/>
      <c r="G21" s="598"/>
      <c r="H21" s="598"/>
      <c r="I21" s="598"/>
      <c r="J21" s="598"/>
      <c r="K21" s="598"/>
      <c r="L21" s="598"/>
      <c r="M21" s="598"/>
      <c r="N21" s="598"/>
      <c r="O21" s="598"/>
      <c r="P21" s="598"/>
      <c r="Q21" s="599"/>
      <c r="R21" s="600"/>
    </row>
    <row r="22" spans="1:21" x14ac:dyDescent="0.2">
      <c r="A22" s="596">
        <v>16</v>
      </c>
      <c r="B22" s="597" t="s">
        <v>1278</v>
      </c>
      <c r="C22" s="596"/>
      <c r="D22" s="598"/>
      <c r="E22" s="598"/>
      <c r="F22" s="598"/>
      <c r="G22" s="598"/>
      <c r="H22" s="598"/>
      <c r="I22" s="598"/>
      <c r="J22" s="598"/>
      <c r="K22" s="598"/>
      <c r="L22" s="598"/>
      <c r="M22" s="598"/>
      <c r="N22" s="598"/>
      <c r="O22" s="598"/>
      <c r="P22" s="598"/>
      <c r="Q22" s="599"/>
      <c r="R22" s="600"/>
    </row>
    <row r="23" spans="1:21" ht="10.5" thickBot="1" x14ac:dyDescent="0.25">
      <c r="A23" s="601">
        <v>17</v>
      </c>
      <c r="B23" s="602" t="s">
        <v>1279</v>
      </c>
      <c r="C23" s="601"/>
      <c r="D23" s="603"/>
      <c r="E23" s="603"/>
      <c r="F23" s="603"/>
      <c r="G23" s="603"/>
      <c r="H23" s="603"/>
      <c r="I23" s="603"/>
      <c r="J23" s="603"/>
      <c r="K23" s="603"/>
      <c r="L23" s="603"/>
      <c r="M23" s="603"/>
      <c r="N23" s="603"/>
      <c r="O23" s="603"/>
      <c r="P23" s="603"/>
      <c r="Q23" s="604"/>
      <c r="R23" s="605"/>
    </row>
    <row r="25" spans="1:21" ht="10.5" thickBot="1" x14ac:dyDescent="0.25">
      <c r="A25" s="606"/>
    </row>
    <row r="26" spans="1:21" ht="12.65" customHeight="1" thickBot="1" x14ac:dyDescent="0.3">
      <c r="C26" s="1345" t="s">
        <v>1280</v>
      </c>
      <c r="D26" s="1346"/>
      <c r="E26" s="1346"/>
      <c r="F26" s="1346"/>
      <c r="G26" s="1346"/>
      <c r="H26" s="1346"/>
      <c r="I26" s="1346"/>
      <c r="J26" s="1346"/>
      <c r="K26" s="1346"/>
      <c r="L26" s="1346"/>
      <c r="M26" s="1346"/>
      <c r="N26" s="1346"/>
      <c r="O26" s="1346"/>
      <c r="P26" s="1346"/>
      <c r="Q26" s="1346"/>
      <c r="R26" s="1346"/>
      <c r="S26" s="1346"/>
      <c r="T26" s="1346"/>
      <c r="U26" s="1346"/>
    </row>
    <row r="27" spans="1:21" ht="26.25" customHeight="1" thickBot="1" x14ac:dyDescent="0.25">
      <c r="C27" s="607" t="s">
        <v>1281</v>
      </c>
      <c r="D27" s="608" t="s">
        <v>1282</v>
      </c>
      <c r="E27" s="608" t="s">
        <v>1283</v>
      </c>
      <c r="F27" s="608" t="s">
        <v>1284</v>
      </c>
      <c r="G27" s="608" t="s">
        <v>1285</v>
      </c>
      <c r="H27" s="608" t="s">
        <v>1286</v>
      </c>
      <c r="I27" s="608" t="s">
        <v>1287</v>
      </c>
      <c r="J27" s="608" t="s">
        <v>1288</v>
      </c>
      <c r="K27" s="608" t="s">
        <v>1289</v>
      </c>
      <c r="L27" s="608" t="s">
        <v>1290</v>
      </c>
      <c r="M27" s="608" t="s">
        <v>1291</v>
      </c>
      <c r="N27" s="608" t="s">
        <v>1292</v>
      </c>
      <c r="O27" s="608" t="s">
        <v>1293</v>
      </c>
      <c r="P27" s="608" t="s">
        <v>1294</v>
      </c>
      <c r="Q27" s="608" t="s">
        <v>1295</v>
      </c>
      <c r="R27" s="608" t="s">
        <v>1296</v>
      </c>
      <c r="S27" s="608" t="s">
        <v>1297</v>
      </c>
      <c r="T27" s="609" t="s">
        <v>1298</v>
      </c>
      <c r="U27" s="610" t="s">
        <v>1265</v>
      </c>
    </row>
    <row r="28" spans="1:21" x14ac:dyDescent="0.2">
      <c r="A28" s="591">
        <v>1</v>
      </c>
      <c r="B28" s="592" t="s">
        <v>1266</v>
      </c>
      <c r="C28" s="591"/>
      <c r="D28" s="593"/>
      <c r="E28" s="593"/>
      <c r="F28" s="593"/>
      <c r="G28" s="593"/>
      <c r="H28" s="593"/>
      <c r="I28" s="593"/>
      <c r="J28" s="593"/>
      <c r="K28" s="593"/>
      <c r="L28" s="593"/>
      <c r="M28" s="593"/>
      <c r="N28" s="593"/>
      <c r="O28" s="593"/>
      <c r="P28" s="593"/>
      <c r="Q28" s="593"/>
      <c r="R28" s="593"/>
      <c r="S28" s="593"/>
      <c r="T28" s="594"/>
      <c r="U28" s="595"/>
    </row>
    <row r="29" spans="1:21" x14ac:dyDescent="0.2">
      <c r="A29" s="596">
        <v>2</v>
      </c>
      <c r="B29" s="597" t="s">
        <v>1221</v>
      </c>
      <c r="C29" s="596"/>
      <c r="D29" s="598"/>
      <c r="E29" s="598"/>
      <c r="F29" s="598"/>
      <c r="G29" s="598"/>
      <c r="H29" s="598"/>
      <c r="I29" s="598"/>
      <c r="J29" s="598"/>
      <c r="K29" s="598"/>
      <c r="L29" s="598"/>
      <c r="M29" s="598"/>
      <c r="N29" s="598"/>
      <c r="O29" s="598"/>
      <c r="P29" s="598"/>
      <c r="Q29" s="598"/>
      <c r="R29" s="598"/>
      <c r="S29" s="598"/>
      <c r="T29" s="599"/>
      <c r="U29" s="600"/>
    </row>
    <row r="30" spans="1:21" x14ac:dyDescent="0.2">
      <c r="A30" s="596">
        <v>3</v>
      </c>
      <c r="B30" s="597" t="s">
        <v>1267</v>
      </c>
      <c r="C30" s="596"/>
      <c r="D30" s="598"/>
      <c r="E30" s="598"/>
      <c r="F30" s="598"/>
      <c r="G30" s="598"/>
      <c r="H30" s="598"/>
      <c r="I30" s="598"/>
      <c r="J30" s="598"/>
      <c r="K30" s="598"/>
      <c r="L30" s="598"/>
      <c r="M30" s="598"/>
      <c r="N30" s="598"/>
      <c r="O30" s="598"/>
      <c r="P30" s="598"/>
      <c r="Q30" s="598"/>
      <c r="R30" s="598"/>
      <c r="S30" s="598"/>
      <c r="T30" s="599"/>
      <c r="U30" s="600"/>
    </row>
    <row r="31" spans="1:21" x14ac:dyDescent="0.2">
      <c r="A31" s="596">
        <v>4</v>
      </c>
      <c r="B31" s="597" t="s">
        <v>1268</v>
      </c>
      <c r="C31" s="596"/>
      <c r="D31" s="598"/>
      <c r="E31" s="598"/>
      <c r="F31" s="598"/>
      <c r="G31" s="598"/>
      <c r="H31" s="598"/>
      <c r="I31" s="598"/>
      <c r="J31" s="598"/>
      <c r="K31" s="598"/>
      <c r="L31" s="598"/>
      <c r="M31" s="598"/>
      <c r="N31" s="598"/>
      <c r="O31" s="598"/>
      <c r="P31" s="598"/>
      <c r="Q31" s="598"/>
      <c r="R31" s="598"/>
      <c r="S31" s="598"/>
      <c r="T31" s="599"/>
      <c r="U31" s="600"/>
    </row>
    <row r="32" spans="1:21" x14ac:dyDescent="0.2">
      <c r="A32" s="596">
        <v>5</v>
      </c>
      <c r="B32" s="597" t="s">
        <v>1269</v>
      </c>
      <c r="C32" s="596"/>
      <c r="D32" s="598"/>
      <c r="E32" s="598"/>
      <c r="F32" s="598"/>
      <c r="G32" s="598"/>
      <c r="H32" s="598"/>
      <c r="I32" s="598"/>
      <c r="J32" s="598"/>
      <c r="K32" s="598"/>
      <c r="L32" s="598"/>
      <c r="M32" s="598"/>
      <c r="N32" s="598"/>
      <c r="O32" s="598"/>
      <c r="P32" s="598"/>
      <c r="Q32" s="598"/>
      <c r="R32" s="598"/>
      <c r="S32" s="598"/>
      <c r="T32" s="599"/>
      <c r="U32" s="600"/>
    </row>
    <row r="33" spans="1:21" x14ac:dyDescent="0.2">
      <c r="A33" s="596">
        <v>6</v>
      </c>
      <c r="B33" s="597" t="s">
        <v>1270</v>
      </c>
      <c r="C33" s="596"/>
      <c r="D33" s="598"/>
      <c r="E33" s="598"/>
      <c r="F33" s="598"/>
      <c r="G33" s="598"/>
      <c r="H33" s="598"/>
      <c r="I33" s="598"/>
      <c r="J33" s="598"/>
      <c r="K33" s="598"/>
      <c r="L33" s="598"/>
      <c r="M33" s="598"/>
      <c r="N33" s="598"/>
      <c r="O33" s="598"/>
      <c r="P33" s="598"/>
      <c r="Q33" s="598"/>
      <c r="R33" s="598"/>
      <c r="S33" s="598"/>
      <c r="T33" s="599"/>
      <c r="U33" s="600"/>
    </row>
    <row r="34" spans="1:21" x14ac:dyDescent="0.2">
      <c r="A34" s="596">
        <v>7</v>
      </c>
      <c r="B34" s="597" t="s">
        <v>1271</v>
      </c>
      <c r="C34" s="596"/>
      <c r="D34" s="598"/>
      <c r="E34" s="598"/>
      <c r="F34" s="598"/>
      <c r="G34" s="598"/>
      <c r="H34" s="598"/>
      <c r="I34" s="598"/>
      <c r="J34" s="598"/>
      <c r="K34" s="598"/>
      <c r="L34" s="598"/>
      <c r="M34" s="598"/>
      <c r="N34" s="598"/>
      <c r="O34" s="598"/>
      <c r="P34" s="598"/>
      <c r="Q34" s="598"/>
      <c r="R34" s="598"/>
      <c r="S34" s="598"/>
      <c r="T34" s="599"/>
      <c r="U34" s="600"/>
    </row>
    <row r="35" spans="1:21" x14ac:dyDescent="0.2">
      <c r="A35" s="596">
        <v>8</v>
      </c>
      <c r="B35" s="597" t="s">
        <v>1272</v>
      </c>
      <c r="C35" s="596"/>
      <c r="D35" s="598"/>
      <c r="E35" s="598"/>
      <c r="F35" s="598"/>
      <c r="G35" s="598"/>
      <c r="H35" s="598"/>
      <c r="I35" s="598"/>
      <c r="J35" s="598"/>
      <c r="K35" s="598"/>
      <c r="L35" s="598"/>
      <c r="M35" s="598"/>
      <c r="N35" s="598"/>
      <c r="O35" s="598"/>
      <c r="P35" s="598"/>
      <c r="Q35" s="598"/>
      <c r="R35" s="598"/>
      <c r="S35" s="598"/>
      <c r="T35" s="599"/>
      <c r="U35" s="600"/>
    </row>
    <row r="36" spans="1:21" x14ac:dyDescent="0.2">
      <c r="A36" s="596">
        <v>9</v>
      </c>
      <c r="B36" s="597" t="s">
        <v>1224</v>
      </c>
      <c r="C36" s="596"/>
      <c r="D36" s="598"/>
      <c r="E36" s="598"/>
      <c r="F36" s="598"/>
      <c r="G36" s="598"/>
      <c r="H36" s="598"/>
      <c r="I36" s="598"/>
      <c r="J36" s="598"/>
      <c r="K36" s="598"/>
      <c r="L36" s="598"/>
      <c r="M36" s="598"/>
      <c r="N36" s="598"/>
      <c r="O36" s="598"/>
      <c r="P36" s="598"/>
      <c r="Q36" s="598"/>
      <c r="R36" s="598"/>
      <c r="S36" s="598"/>
      <c r="T36" s="599"/>
      <c r="U36" s="600"/>
    </row>
    <row r="37" spans="1:21" x14ac:dyDescent="0.2">
      <c r="A37" s="596">
        <v>10</v>
      </c>
      <c r="B37" s="597" t="s">
        <v>1273</v>
      </c>
      <c r="C37" s="596"/>
      <c r="D37" s="598"/>
      <c r="E37" s="598"/>
      <c r="F37" s="598"/>
      <c r="G37" s="598"/>
      <c r="H37" s="598"/>
      <c r="I37" s="598"/>
      <c r="J37" s="598"/>
      <c r="K37" s="598"/>
      <c r="L37" s="598"/>
      <c r="M37" s="598"/>
      <c r="N37" s="598"/>
      <c r="O37" s="598"/>
      <c r="P37" s="598"/>
      <c r="Q37" s="598"/>
      <c r="R37" s="598"/>
      <c r="S37" s="598"/>
      <c r="T37" s="599"/>
      <c r="U37" s="600"/>
    </row>
    <row r="38" spans="1:21" x14ac:dyDescent="0.2">
      <c r="A38" s="596">
        <v>11</v>
      </c>
      <c r="B38" s="597" t="s">
        <v>1274</v>
      </c>
      <c r="C38" s="596"/>
      <c r="D38" s="598"/>
      <c r="E38" s="598"/>
      <c r="F38" s="598"/>
      <c r="G38" s="598"/>
      <c r="H38" s="598"/>
      <c r="I38" s="598"/>
      <c r="J38" s="598"/>
      <c r="K38" s="598"/>
      <c r="L38" s="598"/>
      <c r="M38" s="598"/>
      <c r="N38" s="598"/>
      <c r="O38" s="598"/>
      <c r="P38" s="598"/>
      <c r="Q38" s="598"/>
      <c r="R38" s="598"/>
      <c r="S38" s="598"/>
      <c r="T38" s="599"/>
      <c r="U38" s="600"/>
    </row>
    <row r="39" spans="1:21" x14ac:dyDescent="0.2">
      <c r="A39" s="596">
        <v>12</v>
      </c>
      <c r="B39" s="597" t="s">
        <v>1275</v>
      </c>
      <c r="C39" s="596"/>
      <c r="D39" s="598"/>
      <c r="E39" s="598"/>
      <c r="F39" s="598"/>
      <c r="G39" s="598"/>
      <c r="H39" s="598"/>
      <c r="I39" s="598"/>
      <c r="J39" s="598"/>
      <c r="K39" s="598"/>
      <c r="L39" s="598"/>
      <c r="M39" s="598"/>
      <c r="N39" s="598"/>
      <c r="O39" s="598"/>
      <c r="P39" s="598"/>
      <c r="Q39" s="598"/>
      <c r="R39" s="598"/>
      <c r="S39" s="598"/>
      <c r="T39" s="599"/>
      <c r="U39" s="600"/>
    </row>
    <row r="40" spans="1:21" x14ac:dyDescent="0.2">
      <c r="A40" s="596">
        <v>14</v>
      </c>
      <c r="B40" s="597" t="s">
        <v>1299</v>
      </c>
      <c r="C40" s="596"/>
      <c r="D40" s="598"/>
      <c r="E40" s="598"/>
      <c r="F40" s="598"/>
      <c r="G40" s="598"/>
      <c r="H40" s="598"/>
      <c r="I40" s="598"/>
      <c r="J40" s="598"/>
      <c r="K40" s="598"/>
      <c r="L40" s="598"/>
      <c r="M40" s="598"/>
      <c r="N40" s="598"/>
      <c r="O40" s="598"/>
      <c r="P40" s="598"/>
      <c r="Q40" s="598"/>
      <c r="R40" s="598"/>
      <c r="S40" s="598"/>
      <c r="T40" s="599"/>
      <c r="U40" s="600"/>
    </row>
    <row r="41" spans="1:21" x14ac:dyDescent="0.2">
      <c r="A41" s="596">
        <v>15</v>
      </c>
      <c r="B41" s="597" t="s">
        <v>1277</v>
      </c>
      <c r="C41" s="596"/>
      <c r="D41" s="598"/>
      <c r="E41" s="598"/>
      <c r="F41" s="598"/>
      <c r="G41" s="598"/>
      <c r="H41" s="598"/>
      <c r="I41" s="598"/>
      <c r="J41" s="598"/>
      <c r="K41" s="598"/>
      <c r="L41" s="598"/>
      <c r="M41" s="598"/>
      <c r="N41" s="598"/>
      <c r="O41" s="598"/>
      <c r="P41" s="598"/>
      <c r="Q41" s="598"/>
      <c r="R41" s="598"/>
      <c r="S41" s="598"/>
      <c r="T41" s="599"/>
      <c r="U41" s="600"/>
    </row>
    <row r="42" spans="1:21" x14ac:dyDescent="0.2">
      <c r="A42" s="596">
        <v>16</v>
      </c>
      <c r="B42" s="597" t="s">
        <v>1300</v>
      </c>
      <c r="C42" s="596"/>
      <c r="D42" s="598"/>
      <c r="E42" s="598"/>
      <c r="F42" s="598"/>
      <c r="G42" s="598"/>
      <c r="H42" s="598"/>
      <c r="I42" s="598"/>
      <c r="J42" s="598"/>
      <c r="K42" s="598"/>
      <c r="L42" s="598"/>
      <c r="M42" s="598"/>
      <c r="N42" s="598"/>
      <c r="O42" s="598"/>
      <c r="P42" s="598"/>
      <c r="Q42" s="598"/>
      <c r="R42" s="598"/>
      <c r="S42" s="598"/>
      <c r="T42" s="599"/>
      <c r="U42" s="600"/>
    </row>
    <row r="43" spans="1:21" ht="10.5" thickBot="1" x14ac:dyDescent="0.25">
      <c r="A43" s="601">
        <v>17</v>
      </c>
      <c r="B43" s="602" t="s">
        <v>1279</v>
      </c>
      <c r="C43" s="601"/>
      <c r="D43" s="603"/>
      <c r="E43" s="603"/>
      <c r="F43" s="603"/>
      <c r="G43" s="603"/>
      <c r="H43" s="603"/>
      <c r="I43" s="603"/>
      <c r="J43" s="603"/>
      <c r="K43" s="603"/>
      <c r="L43" s="603"/>
      <c r="M43" s="603"/>
      <c r="N43" s="603"/>
      <c r="O43" s="603"/>
      <c r="P43" s="603"/>
      <c r="Q43" s="603"/>
      <c r="R43" s="603"/>
      <c r="S43" s="603"/>
      <c r="T43" s="604"/>
      <c r="U43" s="605"/>
    </row>
  </sheetData>
  <mergeCells count="6">
    <mergeCell ref="C26:U26"/>
    <mergeCell ref="B1:Q1"/>
    <mergeCell ref="S1:X1"/>
    <mergeCell ref="S2:X2"/>
    <mergeCell ref="C3:I3"/>
    <mergeCell ref="C6:R6"/>
  </mergeCells>
  <conditionalFormatting sqref="B1">
    <cfRule type="expression" dxfId="886" priority="2">
      <formula>F1="X"</formula>
    </cfRule>
  </conditionalFormatting>
  <conditionalFormatting sqref="B1">
    <cfRule type="expression" dxfId="885" priority="1">
      <formula>G1="X"</formula>
    </cfRule>
  </conditionalFormatting>
  <hyperlinks>
    <hyperlink ref="S2:X2" r:id="rId1" display="Click here for Guiding Video" xr:uid="{00000000-0004-0000-1400-000000000000}"/>
    <hyperlink ref="S1:X1" r:id="rId2" location="bookmark=id.rs90ukt20rmm" display="Click here for Guiding Document, or" xr:uid="{00000000-0004-0000-1400-000001000000}"/>
  </hyperlinks>
  <pageMargins left="0.7" right="0.7" top="0.75" bottom="0.75" header="0.3" footer="0.3"/>
  <pageSetup orientation="landscape"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tabColor theme="7"/>
  </sheetPr>
  <dimension ref="A1:AC129"/>
  <sheetViews>
    <sheetView zoomScaleNormal="100" workbookViewId="0">
      <selection activeCell="Q109" sqref="Q109"/>
    </sheetView>
  </sheetViews>
  <sheetFormatPr defaultColWidth="6.23046875" defaultRowHeight="11.5" x14ac:dyDescent="0.25"/>
  <cols>
    <col min="1" max="1" width="4.07421875" style="611" customWidth="1"/>
    <col min="2" max="2" width="1.69140625" style="611" customWidth="1"/>
    <col min="3" max="3" width="1.765625" style="611" customWidth="1"/>
    <col min="4" max="4" width="19.23046875" style="611" bestFit="1" customWidth="1"/>
    <col min="5" max="6" width="6.84375" style="611" bestFit="1" customWidth="1"/>
    <col min="7" max="7" width="6.84375" style="611" customWidth="1"/>
    <col min="8" max="8" width="6.4609375" style="611" customWidth="1"/>
    <col min="9" max="9" width="1.765625" style="611" customWidth="1"/>
    <col min="10" max="10" width="19.23046875" style="611" bestFit="1" customWidth="1"/>
    <col min="11" max="11" width="7" style="611" bestFit="1" customWidth="1"/>
    <col min="12" max="12" width="6.53515625" style="613" bestFit="1" customWidth="1"/>
    <col min="13" max="13" width="6.53515625" style="611" bestFit="1" customWidth="1"/>
    <col min="14" max="15" width="6.23046875" style="611" bestFit="1" customWidth="1"/>
    <col min="16" max="16" width="6.23046875" style="611" customWidth="1"/>
    <col min="17" max="17" width="5.765625" style="611" customWidth="1"/>
    <col min="18" max="24" width="6.23046875" style="611"/>
    <col min="25" max="25" width="22.4609375" style="612" bestFit="1" customWidth="1"/>
    <col min="26" max="28" width="6.53515625" style="612" bestFit="1" customWidth="1"/>
    <col min="29" max="29" width="5.765625" style="611" customWidth="1"/>
    <col min="30" max="16384" width="6.23046875" style="611"/>
  </cols>
  <sheetData>
    <row r="1" spans="1:28" ht="22.9" customHeight="1" thickBot="1" x14ac:dyDescent="0.3">
      <c r="A1" s="1347" t="s">
        <v>1247</v>
      </c>
      <c r="B1" s="1347"/>
      <c r="C1" s="1347"/>
      <c r="D1" s="1347"/>
      <c r="E1" s="1347"/>
      <c r="F1" s="1347"/>
      <c r="G1" s="1347"/>
      <c r="H1" s="1347"/>
      <c r="I1" s="1347"/>
      <c r="J1" s="1347"/>
      <c r="K1" s="1347"/>
      <c r="L1" s="611"/>
      <c r="M1" s="1348" t="s">
        <v>941</v>
      </c>
      <c r="N1" s="1349"/>
      <c r="O1" s="1349"/>
      <c r="P1" s="1349"/>
      <c r="Q1" s="1349"/>
      <c r="R1" s="1350"/>
      <c r="S1" s="612"/>
      <c r="T1" s="612"/>
      <c r="U1" s="612"/>
      <c r="V1" s="612"/>
      <c r="Y1" s="611"/>
      <c r="Z1" s="611"/>
      <c r="AA1" s="611"/>
      <c r="AB1" s="611"/>
    </row>
    <row r="2" spans="1:28" ht="23.5" thickBot="1" x14ac:dyDescent="0.3">
      <c r="B2" s="583"/>
      <c r="C2" s="583"/>
      <c r="D2" s="583"/>
      <c r="E2" s="583"/>
      <c r="F2" s="583"/>
      <c r="G2" s="583"/>
      <c r="H2" s="583"/>
      <c r="I2" s="583"/>
      <c r="M2" s="1351" t="s">
        <v>940</v>
      </c>
      <c r="N2" s="1352"/>
      <c r="O2" s="1352"/>
      <c r="P2" s="1352"/>
      <c r="Q2" s="1352"/>
      <c r="R2" s="1353"/>
    </row>
    <row r="3" spans="1:28" ht="12" thickBot="1" x14ac:dyDescent="0.3">
      <c r="D3" s="614"/>
      <c r="E3" s="615"/>
      <c r="F3" s="616"/>
      <c r="G3" s="616"/>
      <c r="H3" s="617"/>
    </row>
    <row r="4" spans="1:28" s="618" customFormat="1" x14ac:dyDescent="0.25">
      <c r="D4" s="619" t="s">
        <v>1301</v>
      </c>
      <c r="E4" s="620"/>
      <c r="F4" s="620"/>
      <c r="G4" s="620"/>
      <c r="H4" s="620"/>
      <c r="J4" s="621"/>
      <c r="L4" s="622"/>
      <c r="Q4" s="623"/>
      <c r="Y4" s="624"/>
      <c r="Z4" s="624"/>
      <c r="AA4" s="624"/>
      <c r="AB4" s="624"/>
    </row>
    <row r="6" spans="1:28" x14ac:dyDescent="0.25">
      <c r="D6" s="625"/>
      <c r="E6" s="626" t="s">
        <v>1302</v>
      </c>
      <c r="F6" s="627" t="s">
        <v>1303</v>
      </c>
      <c r="G6" s="626" t="s">
        <v>1304</v>
      </c>
      <c r="K6" s="1368" t="s">
        <v>1302</v>
      </c>
      <c r="L6" s="1369"/>
      <c r="M6" s="1370" t="s">
        <v>1303</v>
      </c>
      <c r="N6" s="1371"/>
      <c r="O6" s="1368" t="s">
        <v>1304</v>
      </c>
      <c r="P6" s="1369"/>
      <c r="Y6" s="628"/>
      <c r="Z6" s="629" t="s">
        <v>1302</v>
      </c>
      <c r="AA6" s="629" t="s">
        <v>1303</v>
      </c>
      <c r="AB6" s="629" t="s">
        <v>1304</v>
      </c>
    </row>
    <row r="7" spans="1:28" s="630" customFormat="1" ht="46.5" x14ac:dyDescent="0.35">
      <c r="D7" s="631" t="s">
        <v>1305</v>
      </c>
      <c r="E7" s="632" t="s">
        <v>1306</v>
      </c>
      <c r="F7" s="632" t="s">
        <v>1306</v>
      </c>
      <c r="G7" s="632" t="s">
        <v>1306</v>
      </c>
      <c r="J7" s="633" t="s">
        <v>1307</v>
      </c>
      <c r="K7" s="634" t="s">
        <v>1308</v>
      </c>
      <c r="L7" s="635" t="s">
        <v>1306</v>
      </c>
      <c r="M7" s="634" t="s">
        <v>1308</v>
      </c>
      <c r="N7" s="632" t="s">
        <v>1306</v>
      </c>
      <c r="O7" s="634" t="s">
        <v>1308</v>
      </c>
      <c r="P7" s="632" t="s">
        <v>1306</v>
      </c>
      <c r="Y7" s="636" t="s">
        <v>1309</v>
      </c>
      <c r="Z7" s="637" t="s">
        <v>1306</v>
      </c>
      <c r="AA7" s="638" t="s">
        <v>1306</v>
      </c>
      <c r="AB7" s="638" t="s">
        <v>1306</v>
      </c>
    </row>
    <row r="8" spans="1:28" ht="15.5" x14ac:dyDescent="0.35">
      <c r="D8" s="639" t="s">
        <v>1254</v>
      </c>
      <c r="E8" s="640"/>
      <c r="F8" s="641"/>
      <c r="G8" s="640"/>
      <c r="J8" s="642" t="s">
        <v>1254</v>
      </c>
      <c r="K8" s="643"/>
      <c r="L8" s="644"/>
      <c r="M8" s="645"/>
      <c r="N8" s="646"/>
      <c r="O8" s="643"/>
      <c r="P8" s="644"/>
      <c r="Y8" s="647" t="s">
        <v>1254</v>
      </c>
      <c r="Z8" s="648">
        <v>0.76086956521739102</v>
      </c>
      <c r="AA8" s="649">
        <v>0.72815533980582525</v>
      </c>
      <c r="AB8" s="649">
        <v>0.53333333332999999</v>
      </c>
    </row>
    <row r="9" spans="1:28" ht="15.5" x14ac:dyDescent="0.35">
      <c r="D9" s="650" t="s">
        <v>1255</v>
      </c>
      <c r="E9" s="651"/>
      <c r="F9" s="652"/>
      <c r="G9" s="651"/>
      <c r="J9" s="642" t="s">
        <v>1255</v>
      </c>
      <c r="K9" s="643"/>
      <c r="L9" s="644"/>
      <c r="M9" s="645"/>
      <c r="N9" s="646"/>
      <c r="O9" s="643"/>
      <c r="P9" s="644"/>
      <c r="Y9" s="647" t="s">
        <v>1255</v>
      </c>
      <c r="Z9" s="648">
        <v>0.80392156862745101</v>
      </c>
      <c r="AA9" s="649">
        <v>0.67368421052631577</v>
      </c>
      <c r="AB9" s="649">
        <v>0.53</v>
      </c>
    </row>
    <row r="10" spans="1:28" ht="15.5" x14ac:dyDescent="0.35">
      <c r="D10" s="650" t="s">
        <v>1256</v>
      </c>
      <c r="E10" s="651"/>
      <c r="F10" s="652"/>
      <c r="G10" s="651"/>
      <c r="J10" s="642" t="s">
        <v>1256</v>
      </c>
      <c r="K10" s="643"/>
      <c r="L10" s="644"/>
      <c r="M10" s="645"/>
      <c r="N10" s="646"/>
      <c r="O10" s="643"/>
      <c r="P10" s="644"/>
      <c r="Y10" s="647" t="s">
        <v>1256</v>
      </c>
      <c r="Z10" s="648">
        <v>0.78787878787878785</v>
      </c>
      <c r="AA10" s="649">
        <v>0.65420560747663548</v>
      </c>
      <c r="AB10" s="649">
        <v>0.49504950495</v>
      </c>
    </row>
    <row r="11" spans="1:28" ht="15.5" x14ac:dyDescent="0.35">
      <c r="D11" s="650" t="s">
        <v>1257</v>
      </c>
      <c r="E11" s="651"/>
      <c r="F11" s="652"/>
      <c r="G11" s="651"/>
      <c r="J11" s="642" t="s">
        <v>1257</v>
      </c>
      <c r="K11" s="643"/>
      <c r="L11" s="644"/>
      <c r="M11" s="645"/>
      <c r="N11" s="646"/>
      <c r="O11" s="643"/>
      <c r="P11" s="644"/>
      <c r="Y11" s="647" t="s">
        <v>1257</v>
      </c>
      <c r="Z11" s="648">
        <v>0.71250000000000002</v>
      </c>
      <c r="AA11" s="649">
        <v>0.70297029702970293</v>
      </c>
      <c r="AB11" s="649">
        <v>0.48</v>
      </c>
    </row>
    <row r="12" spans="1:28" ht="15.5" x14ac:dyDescent="0.35">
      <c r="D12" s="650" t="s">
        <v>1258</v>
      </c>
      <c r="E12" s="651"/>
      <c r="F12" s="652"/>
      <c r="G12" s="651"/>
      <c r="J12" s="642" t="s">
        <v>1258</v>
      </c>
      <c r="K12" s="643"/>
      <c r="L12" s="644"/>
      <c r="M12" s="645"/>
      <c r="N12" s="646"/>
      <c r="O12" s="643"/>
      <c r="P12" s="644"/>
      <c r="Y12" s="647" t="s">
        <v>1258</v>
      </c>
      <c r="Z12" s="648">
        <v>0.71794871794871795</v>
      </c>
      <c r="AA12" s="649">
        <v>0.71250000000000002</v>
      </c>
      <c r="AB12" s="649">
        <v>0.58415841583999994</v>
      </c>
    </row>
    <row r="13" spans="1:28" ht="15.5" x14ac:dyDescent="0.35">
      <c r="D13" s="650" t="s">
        <v>1259</v>
      </c>
      <c r="E13" s="651"/>
      <c r="F13" s="652"/>
      <c r="G13" s="651"/>
      <c r="J13" s="642" t="s">
        <v>1259</v>
      </c>
      <c r="K13" s="643"/>
      <c r="L13" s="644"/>
      <c r="M13" s="645"/>
      <c r="N13" s="646"/>
      <c r="O13" s="643"/>
      <c r="P13" s="644"/>
      <c r="Y13" s="647" t="s">
        <v>1259</v>
      </c>
      <c r="Z13" s="648">
        <v>0.61616161616161613</v>
      </c>
      <c r="AA13" s="649">
        <v>0.70238095238095233</v>
      </c>
      <c r="AB13" s="649">
        <v>0.49367088606999998</v>
      </c>
    </row>
    <row r="14" spans="1:28" s="630" customFormat="1" ht="15.5" x14ac:dyDescent="0.35">
      <c r="D14" s="653" t="s">
        <v>1310</v>
      </c>
      <c r="E14" s="654"/>
      <c r="F14" s="655"/>
      <c r="G14" s="656"/>
      <c r="J14" s="653" t="s">
        <v>1310</v>
      </c>
      <c r="K14" s="657"/>
      <c r="L14" s="658"/>
      <c r="M14" s="659"/>
      <c r="N14" s="660"/>
      <c r="O14" s="657"/>
      <c r="P14" s="658"/>
      <c r="Q14" s="611"/>
      <c r="Y14" s="661" t="s">
        <v>1310</v>
      </c>
      <c r="Z14" s="648">
        <v>0.7345454545454545</v>
      </c>
      <c r="AA14" s="649">
        <v>0.69473684210526321</v>
      </c>
      <c r="AB14" s="649">
        <v>0.52014010506999997</v>
      </c>
    </row>
    <row r="15" spans="1:28" s="630" customFormat="1" ht="15.5" x14ac:dyDescent="0.35">
      <c r="D15" s="662"/>
      <c r="E15" s="663"/>
      <c r="F15" s="664"/>
      <c r="G15" s="664"/>
      <c r="J15" s="662"/>
      <c r="K15" s="665"/>
      <c r="L15" s="666"/>
      <c r="M15" s="665"/>
      <c r="N15" s="666"/>
      <c r="O15" s="665"/>
      <c r="P15" s="666"/>
      <c r="Q15" s="611"/>
      <c r="Y15" s="661"/>
      <c r="Z15" s="667"/>
      <c r="AA15" s="668"/>
      <c r="AB15" s="668"/>
    </row>
    <row r="16" spans="1:28" x14ac:dyDescent="0.25">
      <c r="D16" s="669"/>
      <c r="E16" s="626" t="s">
        <v>1302</v>
      </c>
      <c r="F16" s="627" t="s">
        <v>1303</v>
      </c>
      <c r="G16" s="626" t="s">
        <v>1304</v>
      </c>
      <c r="J16" s="669"/>
      <c r="K16" s="1368" t="s">
        <v>1302</v>
      </c>
      <c r="L16" s="1369"/>
      <c r="M16" s="1370" t="s">
        <v>1303</v>
      </c>
      <c r="N16" s="1371"/>
      <c r="O16" s="1372" t="s">
        <v>1304</v>
      </c>
      <c r="P16" s="1372"/>
      <c r="Y16" s="628"/>
      <c r="Z16" s="629"/>
      <c r="AA16" s="629"/>
      <c r="AB16" s="629"/>
    </row>
    <row r="17" spans="4:28" s="630" customFormat="1" ht="46.5" x14ac:dyDescent="0.35">
      <c r="D17" s="670" t="s">
        <v>1311</v>
      </c>
      <c r="E17" s="671" t="s">
        <v>1306</v>
      </c>
      <c r="F17" s="671" t="s">
        <v>1306</v>
      </c>
      <c r="G17" s="671" t="s">
        <v>1306</v>
      </c>
      <c r="J17" s="672" t="s">
        <v>1309</v>
      </c>
      <c r="K17" s="673" t="s">
        <v>1308</v>
      </c>
      <c r="L17" s="632" t="s">
        <v>1306</v>
      </c>
      <c r="M17" s="673" t="s">
        <v>1308</v>
      </c>
      <c r="N17" s="632" t="s">
        <v>1306</v>
      </c>
      <c r="O17" s="673" t="s">
        <v>1308</v>
      </c>
      <c r="P17" s="632" t="s">
        <v>1306</v>
      </c>
      <c r="Q17" s="611"/>
      <c r="Y17" s="661"/>
      <c r="Z17" s="667"/>
      <c r="AA17" s="668"/>
      <c r="AB17" s="668"/>
    </row>
    <row r="18" spans="4:28" s="630" customFormat="1" ht="15.5" x14ac:dyDescent="0.35">
      <c r="D18" s="674" t="s">
        <v>1261</v>
      </c>
      <c r="E18" s="675"/>
      <c r="F18" s="676"/>
      <c r="G18" s="675"/>
      <c r="J18" s="677" t="s">
        <v>1261</v>
      </c>
      <c r="K18" s="678"/>
      <c r="L18" s="679"/>
      <c r="M18" s="680"/>
      <c r="N18" s="681"/>
      <c r="O18" s="678"/>
      <c r="P18" s="679"/>
      <c r="Q18" s="611"/>
      <c r="Y18" s="661" t="s">
        <v>1261</v>
      </c>
      <c r="Z18" s="649">
        <v>0.67708333333333337</v>
      </c>
      <c r="AA18" s="649">
        <v>0.70652173913043481</v>
      </c>
      <c r="AB18" s="649">
        <v>0.70588235294117652</v>
      </c>
    </row>
    <row r="19" spans="4:28" s="630" customFormat="1" ht="15.5" x14ac:dyDescent="0.35">
      <c r="D19" s="662"/>
      <c r="E19" s="663"/>
      <c r="F19" s="664"/>
      <c r="G19" s="664"/>
      <c r="J19" s="662"/>
      <c r="K19" s="665"/>
      <c r="L19" s="666"/>
      <c r="M19" s="665"/>
      <c r="N19" s="666"/>
      <c r="O19" s="665"/>
      <c r="P19" s="666"/>
      <c r="Q19" s="611"/>
      <c r="Y19" s="661"/>
      <c r="Z19" s="667"/>
      <c r="AA19" s="668"/>
      <c r="AB19" s="668"/>
    </row>
    <row r="20" spans="4:28" s="630" customFormat="1" ht="15.5" x14ac:dyDescent="0.35">
      <c r="D20" s="662"/>
      <c r="E20" s="663"/>
      <c r="F20" s="664"/>
      <c r="G20" s="664"/>
      <c r="J20" s="662"/>
      <c r="K20" s="665"/>
      <c r="L20" s="666"/>
      <c r="M20" s="665"/>
      <c r="N20" s="666"/>
      <c r="O20" s="665"/>
      <c r="P20" s="666"/>
      <c r="Q20" s="611"/>
      <c r="Y20" s="661"/>
      <c r="Z20" s="667"/>
      <c r="AA20" s="668"/>
      <c r="AB20" s="668"/>
    </row>
    <row r="21" spans="4:28" s="630" customFormat="1" ht="15.5" x14ac:dyDescent="0.35">
      <c r="D21" s="662"/>
      <c r="E21" s="663"/>
      <c r="F21" s="664"/>
      <c r="G21" s="664"/>
      <c r="J21" s="662"/>
      <c r="K21" s="665"/>
      <c r="L21" s="666"/>
      <c r="M21" s="665"/>
      <c r="N21" s="666"/>
      <c r="O21" s="665"/>
      <c r="P21" s="666"/>
      <c r="Q21" s="611"/>
      <c r="Y21" s="661"/>
      <c r="Z21" s="667"/>
      <c r="AA21" s="668"/>
      <c r="AB21" s="668"/>
    </row>
    <row r="22" spans="4:28" s="618" customFormat="1" x14ac:dyDescent="0.25">
      <c r="D22" s="619" t="s">
        <v>1312</v>
      </c>
      <c r="E22" s="620"/>
      <c r="F22" s="620"/>
      <c r="G22" s="620"/>
      <c r="L22" s="622"/>
      <c r="N22" s="620"/>
      <c r="O22" s="620"/>
      <c r="P22" s="620"/>
      <c r="Q22" s="682"/>
      <c r="Y22" s="624"/>
      <c r="Z22" s="624"/>
      <c r="AA22" s="624"/>
      <c r="AB22" s="624"/>
    </row>
    <row r="24" spans="4:28" x14ac:dyDescent="0.25">
      <c r="D24" s="669"/>
      <c r="E24" s="626" t="s">
        <v>1302</v>
      </c>
      <c r="F24" s="627" t="s">
        <v>1303</v>
      </c>
      <c r="G24" s="626" t="s">
        <v>1304</v>
      </c>
      <c r="J24" s="669"/>
      <c r="K24" s="1368" t="s">
        <v>1302</v>
      </c>
      <c r="L24" s="1369"/>
      <c r="M24" s="1370" t="s">
        <v>1303</v>
      </c>
      <c r="N24" s="1371"/>
      <c r="O24" s="1368" t="s">
        <v>1304</v>
      </c>
      <c r="P24" s="1369"/>
      <c r="Y24" s="628"/>
      <c r="Z24" s="629" t="s">
        <v>1302</v>
      </c>
      <c r="AA24" s="629" t="s">
        <v>1303</v>
      </c>
      <c r="AB24" s="629" t="s">
        <v>1304</v>
      </c>
    </row>
    <row r="25" spans="4:28" ht="46.5" x14ac:dyDescent="0.35">
      <c r="D25" s="631" t="s">
        <v>1305</v>
      </c>
      <c r="E25" s="632" t="s">
        <v>1313</v>
      </c>
      <c r="F25" s="632" t="s">
        <v>1313</v>
      </c>
      <c r="G25" s="632" t="s">
        <v>1313</v>
      </c>
      <c r="J25" s="631" t="s">
        <v>1307</v>
      </c>
      <c r="K25" s="634" t="s">
        <v>1314</v>
      </c>
      <c r="L25" s="635" t="s">
        <v>1313</v>
      </c>
      <c r="M25" s="634" t="s">
        <v>1314</v>
      </c>
      <c r="N25" s="632" t="s">
        <v>1313</v>
      </c>
      <c r="O25" s="634" t="s">
        <v>1314</v>
      </c>
      <c r="P25" s="632" t="s">
        <v>1313</v>
      </c>
      <c r="Y25" s="636" t="s">
        <v>1309</v>
      </c>
      <c r="Z25" s="637" t="s">
        <v>1313</v>
      </c>
      <c r="AA25" s="638" t="s">
        <v>1313</v>
      </c>
      <c r="AB25" s="638" t="s">
        <v>1313</v>
      </c>
    </row>
    <row r="26" spans="4:28" ht="15.5" x14ac:dyDescent="0.35">
      <c r="D26" s="683" t="s">
        <v>1254</v>
      </c>
      <c r="E26" s="684"/>
      <c r="F26" s="641"/>
      <c r="G26" s="640"/>
      <c r="J26" s="683" t="s">
        <v>1254</v>
      </c>
      <c r="K26" s="643"/>
      <c r="L26" s="644"/>
      <c r="M26" s="645"/>
      <c r="N26" s="646"/>
      <c r="O26" s="643"/>
      <c r="P26" s="644"/>
      <c r="Y26" s="647" t="s">
        <v>1254</v>
      </c>
      <c r="Z26" s="648">
        <v>0.68421052631578949</v>
      </c>
      <c r="AA26" s="649">
        <v>0.68269230769230771</v>
      </c>
      <c r="AB26" s="649">
        <v>0.71111111111000003</v>
      </c>
    </row>
    <row r="27" spans="4:28" ht="15.5" x14ac:dyDescent="0.35">
      <c r="D27" s="642" t="s">
        <v>1255</v>
      </c>
      <c r="E27" s="685"/>
      <c r="F27" s="652"/>
      <c r="G27" s="651"/>
      <c r="J27" s="642" t="s">
        <v>1255</v>
      </c>
      <c r="K27" s="643"/>
      <c r="L27" s="644"/>
      <c r="M27" s="645"/>
      <c r="N27" s="646"/>
      <c r="O27" s="643"/>
      <c r="P27" s="644"/>
      <c r="Y27" s="647" t="s">
        <v>1255</v>
      </c>
      <c r="Z27" s="648">
        <v>0.61764705882352944</v>
      </c>
      <c r="AA27" s="649">
        <v>0.61458333333333337</v>
      </c>
      <c r="AB27" s="649">
        <v>0.61</v>
      </c>
    </row>
    <row r="28" spans="4:28" ht="15.5" x14ac:dyDescent="0.35">
      <c r="D28" s="642" t="s">
        <v>1256</v>
      </c>
      <c r="E28" s="685"/>
      <c r="F28" s="652"/>
      <c r="G28" s="651"/>
      <c r="J28" s="642" t="s">
        <v>1256</v>
      </c>
      <c r="K28" s="643"/>
      <c r="L28" s="644"/>
      <c r="M28" s="645"/>
      <c r="N28" s="646"/>
      <c r="O28" s="643"/>
      <c r="P28" s="644"/>
      <c r="Y28" s="647" t="s">
        <v>1256</v>
      </c>
      <c r="Z28" s="648">
        <v>0.69696969696969702</v>
      </c>
      <c r="AA28" s="649">
        <v>0.62616822429906538</v>
      </c>
      <c r="AB28" s="649">
        <v>0.43564356435000001</v>
      </c>
    </row>
    <row r="29" spans="4:28" ht="15.5" x14ac:dyDescent="0.35">
      <c r="D29" s="642" t="s">
        <v>1257</v>
      </c>
      <c r="E29" s="685"/>
      <c r="F29" s="652"/>
      <c r="G29" s="651"/>
      <c r="J29" s="642" t="s">
        <v>1257</v>
      </c>
      <c r="K29" s="643"/>
      <c r="L29" s="644"/>
      <c r="M29" s="645"/>
      <c r="N29" s="646"/>
      <c r="O29" s="643"/>
      <c r="P29" s="644"/>
      <c r="Y29" s="647" t="s">
        <v>1257</v>
      </c>
      <c r="Z29" s="648">
        <v>0.65432098765432101</v>
      </c>
      <c r="AA29" s="649">
        <v>0.73267326732673266</v>
      </c>
      <c r="AB29" s="649">
        <v>0.34</v>
      </c>
    </row>
    <row r="30" spans="4:28" ht="15.5" x14ac:dyDescent="0.35">
      <c r="D30" s="642" t="s">
        <v>1258</v>
      </c>
      <c r="E30" s="685"/>
      <c r="F30" s="652"/>
      <c r="G30" s="651"/>
      <c r="J30" s="642" t="s">
        <v>1258</v>
      </c>
      <c r="K30" s="643"/>
      <c r="L30" s="644"/>
      <c r="M30" s="645"/>
      <c r="N30" s="646"/>
      <c r="O30" s="643"/>
      <c r="P30" s="644"/>
      <c r="Y30" s="647" t="s">
        <v>1258</v>
      </c>
      <c r="Z30" s="648">
        <v>0.65517241379310343</v>
      </c>
      <c r="AA30" s="649">
        <v>0.66249999999999998</v>
      </c>
      <c r="AB30" s="649">
        <v>0.5</v>
      </c>
    </row>
    <row r="31" spans="4:28" ht="15.5" x14ac:dyDescent="0.35">
      <c r="D31" s="642" t="s">
        <v>1259</v>
      </c>
      <c r="E31" s="685"/>
      <c r="F31" s="652"/>
      <c r="G31" s="651"/>
      <c r="J31" s="642" t="s">
        <v>1259</v>
      </c>
      <c r="K31" s="643"/>
      <c r="L31" s="644"/>
      <c r="M31" s="645"/>
      <c r="N31" s="646"/>
      <c r="O31" s="643"/>
      <c r="P31" s="644"/>
      <c r="Y31" s="647" t="s">
        <v>1259</v>
      </c>
      <c r="Z31" s="648">
        <v>0.78787878787878785</v>
      </c>
      <c r="AA31" s="649">
        <v>0.8214285714285714</v>
      </c>
      <c r="AB31" s="649">
        <v>0.51898734177000005</v>
      </c>
    </row>
    <row r="32" spans="4:28" s="630" customFormat="1" ht="15.5" x14ac:dyDescent="0.35">
      <c r="D32" s="653" t="s">
        <v>1310</v>
      </c>
      <c r="E32" s="654"/>
      <c r="F32" s="655"/>
      <c r="G32" s="656"/>
      <c r="J32" s="653" t="s">
        <v>1310</v>
      </c>
      <c r="K32" s="657"/>
      <c r="L32" s="658"/>
      <c r="M32" s="659"/>
      <c r="N32" s="660"/>
      <c r="O32" s="657"/>
      <c r="P32" s="658"/>
      <c r="Q32" s="611"/>
      <c r="Y32" s="661" t="s">
        <v>1310</v>
      </c>
      <c r="Z32" s="648">
        <v>0.6853932584269663</v>
      </c>
      <c r="AA32" s="649">
        <v>0.68706293706293708</v>
      </c>
      <c r="AB32" s="649">
        <v>0.51578947368000005</v>
      </c>
    </row>
    <row r="33" spans="4:29" s="630" customFormat="1" ht="15.5" x14ac:dyDescent="0.35">
      <c r="D33" s="662"/>
      <c r="E33" s="663"/>
      <c r="F33" s="664"/>
      <c r="G33" s="664"/>
      <c r="J33" s="662"/>
      <c r="K33" s="665"/>
      <c r="L33" s="666"/>
      <c r="M33" s="665"/>
      <c r="N33" s="666"/>
      <c r="O33" s="665"/>
      <c r="P33" s="666"/>
      <c r="Q33" s="611"/>
      <c r="Y33" s="661"/>
      <c r="Z33" s="667"/>
      <c r="AA33" s="668"/>
      <c r="AB33" s="668"/>
    </row>
    <row r="34" spans="4:29" x14ac:dyDescent="0.25">
      <c r="D34" s="669"/>
      <c r="E34" s="626" t="s">
        <v>1302</v>
      </c>
      <c r="F34" s="627" t="s">
        <v>1303</v>
      </c>
      <c r="G34" s="626" t="s">
        <v>1304</v>
      </c>
      <c r="J34" s="669"/>
      <c r="K34" s="1368" t="s">
        <v>1302</v>
      </c>
      <c r="L34" s="1369"/>
      <c r="M34" s="1370" t="s">
        <v>1303</v>
      </c>
      <c r="N34" s="1371"/>
      <c r="O34" s="1372" t="s">
        <v>1304</v>
      </c>
      <c r="P34" s="1372"/>
      <c r="Y34" s="628"/>
      <c r="Z34" s="629"/>
      <c r="AA34" s="629"/>
      <c r="AB34" s="629"/>
    </row>
    <row r="35" spans="4:29" s="630" customFormat="1" ht="46.5" x14ac:dyDescent="0.35">
      <c r="D35" s="670" t="s">
        <v>1311</v>
      </c>
      <c r="E35" s="671" t="s">
        <v>1313</v>
      </c>
      <c r="F35" s="671" t="s">
        <v>1313</v>
      </c>
      <c r="G35" s="671" t="s">
        <v>1313</v>
      </c>
      <c r="J35" s="672" t="s">
        <v>1309</v>
      </c>
      <c r="K35" s="634" t="s">
        <v>1314</v>
      </c>
      <c r="L35" s="632" t="s">
        <v>1313</v>
      </c>
      <c r="M35" s="634" t="s">
        <v>1314</v>
      </c>
      <c r="N35" s="632" t="s">
        <v>1313</v>
      </c>
      <c r="O35" s="634" t="s">
        <v>1314</v>
      </c>
      <c r="P35" s="632" t="s">
        <v>1313</v>
      </c>
      <c r="Q35" s="611"/>
      <c r="Y35" s="661"/>
      <c r="Z35" s="667"/>
      <c r="AA35" s="668"/>
      <c r="AB35" s="668"/>
    </row>
    <row r="36" spans="4:29" s="630" customFormat="1" ht="15.5" x14ac:dyDescent="0.35">
      <c r="D36" s="674" t="s">
        <v>1261</v>
      </c>
      <c r="E36" s="686"/>
      <c r="F36" s="687"/>
      <c r="G36" s="686"/>
      <c r="J36" s="677" t="s">
        <v>1261</v>
      </c>
      <c r="K36" s="678"/>
      <c r="L36" s="679"/>
      <c r="M36" s="680"/>
      <c r="N36" s="681"/>
      <c r="O36" s="678"/>
      <c r="P36" s="679"/>
      <c r="Q36" s="611"/>
      <c r="Y36" s="661" t="s">
        <v>1261</v>
      </c>
      <c r="Z36" s="649">
        <v>0.48076923076923078</v>
      </c>
      <c r="AA36" s="649">
        <v>0.51086956521739135</v>
      </c>
      <c r="AB36" s="649">
        <v>0.49019607843137253</v>
      </c>
    </row>
    <row r="37" spans="4:29" s="630" customFormat="1" ht="15.5" x14ac:dyDescent="0.35">
      <c r="D37" s="662"/>
      <c r="E37" s="663"/>
      <c r="J37" s="662"/>
      <c r="K37" s="665"/>
      <c r="L37" s="666"/>
      <c r="M37" s="665"/>
      <c r="N37" s="666"/>
      <c r="O37" s="665"/>
      <c r="P37" s="666"/>
      <c r="Q37" s="611"/>
      <c r="Y37" s="661"/>
      <c r="Z37" s="667"/>
      <c r="AA37" s="668"/>
      <c r="AB37" s="668"/>
    </row>
    <row r="38" spans="4:29" s="618" customFormat="1" ht="15.5" x14ac:dyDescent="0.35">
      <c r="D38" s="619" t="s">
        <v>1315</v>
      </c>
      <c r="E38" s="620"/>
      <c r="F38" s="688"/>
      <c r="G38" s="688"/>
      <c r="H38" s="620"/>
      <c r="I38" s="620"/>
      <c r="J38" s="620"/>
      <c r="L38" s="622"/>
      <c r="N38" s="620"/>
      <c r="O38" s="620"/>
      <c r="P38" s="620"/>
      <c r="Q38" s="682"/>
      <c r="Y38" s="624"/>
      <c r="Z38" s="624"/>
      <c r="AA38" s="624"/>
      <c r="AB38" s="624"/>
    </row>
    <row r="40" spans="4:29" x14ac:dyDescent="0.25">
      <c r="D40" s="689"/>
      <c r="E40" s="626" t="s">
        <v>1302</v>
      </c>
      <c r="F40" s="690" t="s">
        <v>1303</v>
      </c>
      <c r="G40" s="626" t="s">
        <v>1304</v>
      </c>
      <c r="J40" s="689"/>
      <c r="K40" s="626" t="s">
        <v>1302</v>
      </c>
      <c r="L40" s="690" t="s">
        <v>1303</v>
      </c>
      <c r="M40" s="626" t="s">
        <v>1304</v>
      </c>
      <c r="Y40" s="628"/>
      <c r="Z40" s="629" t="s">
        <v>1302</v>
      </c>
      <c r="AA40" s="629" t="s">
        <v>1303</v>
      </c>
      <c r="AB40" s="629" t="s">
        <v>1304</v>
      </c>
    </row>
    <row r="41" spans="4:29" ht="77.5" x14ac:dyDescent="0.35">
      <c r="D41" s="631" t="s">
        <v>1305</v>
      </c>
      <c r="E41" s="671" t="s">
        <v>1316</v>
      </c>
      <c r="F41" s="635" t="s">
        <v>1316</v>
      </c>
      <c r="G41" s="632" t="s">
        <v>1316</v>
      </c>
      <c r="J41" s="631" t="s">
        <v>1307</v>
      </c>
      <c r="K41" s="671" t="s">
        <v>1316</v>
      </c>
      <c r="L41" s="635" t="s">
        <v>1316</v>
      </c>
      <c r="M41" s="632" t="s">
        <v>1316</v>
      </c>
      <c r="Y41" s="636" t="s">
        <v>1309</v>
      </c>
      <c r="Z41" s="637" t="s">
        <v>1316</v>
      </c>
      <c r="AA41" s="638" t="s">
        <v>1316</v>
      </c>
      <c r="AB41" s="638" t="s">
        <v>1316</v>
      </c>
    </row>
    <row r="42" spans="4:29" ht="15.5" x14ac:dyDescent="0.35">
      <c r="D42" s="683" t="s">
        <v>1254</v>
      </c>
      <c r="E42" s="691"/>
      <c r="F42" s="692"/>
      <c r="G42" s="691"/>
      <c r="J42" s="683" t="s">
        <v>1254</v>
      </c>
      <c r="K42" s="691"/>
      <c r="L42" s="692"/>
      <c r="M42" s="691"/>
      <c r="Y42" s="647" t="s">
        <v>1254</v>
      </c>
      <c r="Z42" s="648">
        <v>0.63043478260869568</v>
      </c>
      <c r="AA42" s="648">
        <v>0.60194174757281549</v>
      </c>
      <c r="AB42" s="648">
        <v>0.5</v>
      </c>
    </row>
    <row r="43" spans="4:29" ht="15.5" x14ac:dyDescent="0.35">
      <c r="D43" s="642" t="s">
        <v>1255</v>
      </c>
      <c r="E43" s="691"/>
      <c r="F43" s="692"/>
      <c r="G43" s="691"/>
      <c r="J43" s="642" t="s">
        <v>1255</v>
      </c>
      <c r="K43" s="691"/>
      <c r="L43" s="692"/>
      <c r="M43" s="691"/>
      <c r="Y43" s="647" t="s">
        <v>1255</v>
      </c>
      <c r="Z43" s="648">
        <v>0.57843137254901966</v>
      </c>
      <c r="AA43" s="648">
        <v>0.54736842105263162</v>
      </c>
      <c r="AB43" s="648">
        <v>0.43</v>
      </c>
    </row>
    <row r="44" spans="4:29" ht="15.5" x14ac:dyDescent="0.35">
      <c r="D44" s="642" t="s">
        <v>1256</v>
      </c>
      <c r="E44" s="691"/>
      <c r="F44" s="692"/>
      <c r="G44" s="691"/>
      <c r="J44" s="642" t="s">
        <v>1256</v>
      </c>
      <c r="K44" s="691"/>
      <c r="L44" s="692"/>
      <c r="M44" s="691"/>
      <c r="Y44" s="647" t="s">
        <v>1256</v>
      </c>
      <c r="Z44" s="648">
        <v>0.60606060606060608</v>
      </c>
      <c r="AA44" s="648">
        <v>0.53271028037383172</v>
      </c>
      <c r="AB44" s="648">
        <v>0.33663366336</v>
      </c>
    </row>
    <row r="45" spans="4:29" ht="15.5" x14ac:dyDescent="0.35">
      <c r="D45" s="642" t="s">
        <v>1257</v>
      </c>
      <c r="E45" s="691"/>
      <c r="F45" s="692"/>
      <c r="G45" s="691"/>
      <c r="J45" s="642" t="s">
        <v>1257</v>
      </c>
      <c r="K45" s="691"/>
      <c r="L45" s="692"/>
      <c r="M45" s="691"/>
      <c r="Y45" s="647" t="s">
        <v>1257</v>
      </c>
      <c r="Z45" s="648">
        <v>0.5625</v>
      </c>
      <c r="AA45" s="648">
        <v>0.63366336633663367</v>
      </c>
      <c r="AB45" s="648">
        <v>0.28000000000000003</v>
      </c>
    </row>
    <row r="46" spans="4:29" ht="15.5" x14ac:dyDescent="0.35">
      <c r="D46" s="642" t="s">
        <v>1258</v>
      </c>
      <c r="E46" s="691"/>
      <c r="F46" s="692"/>
      <c r="G46" s="691"/>
      <c r="J46" s="642" t="s">
        <v>1258</v>
      </c>
      <c r="K46" s="691"/>
      <c r="L46" s="692"/>
      <c r="M46" s="691"/>
      <c r="Y46" s="647" t="s">
        <v>1258</v>
      </c>
      <c r="Z46" s="648">
        <v>0.58620689655172409</v>
      </c>
      <c r="AA46" s="648">
        <v>0.57499999999999996</v>
      </c>
      <c r="AB46" s="648">
        <v>0.44</v>
      </c>
    </row>
    <row r="47" spans="4:29" ht="15.5" x14ac:dyDescent="0.35">
      <c r="D47" s="642" t="s">
        <v>1259</v>
      </c>
      <c r="E47" s="691"/>
      <c r="F47" s="692"/>
      <c r="G47" s="691"/>
      <c r="J47" s="642" t="s">
        <v>1259</v>
      </c>
      <c r="K47" s="691"/>
      <c r="L47" s="692"/>
      <c r="M47" s="691"/>
      <c r="Y47" s="647" t="s">
        <v>1259</v>
      </c>
      <c r="Z47" s="648">
        <v>0.56565656565656564</v>
      </c>
      <c r="AA47" s="648">
        <v>0.66666666666666663</v>
      </c>
      <c r="AB47" s="648">
        <v>0.40506329113</v>
      </c>
    </row>
    <row r="48" spans="4:29" s="630" customFormat="1" ht="15.5" x14ac:dyDescent="0.35">
      <c r="D48" s="653" t="s">
        <v>1310</v>
      </c>
      <c r="E48" s="693"/>
      <c r="F48" s="694"/>
      <c r="G48" s="693"/>
      <c r="J48" s="653" t="s">
        <v>1310</v>
      </c>
      <c r="K48" s="695"/>
      <c r="L48" s="696"/>
      <c r="M48" s="695"/>
      <c r="N48" s="611"/>
      <c r="O48" s="611"/>
      <c r="P48" s="611"/>
      <c r="Y48" s="661" t="s">
        <v>1310</v>
      </c>
      <c r="Z48" s="648">
        <v>0.58867924528301885</v>
      </c>
      <c r="AA48" s="648">
        <v>0.59122807017543855</v>
      </c>
      <c r="AB48" s="648">
        <v>0.39649122806999998</v>
      </c>
      <c r="AC48" s="611"/>
    </row>
    <row r="49" spans="4:29" s="630" customFormat="1" ht="15.5" x14ac:dyDescent="0.35">
      <c r="D49" s="662"/>
      <c r="E49" s="663"/>
      <c r="F49" s="664"/>
      <c r="G49" s="664"/>
      <c r="J49" s="662"/>
      <c r="K49" s="666"/>
      <c r="L49" s="666"/>
      <c r="M49" s="666"/>
      <c r="N49" s="611"/>
      <c r="O49" s="611"/>
      <c r="P49" s="611"/>
      <c r="Y49" s="661"/>
      <c r="Z49" s="667"/>
      <c r="AA49" s="668"/>
      <c r="AB49" s="668"/>
      <c r="AC49" s="611"/>
    </row>
    <row r="50" spans="4:29" x14ac:dyDescent="0.25">
      <c r="D50" s="669"/>
      <c r="E50" s="626" t="s">
        <v>1302</v>
      </c>
      <c r="F50" s="690" t="s">
        <v>1303</v>
      </c>
      <c r="G50" s="626" t="s">
        <v>1304</v>
      </c>
      <c r="J50" s="669"/>
      <c r="K50" s="626" t="s">
        <v>1302</v>
      </c>
      <c r="L50" s="690" t="s">
        <v>1303</v>
      </c>
      <c r="M50" s="626" t="s">
        <v>1304</v>
      </c>
      <c r="O50" s="697"/>
      <c r="P50" s="697"/>
      <c r="Y50" s="628"/>
      <c r="Z50" s="629"/>
      <c r="AA50" s="629"/>
      <c r="AB50" s="629"/>
    </row>
    <row r="51" spans="4:29" s="630" customFormat="1" ht="77.5" x14ac:dyDescent="0.35">
      <c r="D51" s="670" t="s">
        <v>1311</v>
      </c>
      <c r="E51" s="635" t="s">
        <v>1316</v>
      </c>
      <c r="F51" s="635" t="s">
        <v>1316</v>
      </c>
      <c r="G51" s="632" t="s">
        <v>1316</v>
      </c>
      <c r="J51" s="633" t="s">
        <v>1309</v>
      </c>
      <c r="K51" s="635" t="s">
        <v>1316</v>
      </c>
      <c r="L51" s="635" t="s">
        <v>1316</v>
      </c>
      <c r="M51" s="632" t="s">
        <v>1316</v>
      </c>
      <c r="N51" s="611"/>
      <c r="O51" s="698"/>
      <c r="P51" s="699"/>
      <c r="Y51" s="661"/>
      <c r="Z51" s="667"/>
      <c r="AA51" s="668"/>
      <c r="AB51" s="668"/>
      <c r="AC51" s="611"/>
    </row>
    <row r="52" spans="4:29" s="630" customFormat="1" ht="15.5" x14ac:dyDescent="0.35">
      <c r="D52" s="674" t="s">
        <v>1261</v>
      </c>
      <c r="E52" s="693"/>
      <c r="F52" s="681"/>
      <c r="G52" s="679"/>
      <c r="J52" s="700" t="s">
        <v>1261</v>
      </c>
      <c r="K52" s="693"/>
      <c r="L52" s="681"/>
      <c r="M52" s="679"/>
      <c r="N52" s="611"/>
      <c r="O52" s="701"/>
      <c r="P52" s="702"/>
      <c r="Y52" s="661" t="s">
        <v>1261</v>
      </c>
      <c r="Z52" s="649">
        <v>0.44230769230769229</v>
      </c>
      <c r="AA52" s="649">
        <v>0.46739130434782611</v>
      </c>
      <c r="AB52" s="649">
        <v>0.46078431372549017</v>
      </c>
      <c r="AC52" s="611"/>
    </row>
    <row r="53" spans="4:29" s="630" customFormat="1" ht="15.5" x14ac:dyDescent="0.35">
      <c r="D53" s="662"/>
      <c r="E53" s="663"/>
      <c r="F53" s="664"/>
      <c r="G53" s="664"/>
      <c r="J53" s="662"/>
      <c r="K53" s="666"/>
      <c r="L53" s="666"/>
      <c r="M53" s="666"/>
      <c r="N53" s="611"/>
      <c r="O53" s="611"/>
      <c r="P53" s="611"/>
      <c r="Y53" s="661"/>
      <c r="Z53" s="667"/>
      <c r="AA53" s="668"/>
      <c r="AB53" s="668"/>
      <c r="AC53" s="611"/>
    </row>
    <row r="54" spans="4:29" s="618" customFormat="1" x14ac:dyDescent="0.25">
      <c r="D54" s="619" t="s">
        <v>1317</v>
      </c>
      <c r="E54" s="620"/>
      <c r="F54" s="620"/>
      <c r="G54" s="620"/>
      <c r="H54" s="620"/>
      <c r="I54" s="620"/>
      <c r="J54" s="620"/>
      <c r="L54" s="622"/>
      <c r="N54" s="620"/>
      <c r="O54" s="620"/>
      <c r="P54" s="620"/>
      <c r="Q54" s="682"/>
      <c r="Y54" s="624"/>
      <c r="Z54" s="624"/>
      <c r="AA54" s="624"/>
      <c r="AB54" s="624"/>
    </row>
    <row r="55" spans="4:29" ht="12" thickBot="1" x14ac:dyDescent="0.3"/>
    <row r="56" spans="4:29" ht="12" thickBot="1" x14ac:dyDescent="0.3">
      <c r="D56" s="669"/>
      <c r="E56" s="703" t="s">
        <v>1302</v>
      </c>
      <c r="F56" s="704" t="s">
        <v>1303</v>
      </c>
      <c r="G56" s="703" t="s">
        <v>1304</v>
      </c>
      <c r="J56" s="669"/>
      <c r="K56" s="1360" t="s">
        <v>1302</v>
      </c>
      <c r="L56" s="1361"/>
      <c r="M56" s="1362" t="s">
        <v>1303</v>
      </c>
      <c r="N56" s="1363"/>
      <c r="O56" s="1360" t="s">
        <v>1304</v>
      </c>
      <c r="P56" s="1361"/>
      <c r="Z56" s="629" t="s">
        <v>1302</v>
      </c>
      <c r="AA56" s="629" t="s">
        <v>1303</v>
      </c>
      <c r="AB56" s="629" t="s">
        <v>1304</v>
      </c>
    </row>
    <row r="57" spans="4:29" ht="46.5" x14ac:dyDescent="0.25">
      <c r="D57" s="705" t="s">
        <v>1318</v>
      </c>
      <c r="E57" s="706" t="s">
        <v>1306</v>
      </c>
      <c r="F57" s="707" t="s">
        <v>1306</v>
      </c>
      <c r="G57" s="708" t="s">
        <v>1306</v>
      </c>
      <c r="J57" s="709" t="s">
        <v>1319</v>
      </c>
      <c r="K57" s="710" t="s">
        <v>1308</v>
      </c>
      <c r="L57" s="711" t="s">
        <v>1306</v>
      </c>
      <c r="M57" s="710" t="s">
        <v>1308</v>
      </c>
      <c r="N57" s="712" t="s">
        <v>1306</v>
      </c>
      <c r="O57" s="710" t="s">
        <v>1308</v>
      </c>
      <c r="P57" s="712" t="s">
        <v>1306</v>
      </c>
      <c r="Y57" s="713" t="s">
        <v>1320</v>
      </c>
      <c r="Z57" s="714" t="s">
        <v>1306</v>
      </c>
      <c r="AA57" s="714" t="s">
        <v>1306</v>
      </c>
      <c r="AB57" s="714" t="s">
        <v>1306</v>
      </c>
    </row>
    <row r="58" spans="4:29" ht="14" x14ac:dyDescent="0.3">
      <c r="D58" s="715" t="s">
        <v>1321</v>
      </c>
      <c r="E58" s="716"/>
      <c r="F58" s="717"/>
      <c r="G58" s="716"/>
      <c r="J58" s="718" t="s">
        <v>1321</v>
      </c>
      <c r="K58" s="719"/>
      <c r="L58" s="720"/>
      <c r="M58" s="721"/>
      <c r="N58" s="722"/>
      <c r="O58" s="719"/>
      <c r="P58" s="720"/>
      <c r="Y58" s="723" t="s">
        <v>1321</v>
      </c>
      <c r="Z58" s="724" t="s">
        <v>1383</v>
      </c>
      <c r="AA58" s="724" t="s">
        <v>315</v>
      </c>
      <c r="AB58" s="724" t="s">
        <v>315</v>
      </c>
    </row>
    <row r="59" spans="4:29" ht="14" x14ac:dyDescent="0.3">
      <c r="D59" s="725" t="s">
        <v>1322</v>
      </c>
      <c r="E59" s="726"/>
      <c r="F59" s="727"/>
      <c r="G59" s="726"/>
      <c r="J59" s="728" t="s">
        <v>1322</v>
      </c>
      <c r="K59" s="729"/>
      <c r="L59" s="730"/>
      <c r="M59" s="731"/>
      <c r="N59" s="732"/>
      <c r="O59" s="729"/>
      <c r="P59" s="730"/>
      <c r="Y59" s="723" t="s">
        <v>1322</v>
      </c>
      <c r="Z59" s="724" t="s">
        <v>1383</v>
      </c>
      <c r="AA59" s="724" t="s">
        <v>1383</v>
      </c>
      <c r="AB59" s="724" t="s">
        <v>1383</v>
      </c>
    </row>
    <row r="60" spans="4:29" ht="14" x14ac:dyDescent="0.3">
      <c r="D60" s="725" t="s">
        <v>1323</v>
      </c>
      <c r="E60" s="726"/>
      <c r="F60" s="727"/>
      <c r="G60" s="726"/>
      <c r="J60" s="728" t="s">
        <v>1323</v>
      </c>
      <c r="K60" s="729"/>
      <c r="L60" s="730"/>
      <c r="M60" s="731"/>
      <c r="N60" s="732"/>
      <c r="O60" s="729"/>
      <c r="P60" s="730"/>
      <c r="Y60" s="723" t="s">
        <v>1323</v>
      </c>
      <c r="Z60" s="724" t="s">
        <v>1383</v>
      </c>
      <c r="AA60" s="724" t="s">
        <v>1383</v>
      </c>
      <c r="AB60" s="724" t="s">
        <v>1383</v>
      </c>
    </row>
    <row r="61" spans="4:29" ht="14" x14ac:dyDescent="0.3">
      <c r="D61" s="725" t="s">
        <v>1324</v>
      </c>
      <c r="E61" s="726"/>
      <c r="F61" s="727"/>
      <c r="G61" s="726"/>
      <c r="J61" s="728" t="s">
        <v>1324</v>
      </c>
      <c r="K61" s="729"/>
      <c r="L61" s="730"/>
      <c r="M61" s="731"/>
      <c r="N61" s="732"/>
      <c r="O61" s="729"/>
      <c r="P61" s="730"/>
      <c r="Y61" s="723" t="s">
        <v>1324</v>
      </c>
      <c r="Z61" s="724">
        <v>0.73333333333333328</v>
      </c>
      <c r="AA61" s="724">
        <v>0.57894736842105265</v>
      </c>
      <c r="AB61" s="724">
        <v>0.47799999999999998</v>
      </c>
    </row>
    <row r="62" spans="4:29" ht="14" x14ac:dyDescent="0.3">
      <c r="D62" s="725" t="s">
        <v>1325</v>
      </c>
      <c r="E62" s="726"/>
      <c r="F62" s="727"/>
      <c r="G62" s="726"/>
      <c r="J62" s="728" t="s">
        <v>1325</v>
      </c>
      <c r="K62" s="729"/>
      <c r="L62" s="730"/>
      <c r="M62" s="731"/>
      <c r="N62" s="732"/>
      <c r="O62" s="729"/>
      <c r="P62" s="730"/>
      <c r="Y62" s="723" t="s">
        <v>1325</v>
      </c>
      <c r="Z62" s="724">
        <v>0.8</v>
      </c>
      <c r="AA62" s="724" t="s">
        <v>1383</v>
      </c>
      <c r="AB62" s="724">
        <v>0.6</v>
      </c>
    </row>
    <row r="63" spans="4:29" ht="14" x14ac:dyDescent="0.3">
      <c r="D63" s="733" t="s">
        <v>1326</v>
      </c>
      <c r="E63" s="726"/>
      <c r="F63" s="727"/>
      <c r="G63" s="726"/>
      <c r="J63" s="733" t="s">
        <v>1326</v>
      </c>
      <c r="K63" s="729"/>
      <c r="L63" s="730"/>
      <c r="M63" s="731"/>
      <c r="N63" s="732"/>
      <c r="O63" s="729"/>
      <c r="P63" s="730"/>
      <c r="Y63" s="734" t="s">
        <v>1327</v>
      </c>
      <c r="Z63" s="724" t="s">
        <v>315</v>
      </c>
      <c r="AA63" s="724" t="s">
        <v>315</v>
      </c>
      <c r="AB63" s="724" t="s">
        <v>315</v>
      </c>
    </row>
    <row r="64" spans="4:29" ht="14" x14ac:dyDescent="0.3">
      <c r="D64" s="735" t="s">
        <v>1328</v>
      </c>
      <c r="E64" s="736"/>
      <c r="F64" s="737"/>
      <c r="G64" s="736"/>
      <c r="J64" s="738" t="s">
        <v>1328</v>
      </c>
      <c r="K64" s="739"/>
      <c r="L64" s="740"/>
      <c r="M64" s="741"/>
      <c r="N64" s="742"/>
      <c r="O64" s="739"/>
      <c r="P64" s="740"/>
      <c r="Y64" s="723" t="s">
        <v>1328</v>
      </c>
      <c r="Z64" s="724">
        <v>0.734375</v>
      </c>
      <c r="AA64" s="724">
        <v>0.6992481203007519</v>
      </c>
      <c r="AB64" s="724">
        <v>0.52500000000000002</v>
      </c>
    </row>
    <row r="65" spans="4:28" ht="14" x14ac:dyDescent="0.3">
      <c r="D65" s="715" t="s">
        <v>1329</v>
      </c>
      <c r="E65" s="716"/>
      <c r="F65" s="717"/>
      <c r="G65" s="716"/>
      <c r="J65" s="718" t="s">
        <v>1329</v>
      </c>
      <c r="K65" s="719"/>
      <c r="L65" s="720"/>
      <c r="M65" s="721"/>
      <c r="N65" s="722"/>
      <c r="O65" s="719"/>
      <c r="P65" s="720"/>
      <c r="Y65" s="723" t="s">
        <v>1329</v>
      </c>
      <c r="Z65" s="724">
        <v>0.76225490196078427</v>
      </c>
      <c r="AA65" s="724">
        <v>0.73598130841121501</v>
      </c>
      <c r="AB65" s="724">
        <v>0.57199999999999995</v>
      </c>
    </row>
    <row r="66" spans="4:28" ht="14" x14ac:dyDescent="0.3">
      <c r="D66" s="735" t="s">
        <v>1330</v>
      </c>
      <c r="E66" s="736"/>
      <c r="F66" s="737"/>
      <c r="G66" s="736"/>
      <c r="J66" s="738" t="s">
        <v>1330</v>
      </c>
      <c r="K66" s="739"/>
      <c r="L66" s="740"/>
      <c r="M66" s="741"/>
      <c r="N66" s="742"/>
      <c r="O66" s="739"/>
      <c r="P66" s="740"/>
      <c r="Y66" s="723" t="s">
        <v>1330</v>
      </c>
      <c r="Z66" s="724">
        <v>0.65492957746478875</v>
      </c>
      <c r="AA66" s="724">
        <v>0.57042253521126762</v>
      </c>
      <c r="AB66" s="724">
        <v>0.36199999999999999</v>
      </c>
    </row>
    <row r="67" spans="4:28" ht="14" x14ac:dyDescent="0.3">
      <c r="D67" s="715" t="s">
        <v>1331</v>
      </c>
      <c r="E67" s="716"/>
      <c r="F67" s="717"/>
      <c r="G67" s="716"/>
      <c r="J67" s="718" t="s">
        <v>1331</v>
      </c>
      <c r="K67" s="719"/>
      <c r="L67" s="720"/>
      <c r="M67" s="721"/>
      <c r="N67" s="722"/>
      <c r="O67" s="719"/>
      <c r="P67" s="720"/>
      <c r="Y67" s="723" t="s">
        <v>1331</v>
      </c>
      <c r="Z67" s="724">
        <v>0.77075098814229248</v>
      </c>
      <c r="AA67" s="724">
        <v>0.74174757281553405</v>
      </c>
      <c r="AB67" s="724">
        <v>0.56599999999999995</v>
      </c>
    </row>
    <row r="68" spans="4:28" ht="14" x14ac:dyDescent="0.3">
      <c r="D68" s="735" t="s">
        <v>1332</v>
      </c>
      <c r="E68" s="736"/>
      <c r="F68" s="737"/>
      <c r="G68" s="736"/>
      <c r="J68" s="738" t="s">
        <v>1332</v>
      </c>
      <c r="K68" s="739"/>
      <c r="L68" s="740"/>
      <c r="M68" s="741"/>
      <c r="N68" s="742"/>
      <c r="O68" s="739"/>
      <c r="P68" s="740"/>
      <c r="Y68" s="723" t="s">
        <v>1332</v>
      </c>
      <c r="Z68" s="724">
        <v>0.31818181818181818</v>
      </c>
      <c r="AA68" s="724">
        <v>0.25454545454545452</v>
      </c>
      <c r="AB68" s="724">
        <v>9.0999999999999998E-2</v>
      </c>
    </row>
    <row r="69" spans="4:28" ht="14" x14ac:dyDescent="0.3">
      <c r="D69" s="715" t="s">
        <v>1333</v>
      </c>
      <c r="E69" s="716"/>
      <c r="F69" s="717"/>
      <c r="G69" s="716"/>
      <c r="J69" s="718" t="s">
        <v>1333</v>
      </c>
      <c r="K69" s="719"/>
      <c r="L69" s="720"/>
      <c r="M69" s="721"/>
      <c r="N69" s="722"/>
      <c r="O69" s="719"/>
      <c r="P69" s="720"/>
      <c r="Y69" s="723" t="s">
        <v>1334</v>
      </c>
      <c r="Z69" s="724">
        <v>0.73809523809523814</v>
      </c>
      <c r="AA69" s="724" t="s">
        <v>1383</v>
      </c>
      <c r="AB69" s="724" t="s">
        <v>1383</v>
      </c>
    </row>
    <row r="70" spans="4:28" ht="14.5" thickBot="1" x14ac:dyDescent="0.35">
      <c r="D70" s="743" t="s">
        <v>1335</v>
      </c>
      <c r="E70" s="744"/>
      <c r="F70" s="745"/>
      <c r="G70" s="744"/>
      <c r="J70" s="746" t="s">
        <v>1335</v>
      </c>
      <c r="K70" s="747"/>
      <c r="L70" s="748"/>
      <c r="M70" s="749"/>
      <c r="N70" s="750"/>
      <c r="O70" s="747"/>
      <c r="P70" s="748"/>
      <c r="Y70" s="723" t="s">
        <v>1335</v>
      </c>
      <c r="Z70" s="724" t="s">
        <v>1383</v>
      </c>
      <c r="AA70" s="724" t="s">
        <v>1383</v>
      </c>
      <c r="AB70" s="724" t="s">
        <v>1383</v>
      </c>
    </row>
    <row r="71" spans="4:28" ht="14" x14ac:dyDescent="0.3">
      <c r="D71" s="751"/>
      <c r="E71" s="752"/>
      <c r="F71" s="752"/>
      <c r="G71" s="752"/>
      <c r="J71" s="753"/>
      <c r="K71" s="754"/>
      <c r="L71" s="755"/>
      <c r="M71" s="754"/>
      <c r="N71" s="755"/>
      <c r="O71" s="754"/>
      <c r="P71" s="755"/>
      <c r="Y71" s="723"/>
      <c r="Z71" s="756"/>
      <c r="AA71" s="756"/>
      <c r="AB71" s="756"/>
    </row>
    <row r="72" spans="4:28" ht="14" x14ac:dyDescent="0.3">
      <c r="D72" s="751"/>
      <c r="E72" s="752"/>
      <c r="F72" s="752"/>
      <c r="G72" s="752"/>
      <c r="J72" s="753"/>
      <c r="K72" s="754"/>
      <c r="L72" s="755"/>
      <c r="M72" s="754"/>
      <c r="N72" s="755"/>
      <c r="O72" s="754"/>
      <c r="P72" s="755"/>
      <c r="Y72" s="723"/>
      <c r="Z72" s="756"/>
      <c r="AA72" s="756"/>
      <c r="AB72" s="756"/>
    </row>
    <row r="73" spans="4:28" s="618" customFormat="1" x14ac:dyDescent="0.25">
      <c r="D73" s="619" t="s">
        <v>1336</v>
      </c>
      <c r="E73" s="620"/>
      <c r="F73" s="620"/>
      <c r="G73" s="620"/>
      <c r="H73" s="620"/>
      <c r="I73" s="620"/>
      <c r="J73" s="620"/>
      <c r="N73" s="620"/>
      <c r="O73" s="620"/>
      <c r="P73" s="620"/>
      <c r="Q73" s="682"/>
      <c r="Y73" s="624"/>
      <c r="Z73" s="624"/>
      <c r="AA73" s="624"/>
      <c r="AB73" s="624"/>
    </row>
    <row r="74" spans="4:28" ht="12" thickBot="1" x14ac:dyDescent="0.3">
      <c r="L74" s="611"/>
    </row>
    <row r="75" spans="4:28" ht="12" thickBot="1" x14ac:dyDescent="0.3">
      <c r="D75" s="669"/>
      <c r="E75" s="703" t="s">
        <v>1302</v>
      </c>
      <c r="F75" s="704" t="s">
        <v>1303</v>
      </c>
      <c r="G75" s="703" t="s">
        <v>1304</v>
      </c>
      <c r="J75" s="669"/>
      <c r="K75" s="1360" t="s">
        <v>1302</v>
      </c>
      <c r="L75" s="1361"/>
      <c r="M75" s="1362" t="s">
        <v>1303</v>
      </c>
      <c r="N75" s="1363"/>
      <c r="O75" s="1360" t="s">
        <v>1304</v>
      </c>
      <c r="P75" s="1361"/>
      <c r="Z75" s="629" t="s">
        <v>1302</v>
      </c>
      <c r="AA75" s="629" t="s">
        <v>1303</v>
      </c>
      <c r="AB75" s="629" t="s">
        <v>1304</v>
      </c>
    </row>
    <row r="76" spans="4:28" ht="46.5" x14ac:dyDescent="0.25">
      <c r="D76" s="705" t="s">
        <v>1318</v>
      </c>
      <c r="E76" s="706" t="s">
        <v>1313</v>
      </c>
      <c r="F76" s="707" t="s">
        <v>1313</v>
      </c>
      <c r="G76" s="708" t="s">
        <v>1313</v>
      </c>
      <c r="J76" s="709" t="s">
        <v>1319</v>
      </c>
      <c r="K76" s="710" t="s">
        <v>1314</v>
      </c>
      <c r="L76" s="711" t="s">
        <v>1313</v>
      </c>
      <c r="M76" s="710" t="s">
        <v>1314</v>
      </c>
      <c r="N76" s="712" t="s">
        <v>1313</v>
      </c>
      <c r="O76" s="710" t="s">
        <v>1314</v>
      </c>
      <c r="P76" s="712" t="s">
        <v>1313</v>
      </c>
      <c r="Y76" s="713" t="s">
        <v>1320</v>
      </c>
      <c r="Z76" s="714" t="s">
        <v>1313</v>
      </c>
      <c r="AA76" s="714" t="s">
        <v>1313</v>
      </c>
      <c r="AB76" s="714" t="s">
        <v>1313</v>
      </c>
    </row>
    <row r="77" spans="4:28" ht="14" x14ac:dyDescent="0.3">
      <c r="D77" s="715" t="s">
        <v>1321</v>
      </c>
      <c r="E77" s="716"/>
      <c r="F77" s="717"/>
      <c r="G77" s="716"/>
      <c r="J77" s="718" t="s">
        <v>1321</v>
      </c>
      <c r="K77" s="719"/>
      <c r="L77" s="757"/>
      <c r="M77" s="721"/>
      <c r="N77" s="758"/>
      <c r="O77" s="719"/>
      <c r="P77" s="720"/>
      <c r="Y77" s="723" t="s">
        <v>1321</v>
      </c>
      <c r="Z77" s="724" t="s">
        <v>1383</v>
      </c>
      <c r="AA77" s="724" t="s">
        <v>315</v>
      </c>
      <c r="AB77" s="724" t="s">
        <v>315</v>
      </c>
    </row>
    <row r="78" spans="4:28" ht="14" x14ac:dyDescent="0.3">
      <c r="D78" s="725" t="s">
        <v>1322</v>
      </c>
      <c r="E78" s="726"/>
      <c r="F78" s="727"/>
      <c r="G78" s="726"/>
      <c r="J78" s="728" t="s">
        <v>1322</v>
      </c>
      <c r="K78" s="729"/>
      <c r="L78" s="759"/>
      <c r="M78" s="731"/>
      <c r="N78" s="760"/>
      <c r="O78" s="729"/>
      <c r="P78" s="730"/>
      <c r="Y78" s="723" t="s">
        <v>1322</v>
      </c>
      <c r="Z78" s="724" t="s">
        <v>1383</v>
      </c>
      <c r="AA78" s="724" t="s">
        <v>1383</v>
      </c>
      <c r="AB78" s="724" t="s">
        <v>1383</v>
      </c>
    </row>
    <row r="79" spans="4:28" ht="14" x14ac:dyDescent="0.3">
      <c r="D79" s="725" t="s">
        <v>1323</v>
      </c>
      <c r="E79" s="726"/>
      <c r="F79" s="727"/>
      <c r="G79" s="726"/>
      <c r="J79" s="728" t="s">
        <v>1323</v>
      </c>
      <c r="K79" s="729"/>
      <c r="L79" s="759"/>
      <c r="M79" s="731"/>
      <c r="N79" s="760"/>
      <c r="O79" s="729"/>
      <c r="P79" s="730"/>
      <c r="Y79" s="723" t="s">
        <v>1323</v>
      </c>
      <c r="Z79" s="724" t="s">
        <v>1383</v>
      </c>
      <c r="AA79" s="724" t="s">
        <v>1383</v>
      </c>
      <c r="AB79" s="724" t="s">
        <v>1383</v>
      </c>
    </row>
    <row r="80" spans="4:28" ht="14" x14ac:dyDescent="0.3">
      <c r="D80" s="725" t="s">
        <v>1324</v>
      </c>
      <c r="E80" s="726"/>
      <c r="F80" s="727"/>
      <c r="G80" s="726"/>
      <c r="J80" s="728" t="s">
        <v>1324</v>
      </c>
      <c r="K80" s="729"/>
      <c r="L80" s="759"/>
      <c r="M80" s="731"/>
      <c r="N80" s="760"/>
      <c r="O80" s="729"/>
      <c r="P80" s="730"/>
      <c r="Y80" s="723" t="s">
        <v>1324</v>
      </c>
      <c r="Z80" s="724">
        <v>0.26666666666666666</v>
      </c>
      <c r="AA80" s="724">
        <v>0.47368421052631576</v>
      </c>
      <c r="AB80" s="724">
        <v>0.435</v>
      </c>
    </row>
    <row r="81" spans="4:28" ht="14" x14ac:dyDescent="0.3">
      <c r="D81" s="725" t="s">
        <v>1325</v>
      </c>
      <c r="E81" s="726"/>
      <c r="F81" s="727"/>
      <c r="G81" s="726"/>
      <c r="J81" s="728" t="s">
        <v>1325</v>
      </c>
      <c r="K81" s="729"/>
      <c r="L81" s="759"/>
      <c r="M81" s="731"/>
      <c r="N81" s="760"/>
      <c r="O81" s="729"/>
      <c r="P81" s="730"/>
      <c r="Y81" s="723" t="s">
        <v>1325</v>
      </c>
      <c r="Z81" s="724">
        <v>0.8</v>
      </c>
      <c r="AA81" s="724" t="s">
        <v>1383</v>
      </c>
      <c r="AB81" s="724">
        <v>0.4</v>
      </c>
    </row>
    <row r="82" spans="4:28" ht="14" x14ac:dyDescent="0.3">
      <c r="D82" s="733" t="s">
        <v>1326</v>
      </c>
      <c r="E82" s="726"/>
      <c r="F82" s="727"/>
      <c r="G82" s="726"/>
      <c r="J82" s="733" t="s">
        <v>1326</v>
      </c>
      <c r="K82" s="729"/>
      <c r="L82" s="759"/>
      <c r="M82" s="731"/>
      <c r="N82" s="760"/>
      <c r="O82" s="729"/>
      <c r="P82" s="730"/>
      <c r="Y82" s="734" t="s">
        <v>1327</v>
      </c>
      <c r="Z82" s="724" t="s">
        <v>315</v>
      </c>
      <c r="AA82" s="724" t="s">
        <v>315</v>
      </c>
      <c r="AB82" s="724" t="s">
        <v>315</v>
      </c>
    </row>
    <row r="83" spans="4:28" ht="14" x14ac:dyDescent="0.3">
      <c r="D83" s="735" t="s">
        <v>1328</v>
      </c>
      <c r="E83" s="736"/>
      <c r="F83" s="737"/>
      <c r="G83" s="736"/>
      <c r="J83" s="738" t="s">
        <v>1328</v>
      </c>
      <c r="K83" s="739"/>
      <c r="L83" s="761"/>
      <c r="M83" s="741"/>
      <c r="N83" s="762"/>
      <c r="O83" s="739"/>
      <c r="P83" s="740"/>
      <c r="Y83" s="723" t="s">
        <v>1328</v>
      </c>
      <c r="Z83" s="724">
        <v>0.69678714859437751</v>
      </c>
      <c r="AA83" s="724">
        <v>0.69850187265917607</v>
      </c>
      <c r="AB83" s="724">
        <v>0.52900000000000003</v>
      </c>
    </row>
    <row r="84" spans="4:28" ht="14" x14ac:dyDescent="0.3">
      <c r="D84" s="715" t="s">
        <v>1329</v>
      </c>
      <c r="E84" s="716"/>
      <c r="F84" s="717"/>
      <c r="G84" s="716"/>
      <c r="J84" s="718" t="s">
        <v>1329</v>
      </c>
      <c r="K84" s="719"/>
      <c r="L84" s="757"/>
      <c r="M84" s="721"/>
      <c r="N84" s="758"/>
      <c r="O84" s="719"/>
      <c r="P84" s="720"/>
      <c r="Y84" s="723" t="s">
        <v>1329</v>
      </c>
      <c r="Z84" s="724">
        <v>0.72773536895674296</v>
      </c>
      <c r="AA84" s="724">
        <v>0.74592074592074598</v>
      </c>
      <c r="AB84" s="724">
        <v>0.57399999999999995</v>
      </c>
    </row>
    <row r="85" spans="4:28" ht="14" x14ac:dyDescent="0.3">
      <c r="D85" s="735" t="s">
        <v>1330</v>
      </c>
      <c r="E85" s="736"/>
      <c r="F85" s="737"/>
      <c r="G85" s="736"/>
      <c r="J85" s="738" t="s">
        <v>1330</v>
      </c>
      <c r="K85" s="739"/>
      <c r="L85" s="761"/>
      <c r="M85" s="741"/>
      <c r="N85" s="762"/>
      <c r="O85" s="739"/>
      <c r="P85" s="740"/>
      <c r="Y85" s="723" t="s">
        <v>1330</v>
      </c>
      <c r="Z85" s="724">
        <v>0.56737588652482274</v>
      </c>
      <c r="AA85" s="724">
        <v>0.51048951048951052</v>
      </c>
      <c r="AB85" s="724">
        <v>0.33600000000000002</v>
      </c>
    </row>
    <row r="86" spans="4:28" ht="14" x14ac:dyDescent="0.3">
      <c r="D86" s="715" t="s">
        <v>1331</v>
      </c>
      <c r="E86" s="716"/>
      <c r="F86" s="717"/>
      <c r="G86" s="716"/>
      <c r="J86" s="718" t="s">
        <v>1331</v>
      </c>
      <c r="K86" s="719"/>
      <c r="L86" s="757"/>
      <c r="M86" s="721"/>
      <c r="N86" s="758"/>
      <c r="O86" s="719"/>
      <c r="P86" s="720"/>
      <c r="Y86" s="723" t="s">
        <v>1331</v>
      </c>
      <c r="Z86" s="724">
        <v>0.71868583162217659</v>
      </c>
      <c r="AA86" s="724">
        <v>0.71705426356589153</v>
      </c>
      <c r="AB86" s="724">
        <v>0.55100000000000005</v>
      </c>
    </row>
    <row r="87" spans="4:28" ht="14" x14ac:dyDescent="0.3">
      <c r="D87" s="735" t="s">
        <v>1332</v>
      </c>
      <c r="E87" s="736"/>
      <c r="F87" s="737"/>
      <c r="G87" s="736"/>
      <c r="J87" s="738" t="s">
        <v>1332</v>
      </c>
      <c r="K87" s="739"/>
      <c r="L87" s="761"/>
      <c r="M87" s="741"/>
      <c r="N87" s="762"/>
      <c r="O87" s="739"/>
      <c r="P87" s="740"/>
      <c r="Y87" s="723" t="s">
        <v>1332</v>
      </c>
      <c r="Z87" s="724">
        <v>0.34042553191489361</v>
      </c>
      <c r="AA87" s="724">
        <v>0.4107142857142857</v>
      </c>
      <c r="AB87" s="724">
        <v>0.182</v>
      </c>
    </row>
    <row r="88" spans="4:28" ht="14" x14ac:dyDescent="0.3">
      <c r="D88" s="718" t="s">
        <v>1333</v>
      </c>
      <c r="E88" s="716"/>
      <c r="F88" s="717"/>
      <c r="G88" s="716"/>
      <c r="J88" s="718" t="s">
        <v>1333</v>
      </c>
      <c r="K88" s="719"/>
      <c r="L88" s="757"/>
      <c r="M88" s="721"/>
      <c r="N88" s="758"/>
      <c r="O88" s="719"/>
      <c r="P88" s="720"/>
      <c r="Y88" s="723" t="s">
        <v>1334</v>
      </c>
      <c r="Z88" s="724">
        <v>0.68867924528301883</v>
      </c>
      <c r="AA88" s="724" t="s">
        <v>1383</v>
      </c>
      <c r="AB88" s="724" t="s">
        <v>1383</v>
      </c>
    </row>
    <row r="89" spans="4:28" ht="14.5" thickBot="1" x14ac:dyDescent="0.35">
      <c r="D89" s="743" t="s">
        <v>1335</v>
      </c>
      <c r="E89" s="744"/>
      <c r="F89" s="745"/>
      <c r="G89" s="744"/>
      <c r="J89" s="746" t="s">
        <v>1335</v>
      </c>
      <c r="K89" s="747"/>
      <c r="L89" s="763"/>
      <c r="M89" s="749"/>
      <c r="N89" s="764"/>
      <c r="O89" s="747"/>
      <c r="P89" s="748"/>
      <c r="Y89" s="723" t="s">
        <v>1335</v>
      </c>
      <c r="Z89" s="724" t="s">
        <v>1383</v>
      </c>
      <c r="AA89" s="724" t="s">
        <v>1383</v>
      </c>
      <c r="AB89" s="724" t="s">
        <v>1383</v>
      </c>
    </row>
    <row r="90" spans="4:28" x14ac:dyDescent="0.25">
      <c r="L90" s="611"/>
    </row>
    <row r="91" spans="4:28" s="618" customFormat="1" x14ac:dyDescent="0.25">
      <c r="D91" s="620" t="s">
        <v>1337</v>
      </c>
      <c r="E91" s="620"/>
      <c r="F91" s="620"/>
      <c r="G91" s="620"/>
      <c r="H91" s="620"/>
      <c r="I91" s="620"/>
      <c r="J91" s="620"/>
      <c r="N91" s="620"/>
      <c r="O91" s="620"/>
      <c r="P91" s="620"/>
      <c r="Q91" s="682"/>
      <c r="Y91" s="624"/>
      <c r="Z91" s="624"/>
      <c r="AA91" s="624"/>
      <c r="AB91" s="624"/>
    </row>
    <row r="92" spans="4:28" ht="12" thickBot="1" x14ac:dyDescent="0.3">
      <c r="L92" s="611"/>
    </row>
    <row r="93" spans="4:28" ht="12" thickBot="1" x14ac:dyDescent="0.3">
      <c r="D93" s="669"/>
      <c r="E93" s="703" t="s">
        <v>1302</v>
      </c>
      <c r="F93" s="704" t="s">
        <v>1303</v>
      </c>
      <c r="G93" s="703" t="s">
        <v>1304</v>
      </c>
      <c r="J93" s="669"/>
      <c r="K93" s="765" t="s">
        <v>1302</v>
      </c>
      <c r="L93" s="766" t="s">
        <v>1303</v>
      </c>
      <c r="M93" s="765" t="s">
        <v>1304</v>
      </c>
      <c r="Z93" s="629" t="s">
        <v>1302</v>
      </c>
      <c r="AA93" s="629" t="s">
        <v>1303</v>
      </c>
      <c r="AB93" s="629" t="s">
        <v>1304</v>
      </c>
    </row>
    <row r="94" spans="4:28" ht="93" x14ac:dyDescent="0.25">
      <c r="D94" s="705" t="s">
        <v>1318</v>
      </c>
      <c r="E94" s="706" t="s">
        <v>1338</v>
      </c>
      <c r="F94" s="707" t="s">
        <v>1338</v>
      </c>
      <c r="G94" s="708" t="s">
        <v>1338</v>
      </c>
      <c r="J94" s="709" t="s">
        <v>1319</v>
      </c>
      <c r="K94" s="706" t="s">
        <v>1316</v>
      </c>
      <c r="L94" s="707" t="s">
        <v>1316</v>
      </c>
      <c r="M94" s="708" t="s">
        <v>1316</v>
      </c>
      <c r="Y94" s="713" t="s">
        <v>1320</v>
      </c>
      <c r="Z94" s="767" t="s">
        <v>1316</v>
      </c>
      <c r="AA94" s="714" t="s">
        <v>1316</v>
      </c>
      <c r="AB94" s="714" t="s">
        <v>1316</v>
      </c>
    </row>
    <row r="95" spans="4:28" ht="14" x14ac:dyDescent="0.3">
      <c r="D95" s="715" t="s">
        <v>1321</v>
      </c>
      <c r="E95" s="716"/>
      <c r="F95" s="717"/>
      <c r="G95" s="716"/>
      <c r="J95" s="768" t="s">
        <v>1321</v>
      </c>
      <c r="K95" s="716"/>
      <c r="L95" s="717"/>
      <c r="M95" s="716"/>
      <c r="Y95" s="734" t="s">
        <v>1321</v>
      </c>
      <c r="Z95" s="724" t="s">
        <v>1383</v>
      </c>
      <c r="AA95" s="724" t="s">
        <v>315</v>
      </c>
      <c r="AB95" s="724" t="s">
        <v>315</v>
      </c>
    </row>
    <row r="96" spans="4:28" ht="14" x14ac:dyDescent="0.3">
      <c r="D96" s="725" t="s">
        <v>1322</v>
      </c>
      <c r="E96" s="726"/>
      <c r="F96" s="727"/>
      <c r="G96" s="726"/>
      <c r="J96" s="733" t="s">
        <v>1322</v>
      </c>
      <c r="K96" s="726"/>
      <c r="L96" s="727"/>
      <c r="M96" s="726"/>
      <c r="Y96" s="734" t="s">
        <v>1322</v>
      </c>
      <c r="Z96" s="724" t="s">
        <v>1383</v>
      </c>
      <c r="AA96" s="724" t="s">
        <v>1383</v>
      </c>
      <c r="AB96" s="724" t="s">
        <v>1383</v>
      </c>
    </row>
    <row r="97" spans="4:28" ht="14" x14ac:dyDescent="0.3">
      <c r="D97" s="725" t="s">
        <v>1323</v>
      </c>
      <c r="E97" s="726"/>
      <c r="F97" s="727"/>
      <c r="G97" s="726"/>
      <c r="J97" s="733" t="s">
        <v>1323</v>
      </c>
      <c r="K97" s="726"/>
      <c r="L97" s="727"/>
      <c r="M97" s="726"/>
      <c r="Y97" s="734" t="s">
        <v>1323</v>
      </c>
      <c r="Z97" s="724" t="s">
        <v>1383</v>
      </c>
      <c r="AA97" s="724" t="s">
        <v>1383</v>
      </c>
      <c r="AB97" s="724" t="s">
        <v>1383</v>
      </c>
    </row>
    <row r="98" spans="4:28" ht="14" x14ac:dyDescent="0.3">
      <c r="D98" s="725" t="s">
        <v>1324</v>
      </c>
      <c r="E98" s="726"/>
      <c r="F98" s="727"/>
      <c r="G98" s="726"/>
      <c r="J98" s="733" t="s">
        <v>1324</v>
      </c>
      <c r="K98" s="726"/>
      <c r="L98" s="727"/>
      <c r="M98" s="726"/>
      <c r="Y98" s="734" t="s">
        <v>1324</v>
      </c>
      <c r="Z98" s="724">
        <v>0.26666666666666666</v>
      </c>
      <c r="AA98" s="724">
        <v>0.42105263157894735</v>
      </c>
      <c r="AB98" s="724">
        <v>0.30399999999999999</v>
      </c>
    </row>
    <row r="99" spans="4:28" ht="14" x14ac:dyDescent="0.3">
      <c r="D99" s="725" t="s">
        <v>1325</v>
      </c>
      <c r="E99" s="726"/>
      <c r="F99" s="727"/>
      <c r="G99" s="726"/>
      <c r="J99" s="733" t="s">
        <v>1325</v>
      </c>
      <c r="K99" s="726"/>
      <c r="L99" s="727"/>
      <c r="M99" s="726"/>
      <c r="Y99" s="734" t="s">
        <v>1325</v>
      </c>
      <c r="Z99" s="724">
        <v>0.8</v>
      </c>
      <c r="AA99" s="724" t="s">
        <v>1383</v>
      </c>
      <c r="AB99" s="724">
        <v>0.4</v>
      </c>
    </row>
    <row r="100" spans="4:28" ht="14" x14ac:dyDescent="0.3">
      <c r="D100" s="733" t="s">
        <v>1326</v>
      </c>
      <c r="E100" s="726"/>
      <c r="F100" s="727"/>
      <c r="G100" s="726"/>
      <c r="J100" s="733" t="s">
        <v>1326</v>
      </c>
      <c r="K100" s="726"/>
      <c r="L100" s="727"/>
      <c r="M100" s="726"/>
      <c r="Y100" s="734" t="s">
        <v>1327</v>
      </c>
      <c r="Z100" s="724" t="s">
        <v>315</v>
      </c>
      <c r="AA100" s="724" t="s">
        <v>315</v>
      </c>
      <c r="AB100" s="724" t="s">
        <v>315</v>
      </c>
    </row>
    <row r="101" spans="4:28" ht="14" x14ac:dyDescent="0.3">
      <c r="D101" s="735" t="s">
        <v>1328</v>
      </c>
      <c r="E101" s="736"/>
      <c r="F101" s="737"/>
      <c r="G101" s="736"/>
      <c r="J101" s="769" t="s">
        <v>1328</v>
      </c>
      <c r="K101" s="736"/>
      <c r="L101" s="737"/>
      <c r="M101" s="736"/>
      <c r="Y101" s="734" t="s">
        <v>1328</v>
      </c>
      <c r="Z101" s="724">
        <v>0.59716599190283404</v>
      </c>
      <c r="AA101" s="724">
        <v>0.60150375939849621</v>
      </c>
      <c r="AB101" s="724">
        <v>0.40600000000000003</v>
      </c>
    </row>
    <row r="102" spans="4:28" ht="14" x14ac:dyDescent="0.3">
      <c r="D102" s="715" t="s">
        <v>1329</v>
      </c>
      <c r="E102" s="716"/>
      <c r="F102" s="717"/>
      <c r="G102" s="716"/>
      <c r="J102" s="768" t="s">
        <v>1329</v>
      </c>
      <c r="K102" s="716"/>
      <c r="L102" s="717"/>
      <c r="M102" s="716"/>
      <c r="Y102" s="734" t="s">
        <v>1329</v>
      </c>
      <c r="Z102" s="724">
        <v>0.62755102040816324</v>
      </c>
      <c r="AA102" s="724">
        <v>0.64485981308411211</v>
      </c>
      <c r="AB102" s="724">
        <v>0.45300000000000001</v>
      </c>
    </row>
    <row r="103" spans="4:28" ht="14" x14ac:dyDescent="0.3">
      <c r="D103" s="735" t="s">
        <v>1330</v>
      </c>
      <c r="E103" s="736"/>
      <c r="F103" s="737"/>
      <c r="G103" s="736"/>
      <c r="J103" s="769" t="s">
        <v>1330</v>
      </c>
      <c r="K103" s="736"/>
      <c r="L103" s="737"/>
      <c r="M103" s="736"/>
      <c r="Y103" s="734" t="s">
        <v>1330</v>
      </c>
      <c r="Z103" s="724">
        <v>0.47826086956521741</v>
      </c>
      <c r="AA103" s="724">
        <v>0.42957746478873238</v>
      </c>
      <c r="AB103" s="724">
        <v>0.221</v>
      </c>
    </row>
    <row r="104" spans="4:28" ht="14" x14ac:dyDescent="0.3">
      <c r="D104" s="715" t="s">
        <v>1331</v>
      </c>
      <c r="E104" s="716"/>
      <c r="F104" s="717"/>
      <c r="G104" s="716"/>
      <c r="J104" s="768" t="s">
        <v>1331</v>
      </c>
      <c r="K104" s="716"/>
      <c r="L104" s="717"/>
      <c r="M104" s="716"/>
      <c r="Y104" s="734" t="s">
        <v>1331</v>
      </c>
      <c r="Z104" s="724">
        <v>0.62345679012345678</v>
      </c>
      <c r="AA104" s="724">
        <v>0.62718446601941746</v>
      </c>
      <c r="AB104" s="724">
        <v>0.42899999999999999</v>
      </c>
    </row>
    <row r="105" spans="4:28" ht="14" x14ac:dyDescent="0.3">
      <c r="D105" s="735" t="s">
        <v>1332</v>
      </c>
      <c r="E105" s="736"/>
      <c r="F105" s="737"/>
      <c r="G105" s="736"/>
      <c r="J105" s="769" t="s">
        <v>1332</v>
      </c>
      <c r="K105" s="736"/>
      <c r="L105" s="737"/>
      <c r="M105" s="736"/>
      <c r="Y105" s="734" t="s">
        <v>1332</v>
      </c>
      <c r="Z105" s="724">
        <v>0.20454545454545456</v>
      </c>
      <c r="AA105" s="724">
        <v>0.25454545454545452</v>
      </c>
      <c r="AB105" s="724">
        <v>9.0999999999999998E-2</v>
      </c>
    </row>
    <row r="106" spans="4:28" ht="14" x14ac:dyDescent="0.3">
      <c r="D106" s="718" t="s">
        <v>1333</v>
      </c>
      <c r="E106" s="716"/>
      <c r="F106" s="717"/>
      <c r="G106" s="716"/>
      <c r="J106" s="718" t="s">
        <v>1333</v>
      </c>
      <c r="K106" s="716"/>
      <c r="L106" s="717"/>
      <c r="M106" s="716"/>
      <c r="Y106" s="734" t="s">
        <v>1334</v>
      </c>
      <c r="Z106" s="724">
        <v>0.59125475285171103</v>
      </c>
      <c r="AA106" s="724" t="s">
        <v>1383</v>
      </c>
      <c r="AB106" s="724" t="s">
        <v>1383</v>
      </c>
    </row>
    <row r="107" spans="4:28" ht="14.5" thickBot="1" x14ac:dyDescent="0.35">
      <c r="D107" s="743" t="s">
        <v>1335</v>
      </c>
      <c r="E107" s="744"/>
      <c r="F107" s="745"/>
      <c r="G107" s="744"/>
      <c r="J107" s="770" t="s">
        <v>1335</v>
      </c>
      <c r="K107" s="744"/>
      <c r="L107" s="745"/>
      <c r="M107" s="744"/>
      <c r="Y107" s="734" t="s">
        <v>1335</v>
      </c>
      <c r="Z107" s="724" t="s">
        <v>1383</v>
      </c>
      <c r="AA107" s="724" t="s">
        <v>1383</v>
      </c>
      <c r="AB107" s="724" t="s">
        <v>1383</v>
      </c>
    </row>
    <row r="109" spans="4:28" x14ac:dyDescent="0.25">
      <c r="D109" s="619" t="s">
        <v>1339</v>
      </c>
      <c r="E109" s="620"/>
      <c r="F109" s="620"/>
      <c r="G109" s="620"/>
      <c r="H109" s="620"/>
      <c r="I109" s="618"/>
      <c r="J109" s="618"/>
      <c r="K109" s="618"/>
      <c r="L109" s="618"/>
      <c r="M109" s="618"/>
      <c r="N109" s="620"/>
      <c r="O109" s="620"/>
      <c r="P109" s="620"/>
      <c r="Q109" s="682"/>
      <c r="R109" s="618"/>
      <c r="S109" s="618"/>
      <c r="T109" s="618"/>
      <c r="U109" s="618"/>
      <c r="V109" s="618"/>
      <c r="W109" s="618"/>
      <c r="X109" s="618"/>
      <c r="Y109" s="624"/>
      <c r="Z109" s="624"/>
      <c r="AA109" s="624"/>
      <c r="AB109" s="624"/>
    </row>
    <row r="110" spans="4:28" ht="12" thickBot="1" x14ac:dyDescent="0.3">
      <c r="L110" s="611"/>
    </row>
    <row r="111" spans="4:28" ht="12" thickBot="1" x14ac:dyDescent="0.3">
      <c r="D111" s="669"/>
      <c r="E111" s="771" t="s">
        <v>1302</v>
      </c>
      <c r="F111" s="703" t="s">
        <v>1303</v>
      </c>
      <c r="G111" s="771" t="s">
        <v>1304</v>
      </c>
      <c r="J111" s="669"/>
      <c r="K111" s="1364" t="s">
        <v>1302</v>
      </c>
      <c r="L111" s="1365"/>
      <c r="M111" s="1366" t="s">
        <v>1303</v>
      </c>
      <c r="N111" s="1367"/>
      <c r="O111" s="1364" t="s">
        <v>1304</v>
      </c>
      <c r="P111" s="1365"/>
      <c r="Z111" s="629" t="s">
        <v>1302</v>
      </c>
      <c r="AA111" s="629" t="s">
        <v>1303</v>
      </c>
      <c r="AB111" s="629" t="s">
        <v>1304</v>
      </c>
    </row>
    <row r="112" spans="4:28" ht="46.5" x14ac:dyDescent="0.25">
      <c r="D112" s="772" t="s">
        <v>1318</v>
      </c>
      <c r="E112" s="773" t="s">
        <v>1340</v>
      </c>
      <c r="F112" s="774" t="s">
        <v>1340</v>
      </c>
      <c r="G112" s="773" t="s">
        <v>1340</v>
      </c>
      <c r="J112" s="775" t="s">
        <v>1319</v>
      </c>
      <c r="K112" s="1358" t="s">
        <v>1340</v>
      </c>
      <c r="L112" s="1359"/>
      <c r="M112" s="1358" t="s">
        <v>1340</v>
      </c>
      <c r="N112" s="1359"/>
      <c r="O112" s="1358" t="s">
        <v>1340</v>
      </c>
      <c r="P112" s="1359"/>
      <c r="Y112" s="713" t="s">
        <v>1320</v>
      </c>
      <c r="Z112" s="776" t="s">
        <v>1341</v>
      </c>
      <c r="AA112" s="776" t="s">
        <v>1341</v>
      </c>
      <c r="AB112" s="776" t="s">
        <v>1341</v>
      </c>
    </row>
    <row r="113" spans="4:28" ht="14" x14ac:dyDescent="0.3">
      <c r="D113" s="715" t="s">
        <v>1321</v>
      </c>
      <c r="E113" s="777"/>
      <c r="F113" s="778"/>
      <c r="G113" s="777"/>
      <c r="J113" s="718" t="s">
        <v>1321</v>
      </c>
      <c r="K113" s="721" t="s">
        <v>315</v>
      </c>
      <c r="L113" s="758"/>
      <c r="M113" s="779"/>
      <c r="N113" s="780"/>
      <c r="O113" s="721"/>
      <c r="P113" s="722"/>
      <c r="Y113" s="723" t="s">
        <v>1321</v>
      </c>
      <c r="Z113" s="724" t="s">
        <v>315</v>
      </c>
      <c r="AA113" s="724" t="s">
        <v>315</v>
      </c>
      <c r="AB113" s="724" t="s">
        <v>315</v>
      </c>
    </row>
    <row r="114" spans="4:28" ht="14" x14ac:dyDescent="0.3">
      <c r="D114" s="725" t="s">
        <v>1322</v>
      </c>
      <c r="E114" s="781"/>
      <c r="F114" s="782"/>
      <c r="G114" s="781"/>
      <c r="J114" s="728" t="s">
        <v>1322</v>
      </c>
      <c r="K114" s="731" t="s">
        <v>315</v>
      </c>
      <c r="L114" s="760"/>
      <c r="M114" s="783"/>
      <c r="N114" s="784"/>
      <c r="O114" s="731"/>
      <c r="P114" s="732"/>
      <c r="Y114" s="723" t="s">
        <v>1322</v>
      </c>
      <c r="Z114" s="724" t="s">
        <v>1383</v>
      </c>
      <c r="AA114" s="724" t="s">
        <v>315</v>
      </c>
      <c r="AB114" s="724" t="s">
        <v>315</v>
      </c>
    </row>
    <row r="115" spans="4:28" ht="14" x14ac:dyDescent="0.3">
      <c r="D115" s="725" t="s">
        <v>1323</v>
      </c>
      <c r="E115" s="781"/>
      <c r="F115" s="782"/>
      <c r="G115" s="781"/>
      <c r="J115" s="728" t="s">
        <v>1323</v>
      </c>
      <c r="K115" s="731" t="s">
        <v>315</v>
      </c>
      <c r="L115" s="760"/>
      <c r="M115" s="783"/>
      <c r="N115" s="784"/>
      <c r="O115" s="731"/>
      <c r="P115" s="732"/>
      <c r="Y115" s="723" t="s">
        <v>1323</v>
      </c>
      <c r="Z115" s="724" t="s">
        <v>1383</v>
      </c>
      <c r="AA115" s="724" t="s">
        <v>1383</v>
      </c>
      <c r="AB115" s="724" t="s">
        <v>1383</v>
      </c>
    </row>
    <row r="116" spans="4:28" ht="14" x14ac:dyDescent="0.3">
      <c r="D116" s="725" t="s">
        <v>1324</v>
      </c>
      <c r="E116" s="781"/>
      <c r="F116" s="782"/>
      <c r="G116" s="781"/>
      <c r="J116" s="728" t="s">
        <v>1324</v>
      </c>
      <c r="K116" s="731" t="s">
        <v>315</v>
      </c>
      <c r="L116" s="760"/>
      <c r="M116" s="783"/>
      <c r="N116" s="784"/>
      <c r="O116" s="731"/>
      <c r="P116" s="732"/>
      <c r="Y116" s="723" t="s">
        <v>1324</v>
      </c>
      <c r="Z116" s="724" t="s">
        <v>1383</v>
      </c>
      <c r="AA116" s="724" t="s">
        <v>1383</v>
      </c>
      <c r="AB116" s="724" t="s">
        <v>1383</v>
      </c>
    </row>
    <row r="117" spans="4:28" ht="14" x14ac:dyDescent="0.3">
      <c r="D117" s="725" t="s">
        <v>1325</v>
      </c>
      <c r="E117" s="781"/>
      <c r="F117" s="782"/>
      <c r="G117" s="781"/>
      <c r="J117" s="728" t="s">
        <v>1325</v>
      </c>
      <c r="K117" s="731" t="s">
        <v>315</v>
      </c>
      <c r="L117" s="760"/>
      <c r="M117" s="783"/>
      <c r="N117" s="784"/>
      <c r="O117" s="731"/>
      <c r="P117" s="732"/>
      <c r="Y117" s="723" t="s">
        <v>1325</v>
      </c>
      <c r="Z117" s="724" t="s">
        <v>1383</v>
      </c>
      <c r="AA117" s="724" t="s">
        <v>315</v>
      </c>
      <c r="AB117" s="724" t="s">
        <v>1383</v>
      </c>
    </row>
    <row r="118" spans="4:28" ht="14" x14ac:dyDescent="0.3">
      <c r="D118" s="733" t="s">
        <v>1326</v>
      </c>
      <c r="E118" s="781"/>
      <c r="F118" s="782"/>
      <c r="G118" s="781"/>
      <c r="J118" s="733" t="s">
        <v>1326</v>
      </c>
      <c r="K118" s="731" t="s">
        <v>315</v>
      </c>
      <c r="L118" s="760"/>
      <c r="M118" s="783"/>
      <c r="N118" s="784"/>
      <c r="O118" s="731"/>
      <c r="P118" s="732"/>
      <c r="Y118" s="734" t="s">
        <v>1327</v>
      </c>
      <c r="Z118" s="724" t="s">
        <v>315</v>
      </c>
      <c r="AA118" s="724" t="s">
        <v>315</v>
      </c>
      <c r="AB118" s="724" t="s">
        <v>315</v>
      </c>
    </row>
    <row r="119" spans="4:28" ht="14" x14ac:dyDescent="0.3">
      <c r="D119" s="735" t="s">
        <v>1328</v>
      </c>
      <c r="E119" s="785"/>
      <c r="F119" s="786"/>
      <c r="G119" s="785"/>
      <c r="J119" s="738" t="s">
        <v>1328</v>
      </c>
      <c r="K119" s="741" t="s">
        <v>315</v>
      </c>
      <c r="L119" s="762"/>
      <c r="M119" s="787"/>
      <c r="N119" s="788"/>
      <c r="O119" s="741"/>
      <c r="P119" s="742"/>
      <c r="Y119" s="723" t="s">
        <v>1328</v>
      </c>
      <c r="Z119" s="724">
        <v>0.88764044943820219</v>
      </c>
      <c r="AA119" s="724">
        <v>0.88118811881188119</v>
      </c>
      <c r="AB119" s="724">
        <v>0.88505747126436785</v>
      </c>
    </row>
    <row r="120" spans="4:28" ht="14" x14ac:dyDescent="0.3">
      <c r="D120" s="715" t="s">
        <v>1342</v>
      </c>
      <c r="E120" s="777"/>
      <c r="F120" s="778"/>
      <c r="G120" s="777"/>
      <c r="J120" s="718" t="s">
        <v>1329</v>
      </c>
      <c r="K120" s="721" t="s">
        <v>315</v>
      </c>
      <c r="L120" s="758"/>
      <c r="M120" s="779"/>
      <c r="N120" s="780"/>
      <c r="O120" s="721"/>
      <c r="P120" s="758"/>
      <c r="Y120" s="723" t="s">
        <v>1329</v>
      </c>
      <c r="Z120" s="724">
        <v>0.94202898550724634</v>
      </c>
      <c r="AA120" s="724">
        <v>0.96250000000000002</v>
      </c>
      <c r="AB120" s="724">
        <v>0.94117647058823528</v>
      </c>
    </row>
    <row r="121" spans="4:28" ht="14" x14ac:dyDescent="0.3">
      <c r="D121" s="735" t="s">
        <v>1343</v>
      </c>
      <c r="E121" s="785"/>
      <c r="F121" s="786"/>
      <c r="G121" s="785"/>
      <c r="J121" s="738" t="s">
        <v>1330</v>
      </c>
      <c r="K121" s="741" t="s">
        <v>315</v>
      </c>
      <c r="L121" s="762"/>
      <c r="M121" s="787"/>
      <c r="N121" s="788"/>
      <c r="O121" s="741"/>
      <c r="P121" s="762"/>
      <c r="Y121" s="723" t="s">
        <v>1330</v>
      </c>
      <c r="Z121" s="724">
        <v>0.8214285714285714</v>
      </c>
      <c r="AA121" s="724">
        <v>0.70833333333333337</v>
      </c>
      <c r="AB121" s="724">
        <v>0.75</v>
      </c>
    </row>
    <row r="122" spans="4:28" ht="14" x14ac:dyDescent="0.3">
      <c r="D122" s="715" t="s">
        <v>1331</v>
      </c>
      <c r="E122" s="777"/>
      <c r="F122" s="778"/>
      <c r="G122" s="777"/>
      <c r="J122" s="718" t="s">
        <v>1331</v>
      </c>
      <c r="K122" s="721"/>
      <c r="L122" s="758"/>
      <c r="M122" s="779"/>
      <c r="N122" s="780"/>
      <c r="O122" s="721"/>
      <c r="P122" s="758"/>
      <c r="Y122" s="723" t="s">
        <v>1331</v>
      </c>
      <c r="Z122" s="724"/>
      <c r="AA122" s="724"/>
      <c r="AB122" s="724"/>
    </row>
    <row r="123" spans="4:28" ht="14" x14ac:dyDescent="0.3">
      <c r="D123" s="735" t="s">
        <v>1332</v>
      </c>
      <c r="E123" s="785"/>
      <c r="F123" s="786"/>
      <c r="G123" s="785"/>
      <c r="J123" s="738" t="s">
        <v>1332</v>
      </c>
      <c r="K123" s="741"/>
      <c r="L123" s="762"/>
      <c r="M123" s="787"/>
      <c r="N123" s="788"/>
      <c r="O123" s="741"/>
      <c r="P123" s="762"/>
      <c r="Y123" s="723" t="s">
        <v>1332</v>
      </c>
      <c r="Z123" s="724"/>
      <c r="AA123" s="724"/>
      <c r="AB123" s="724"/>
    </row>
    <row r="124" spans="4:28" ht="14" x14ac:dyDescent="0.3">
      <c r="D124" s="718" t="s">
        <v>1333</v>
      </c>
      <c r="E124" s="777"/>
      <c r="F124" s="778"/>
      <c r="G124" s="777"/>
      <c r="J124" s="718" t="s">
        <v>1333</v>
      </c>
      <c r="K124" s="721" t="s">
        <v>315</v>
      </c>
      <c r="L124" s="758"/>
      <c r="M124" s="779"/>
      <c r="N124" s="780"/>
      <c r="O124" s="721"/>
      <c r="P124" s="758"/>
      <c r="Y124" s="723" t="s">
        <v>1334</v>
      </c>
      <c r="Z124" s="724" t="s">
        <v>1383</v>
      </c>
      <c r="AA124" s="724" t="s">
        <v>1383</v>
      </c>
      <c r="AB124" s="724" t="s">
        <v>1383</v>
      </c>
    </row>
    <row r="125" spans="4:28" ht="14.5" thickBot="1" x14ac:dyDescent="0.35">
      <c r="D125" s="743" t="s">
        <v>1335</v>
      </c>
      <c r="E125" s="789"/>
      <c r="F125" s="790"/>
      <c r="G125" s="789"/>
      <c r="J125" s="746" t="s">
        <v>1335</v>
      </c>
      <c r="K125" s="749" t="s">
        <v>315</v>
      </c>
      <c r="L125" s="764"/>
      <c r="M125" s="791"/>
      <c r="N125" s="792"/>
      <c r="O125" s="749"/>
      <c r="P125" s="764"/>
      <c r="Y125" s="723" t="s">
        <v>1335</v>
      </c>
      <c r="Z125" s="724" t="s">
        <v>1383</v>
      </c>
      <c r="AA125" s="724" t="s">
        <v>1383</v>
      </c>
      <c r="AB125" s="724" t="s">
        <v>1383</v>
      </c>
    </row>
    <row r="126" spans="4:28" ht="14.5" thickBot="1" x14ac:dyDescent="0.35">
      <c r="D126" s="743" t="s">
        <v>1344</v>
      </c>
      <c r="E126" s="789"/>
      <c r="F126" s="790"/>
      <c r="G126" s="789"/>
      <c r="J126" s="746" t="s">
        <v>1265</v>
      </c>
      <c r="K126" s="749" t="s">
        <v>315</v>
      </c>
      <c r="L126" s="764"/>
      <c r="M126" s="791"/>
      <c r="N126" s="792"/>
      <c r="O126" s="749"/>
      <c r="P126" s="764"/>
      <c r="Y126" s="612" t="s">
        <v>1265</v>
      </c>
      <c r="Z126" s="724">
        <v>0.89795918367346939</v>
      </c>
      <c r="AA126" s="724">
        <v>0.8867924528301887</v>
      </c>
      <c r="AB126" s="724">
        <v>0.88172043010752688</v>
      </c>
    </row>
    <row r="127" spans="4:28" x14ac:dyDescent="0.25">
      <c r="D127" s="611" t="s">
        <v>1345</v>
      </c>
    </row>
    <row r="128" spans="4:28" x14ac:dyDescent="0.25">
      <c r="D128" s="611" t="s">
        <v>1346</v>
      </c>
    </row>
    <row r="129" spans="4:4" x14ac:dyDescent="0.25">
      <c r="D129" s="669" t="s">
        <v>1347</v>
      </c>
    </row>
  </sheetData>
  <mergeCells count="27">
    <mergeCell ref="A1:K1"/>
    <mergeCell ref="M1:R1"/>
    <mergeCell ref="M2:R2"/>
    <mergeCell ref="K6:L6"/>
    <mergeCell ref="M6:N6"/>
    <mergeCell ref="O6:P6"/>
    <mergeCell ref="K16:L16"/>
    <mergeCell ref="M16:N16"/>
    <mergeCell ref="O16:P16"/>
    <mergeCell ref="K24:L24"/>
    <mergeCell ref="M24:N24"/>
    <mergeCell ref="O24:P24"/>
    <mergeCell ref="K34:L34"/>
    <mergeCell ref="M34:N34"/>
    <mergeCell ref="O34:P34"/>
    <mergeCell ref="K56:L56"/>
    <mergeCell ref="M56:N56"/>
    <mergeCell ref="O56:P56"/>
    <mergeCell ref="K112:L112"/>
    <mergeCell ref="M112:N112"/>
    <mergeCell ref="O112:P112"/>
    <mergeCell ref="K75:L75"/>
    <mergeCell ref="M75:N75"/>
    <mergeCell ref="O75:P75"/>
    <mergeCell ref="K111:L111"/>
    <mergeCell ref="M111:N111"/>
    <mergeCell ref="O111:P111"/>
  </mergeCells>
  <conditionalFormatting sqref="L33 L37">
    <cfRule type="cellIs" dxfId="884" priority="753" operator="lessThan">
      <formula>$E33</formula>
    </cfRule>
    <cfRule type="cellIs" dxfId="883" priority="754" operator="greaterThan">
      <formula>$E33</formula>
    </cfRule>
  </conditionalFormatting>
  <conditionalFormatting sqref="L49 L53">
    <cfRule type="cellIs" dxfId="882" priority="751" operator="lessThan">
      <formula>$F49</formula>
    </cfRule>
    <cfRule type="cellIs" dxfId="881" priority="752" operator="greaterThan">
      <formula>$F49</formula>
    </cfRule>
  </conditionalFormatting>
  <conditionalFormatting sqref="P15 P19:P21 M49 M53">
    <cfRule type="cellIs" dxfId="880" priority="749" operator="lessThan">
      <formula>$G15</formula>
    </cfRule>
    <cfRule type="cellIs" dxfId="879" priority="750" operator="greaterThan">
      <formula>$G15</formula>
    </cfRule>
  </conditionalFormatting>
  <conditionalFormatting sqref="N15 N19:N21">
    <cfRule type="cellIs" dxfId="878" priority="747" operator="lessThan">
      <formula>$F15</formula>
    </cfRule>
    <cfRule type="cellIs" dxfId="877" priority="748" operator="greaterThan">
      <formula>$F15</formula>
    </cfRule>
  </conditionalFormatting>
  <conditionalFormatting sqref="N33">
    <cfRule type="cellIs" dxfId="876" priority="745" operator="lessThan">
      <formula>$F33</formula>
    </cfRule>
    <cfRule type="cellIs" dxfId="875" priority="746" operator="greaterThan">
      <formula>$F33</formula>
    </cfRule>
  </conditionalFormatting>
  <conditionalFormatting sqref="P33">
    <cfRule type="cellIs" dxfId="874" priority="743" operator="lessThan">
      <formula>$G33</formula>
    </cfRule>
    <cfRule type="cellIs" dxfId="873" priority="744" operator="greaterThan">
      <formula>$G33</formula>
    </cfRule>
  </conditionalFormatting>
  <conditionalFormatting sqref="P52">
    <cfRule type="cellIs" dxfId="872" priority="741" operator="lessThan">
      <formula>$G52</formula>
    </cfRule>
    <cfRule type="cellIs" dxfId="871" priority="742" operator="greaterThan">
      <formula>$G52</formula>
    </cfRule>
  </conditionalFormatting>
  <conditionalFormatting sqref="N37">
    <cfRule type="cellIs" dxfId="870" priority="755" operator="lessThan">
      <formula>$F38</formula>
    </cfRule>
    <cfRule type="cellIs" dxfId="869" priority="756" operator="greaterThan">
      <formula>$F38</formula>
    </cfRule>
  </conditionalFormatting>
  <conditionalFormatting sqref="P37">
    <cfRule type="cellIs" dxfId="868" priority="757" operator="lessThan">
      <formula>$G38</formula>
    </cfRule>
    <cfRule type="cellIs" dxfId="867" priority="758" operator="greaterThan">
      <formula>$G38</formula>
    </cfRule>
  </conditionalFormatting>
  <conditionalFormatting sqref="L8 L70:L72">
    <cfRule type="cellIs" dxfId="866" priority="739" operator="lessThan">
      <formula>$E8</formula>
    </cfRule>
    <cfRule type="cellIs" dxfId="865" priority="740" operator="greaterThan">
      <formula>$E8</formula>
    </cfRule>
  </conditionalFormatting>
  <conditionalFormatting sqref="L9">
    <cfRule type="cellIs" dxfId="864" priority="737" operator="lessThan">
      <formula>$E$9</formula>
    </cfRule>
    <cfRule type="cellIs" dxfId="863" priority="738" operator="greaterThan">
      <formula>$E$9</formula>
    </cfRule>
  </conditionalFormatting>
  <conditionalFormatting sqref="L10">
    <cfRule type="cellIs" dxfId="862" priority="735" operator="lessThan">
      <formula>$E$10</formula>
    </cfRule>
    <cfRule type="cellIs" dxfId="861" priority="736" operator="greaterThan">
      <formula>$E$10</formula>
    </cfRule>
  </conditionalFormatting>
  <conditionalFormatting sqref="L11">
    <cfRule type="cellIs" dxfId="860" priority="733" operator="lessThan">
      <formula>$E$11</formula>
    </cfRule>
    <cfRule type="cellIs" dxfId="859" priority="734" operator="greaterThan">
      <formula>$E$11</formula>
    </cfRule>
  </conditionalFormatting>
  <conditionalFormatting sqref="L12">
    <cfRule type="cellIs" dxfId="858" priority="731" operator="lessThan">
      <formula>$E$12</formula>
    </cfRule>
    <cfRule type="cellIs" dxfId="857" priority="732" operator="greaterThan">
      <formula>$E$12</formula>
    </cfRule>
  </conditionalFormatting>
  <conditionalFormatting sqref="L13">
    <cfRule type="cellIs" dxfId="856" priority="729" operator="lessThan">
      <formula>$E$13</formula>
    </cfRule>
    <cfRule type="cellIs" dxfId="855" priority="730" operator="greaterThan">
      <formula>$E$13</formula>
    </cfRule>
  </conditionalFormatting>
  <conditionalFormatting sqref="L14">
    <cfRule type="cellIs" dxfId="854" priority="727" operator="lessThan">
      <formula>$E$14</formula>
    </cfRule>
    <cfRule type="cellIs" dxfId="853" priority="728" operator="greaterThan">
      <formula>$E$14</formula>
    </cfRule>
  </conditionalFormatting>
  <conditionalFormatting sqref="N8 N70:N72">
    <cfRule type="cellIs" dxfId="852" priority="725" operator="lessThan">
      <formula>$F8</formula>
    </cfRule>
    <cfRule type="cellIs" dxfId="851" priority="726" operator="greaterThan">
      <formula>$F8</formula>
    </cfRule>
  </conditionalFormatting>
  <conditionalFormatting sqref="N9">
    <cfRule type="cellIs" dxfId="850" priority="723" operator="lessThan">
      <formula>$F9</formula>
    </cfRule>
    <cfRule type="cellIs" dxfId="849" priority="724" operator="greaterThan">
      <formula>$F9</formula>
    </cfRule>
  </conditionalFormatting>
  <conditionalFormatting sqref="N10">
    <cfRule type="cellIs" dxfId="848" priority="721" operator="lessThan">
      <formula>$F10</formula>
    </cfRule>
    <cfRule type="cellIs" dxfId="847" priority="722" operator="greaterThan">
      <formula>$F10</formula>
    </cfRule>
  </conditionalFormatting>
  <conditionalFormatting sqref="N11">
    <cfRule type="cellIs" dxfId="846" priority="719" operator="lessThan">
      <formula>$F11</formula>
    </cfRule>
    <cfRule type="cellIs" dxfId="845" priority="720" operator="greaterThan">
      <formula>$F11</formula>
    </cfRule>
  </conditionalFormatting>
  <conditionalFormatting sqref="N12">
    <cfRule type="cellIs" dxfId="844" priority="717" operator="lessThan">
      <formula>$F12</formula>
    </cfRule>
    <cfRule type="cellIs" dxfId="843" priority="718" operator="greaterThan">
      <formula>$F12</formula>
    </cfRule>
  </conditionalFormatting>
  <conditionalFormatting sqref="N13">
    <cfRule type="cellIs" dxfId="842" priority="715" operator="lessThan">
      <formula>$F13</formula>
    </cfRule>
    <cfRule type="cellIs" dxfId="841" priority="716" operator="greaterThan">
      <formula>$F13</formula>
    </cfRule>
  </conditionalFormatting>
  <conditionalFormatting sqref="N14">
    <cfRule type="cellIs" dxfId="840" priority="713" operator="lessThan">
      <formula>$F14</formula>
    </cfRule>
    <cfRule type="cellIs" dxfId="839" priority="714" operator="greaterThan">
      <formula>$F14</formula>
    </cfRule>
  </conditionalFormatting>
  <conditionalFormatting sqref="P8 P70:P72">
    <cfRule type="cellIs" dxfId="838" priority="711" operator="lessThan">
      <formula>$G8</formula>
    </cfRule>
    <cfRule type="cellIs" dxfId="837" priority="712" operator="greaterThan">
      <formula>$G8</formula>
    </cfRule>
  </conditionalFormatting>
  <conditionalFormatting sqref="P9">
    <cfRule type="cellIs" dxfId="836" priority="709" operator="lessThan">
      <formula>$G9</formula>
    </cfRule>
    <cfRule type="cellIs" dxfId="835" priority="710" operator="greaterThan">
      <formula>$G9</formula>
    </cfRule>
  </conditionalFormatting>
  <conditionalFormatting sqref="P10">
    <cfRule type="cellIs" dxfId="834" priority="707" operator="lessThan">
      <formula>$G10</formula>
    </cfRule>
    <cfRule type="cellIs" dxfId="833" priority="708" operator="greaterThan">
      <formula>$G10</formula>
    </cfRule>
  </conditionalFormatting>
  <conditionalFormatting sqref="P11">
    <cfRule type="cellIs" dxfId="832" priority="705" operator="lessThan">
      <formula>$G11</formula>
    </cfRule>
    <cfRule type="cellIs" dxfId="831" priority="706" operator="greaterThan">
      <formula>$G11</formula>
    </cfRule>
  </conditionalFormatting>
  <conditionalFormatting sqref="P12">
    <cfRule type="cellIs" dxfId="830" priority="703" operator="lessThan">
      <formula>$G12</formula>
    </cfRule>
    <cfRule type="cellIs" dxfId="829" priority="704" operator="greaterThan">
      <formula>$G12</formula>
    </cfRule>
  </conditionalFormatting>
  <conditionalFormatting sqref="P13">
    <cfRule type="cellIs" dxfId="828" priority="701" operator="lessThan">
      <formula>$G13</formula>
    </cfRule>
    <cfRule type="cellIs" dxfId="827" priority="702" operator="greaterThan">
      <formula>$G13</formula>
    </cfRule>
  </conditionalFormatting>
  <conditionalFormatting sqref="P14">
    <cfRule type="cellIs" dxfId="826" priority="699" operator="lessThan">
      <formula>$G14</formula>
    </cfRule>
    <cfRule type="cellIs" dxfId="825" priority="700" operator="greaterThan">
      <formula>$G14</formula>
    </cfRule>
  </conditionalFormatting>
  <conditionalFormatting sqref="L26">
    <cfRule type="cellIs" dxfId="824" priority="697" operator="lessThan">
      <formula>$E26</formula>
    </cfRule>
    <cfRule type="cellIs" dxfId="823" priority="698" operator="greaterThan">
      <formula>$E26</formula>
    </cfRule>
  </conditionalFormatting>
  <conditionalFormatting sqref="L27">
    <cfRule type="cellIs" dxfId="822" priority="695" operator="lessThan">
      <formula>$E27</formula>
    </cfRule>
    <cfRule type="cellIs" dxfId="821" priority="696" operator="greaterThan">
      <formula>$E27</formula>
    </cfRule>
  </conditionalFormatting>
  <conditionalFormatting sqref="L28">
    <cfRule type="cellIs" dxfId="820" priority="693" operator="lessThan">
      <formula>$E28</formula>
    </cfRule>
    <cfRule type="cellIs" dxfId="819" priority="694" operator="greaterThan">
      <formula>$E28</formula>
    </cfRule>
  </conditionalFormatting>
  <conditionalFormatting sqref="L29">
    <cfRule type="cellIs" dxfId="818" priority="691" operator="lessThan">
      <formula>$E29</formula>
    </cfRule>
    <cfRule type="cellIs" dxfId="817" priority="692" operator="greaterThan">
      <formula>$E29</formula>
    </cfRule>
  </conditionalFormatting>
  <conditionalFormatting sqref="L30">
    <cfRule type="cellIs" dxfId="816" priority="689" operator="lessThan">
      <formula>$E30</formula>
    </cfRule>
    <cfRule type="cellIs" dxfId="815" priority="690" operator="greaterThan">
      <formula>$E30</formula>
    </cfRule>
  </conditionalFormatting>
  <conditionalFormatting sqref="L31">
    <cfRule type="cellIs" dxfId="814" priority="687" operator="lessThan">
      <formula>$E31</formula>
    </cfRule>
    <cfRule type="cellIs" dxfId="813" priority="688" operator="greaterThan">
      <formula>$E31</formula>
    </cfRule>
  </conditionalFormatting>
  <conditionalFormatting sqref="L32">
    <cfRule type="cellIs" dxfId="812" priority="685" operator="lessThan">
      <formula>$E32</formula>
    </cfRule>
    <cfRule type="cellIs" dxfId="811" priority="686" operator="greaterThan">
      <formula>$E32</formula>
    </cfRule>
  </conditionalFormatting>
  <conditionalFormatting sqref="N26">
    <cfRule type="cellIs" dxfId="810" priority="683" operator="lessThan">
      <formula>$F26</formula>
    </cfRule>
    <cfRule type="cellIs" dxfId="809" priority="684" operator="greaterThan">
      <formula>$F26</formula>
    </cfRule>
  </conditionalFormatting>
  <conditionalFormatting sqref="N27">
    <cfRule type="cellIs" dxfId="808" priority="681" operator="lessThan">
      <formula>$F27</formula>
    </cfRule>
    <cfRule type="cellIs" dxfId="807" priority="682" operator="greaterThan">
      <formula>$F27</formula>
    </cfRule>
  </conditionalFormatting>
  <conditionalFormatting sqref="N28">
    <cfRule type="cellIs" dxfId="806" priority="679" operator="lessThan">
      <formula>$F28</formula>
    </cfRule>
    <cfRule type="cellIs" dxfId="805" priority="680" operator="greaterThan">
      <formula>$F28</formula>
    </cfRule>
  </conditionalFormatting>
  <conditionalFormatting sqref="N29">
    <cfRule type="cellIs" dxfId="804" priority="677" operator="lessThan">
      <formula>$F29</formula>
    </cfRule>
    <cfRule type="cellIs" dxfId="803" priority="678" operator="greaterThan">
      <formula>$F29</formula>
    </cfRule>
  </conditionalFormatting>
  <conditionalFormatting sqref="N30">
    <cfRule type="cellIs" dxfId="802" priority="675" operator="lessThan">
      <formula>$F30</formula>
    </cfRule>
    <cfRule type="cellIs" dxfId="801" priority="676" operator="greaterThan">
      <formula>$F30</formula>
    </cfRule>
  </conditionalFormatting>
  <conditionalFormatting sqref="N31">
    <cfRule type="cellIs" dxfId="800" priority="673" operator="lessThan">
      <formula>$F31</formula>
    </cfRule>
    <cfRule type="cellIs" dxfId="799" priority="674" operator="greaterThan">
      <formula>$F31</formula>
    </cfRule>
  </conditionalFormatting>
  <conditionalFormatting sqref="N32">
    <cfRule type="cellIs" dxfId="798" priority="671" operator="lessThan">
      <formula>$F32</formula>
    </cfRule>
    <cfRule type="cellIs" dxfId="797" priority="672" operator="greaterThan">
      <formula>$F32</formula>
    </cfRule>
  </conditionalFormatting>
  <conditionalFormatting sqref="P26">
    <cfRule type="cellIs" dxfId="796" priority="669" operator="lessThan">
      <formula>$G26</formula>
    </cfRule>
    <cfRule type="cellIs" dxfId="795" priority="670" operator="greaterThan">
      <formula>$G26</formula>
    </cfRule>
  </conditionalFormatting>
  <conditionalFormatting sqref="P27">
    <cfRule type="cellIs" dxfId="794" priority="667" operator="lessThan">
      <formula>$G27</formula>
    </cfRule>
    <cfRule type="cellIs" dxfId="793" priority="668" operator="greaterThan">
      <formula>$G27</formula>
    </cfRule>
  </conditionalFormatting>
  <conditionalFormatting sqref="P28">
    <cfRule type="cellIs" dxfId="792" priority="665" operator="lessThan">
      <formula>$G28</formula>
    </cfRule>
    <cfRule type="cellIs" dxfId="791" priority="666" operator="greaterThan">
      <formula>$G28</formula>
    </cfRule>
  </conditionalFormatting>
  <conditionalFormatting sqref="P29">
    <cfRule type="cellIs" dxfId="790" priority="663" operator="lessThan">
      <formula>$G29</formula>
    </cfRule>
    <cfRule type="cellIs" dxfId="789" priority="664" operator="greaterThan">
      <formula>$G29</formula>
    </cfRule>
  </conditionalFormatting>
  <conditionalFormatting sqref="P30">
    <cfRule type="cellIs" dxfId="788" priority="661" operator="lessThan">
      <formula>$G30</formula>
    </cfRule>
    <cfRule type="cellIs" dxfId="787" priority="662" operator="greaterThan">
      <formula>$G30</formula>
    </cfRule>
  </conditionalFormatting>
  <conditionalFormatting sqref="P31">
    <cfRule type="cellIs" dxfId="786" priority="659" operator="lessThan">
      <formula>$G31</formula>
    </cfRule>
    <cfRule type="cellIs" dxfId="785" priority="660" operator="greaterThan">
      <formula>$G31</formula>
    </cfRule>
  </conditionalFormatting>
  <conditionalFormatting sqref="P32">
    <cfRule type="cellIs" dxfId="784" priority="657" operator="lessThan">
      <formula>$G32</formula>
    </cfRule>
    <cfRule type="cellIs" dxfId="783" priority="658" operator="greaterThan">
      <formula>$G32</formula>
    </cfRule>
  </conditionalFormatting>
  <conditionalFormatting sqref="N18">
    <cfRule type="cellIs" dxfId="782" priority="655" operator="lessThan">
      <formula>$F18</formula>
    </cfRule>
    <cfRule type="cellIs" dxfId="781" priority="656" operator="greaterThan">
      <formula>$F18</formula>
    </cfRule>
  </conditionalFormatting>
  <conditionalFormatting sqref="P18">
    <cfRule type="cellIs" dxfId="780" priority="653" operator="lessThan">
      <formula>$G18</formula>
    </cfRule>
    <cfRule type="cellIs" dxfId="779" priority="654" operator="greaterThan">
      <formula>$G18</formula>
    </cfRule>
  </conditionalFormatting>
  <conditionalFormatting sqref="N36">
    <cfRule type="cellIs" dxfId="778" priority="651" operator="lessThan">
      <formula>$F36</formula>
    </cfRule>
    <cfRule type="cellIs" dxfId="777" priority="652" operator="greaterThan">
      <formula>$F36</formula>
    </cfRule>
  </conditionalFormatting>
  <conditionalFormatting sqref="P36">
    <cfRule type="cellIs" dxfId="776" priority="649" operator="lessThan">
      <formula>$G36</formula>
    </cfRule>
    <cfRule type="cellIs" dxfId="775" priority="650" operator="greaterThan">
      <formula>$G36</formula>
    </cfRule>
  </conditionalFormatting>
  <conditionalFormatting sqref="K42">
    <cfRule type="cellIs" dxfId="774" priority="647" operator="lessThan">
      <formula>$E42</formula>
    </cfRule>
    <cfRule type="cellIs" dxfId="773" priority="648" operator="greaterThan">
      <formula>$E42</formula>
    </cfRule>
  </conditionalFormatting>
  <conditionalFormatting sqref="K43">
    <cfRule type="cellIs" dxfId="772" priority="645" operator="lessThan">
      <formula>$E43</formula>
    </cfRule>
    <cfRule type="cellIs" dxfId="771" priority="646" operator="greaterThan">
      <formula>$E43</formula>
    </cfRule>
  </conditionalFormatting>
  <conditionalFormatting sqref="K44">
    <cfRule type="cellIs" dxfId="770" priority="643" operator="lessThan">
      <formula>$E44</formula>
    </cfRule>
    <cfRule type="cellIs" dxfId="769" priority="644" operator="greaterThan">
      <formula>$E44</formula>
    </cfRule>
  </conditionalFormatting>
  <conditionalFormatting sqref="K45">
    <cfRule type="cellIs" dxfId="768" priority="641" operator="lessThan">
      <formula>$E45</formula>
    </cfRule>
    <cfRule type="cellIs" dxfId="767" priority="642" operator="greaterThan">
      <formula>$E45</formula>
    </cfRule>
  </conditionalFormatting>
  <conditionalFormatting sqref="K46">
    <cfRule type="cellIs" dxfId="766" priority="639" operator="lessThan">
      <formula>$E46</formula>
    </cfRule>
    <cfRule type="cellIs" dxfId="765" priority="640" operator="greaterThan">
      <formula>$E46</formula>
    </cfRule>
  </conditionalFormatting>
  <conditionalFormatting sqref="K47">
    <cfRule type="cellIs" dxfId="764" priority="637" operator="lessThan">
      <formula>$E47</formula>
    </cfRule>
    <cfRule type="cellIs" dxfId="763" priority="638" operator="greaterThan">
      <formula>$E47</formula>
    </cfRule>
  </conditionalFormatting>
  <conditionalFormatting sqref="K48">
    <cfRule type="cellIs" dxfId="762" priority="635" operator="lessThan">
      <formula>$E48</formula>
    </cfRule>
    <cfRule type="cellIs" dxfId="761" priority="636" operator="greaterThan">
      <formula>$E48</formula>
    </cfRule>
  </conditionalFormatting>
  <conditionalFormatting sqref="L42">
    <cfRule type="cellIs" dxfId="760" priority="633" operator="lessThan">
      <formula>$F42</formula>
    </cfRule>
    <cfRule type="cellIs" dxfId="759" priority="634" operator="greaterThan">
      <formula>$F42</formula>
    </cfRule>
  </conditionalFormatting>
  <conditionalFormatting sqref="L43">
    <cfRule type="cellIs" dxfId="758" priority="631" operator="lessThan">
      <formula>$F43</formula>
    </cfRule>
    <cfRule type="cellIs" dxfId="757" priority="632" operator="greaterThan">
      <formula>$F43</formula>
    </cfRule>
  </conditionalFormatting>
  <conditionalFormatting sqref="L44">
    <cfRule type="cellIs" dxfId="756" priority="629" operator="lessThan">
      <formula>$F44</formula>
    </cfRule>
    <cfRule type="cellIs" dxfId="755" priority="630" operator="greaterThan">
      <formula>$F44</formula>
    </cfRule>
  </conditionalFormatting>
  <conditionalFormatting sqref="L45">
    <cfRule type="cellIs" dxfId="754" priority="627" operator="lessThan">
      <formula>$F45</formula>
    </cfRule>
    <cfRule type="cellIs" dxfId="753" priority="628" operator="greaterThan">
      <formula>$F45</formula>
    </cfRule>
  </conditionalFormatting>
  <conditionalFormatting sqref="L46">
    <cfRule type="cellIs" dxfId="752" priority="625" operator="lessThan">
      <formula>$F46</formula>
    </cfRule>
    <cfRule type="cellIs" dxfId="751" priority="626" operator="greaterThan">
      <formula>$F46</formula>
    </cfRule>
  </conditionalFormatting>
  <conditionalFormatting sqref="L47">
    <cfRule type="cellIs" dxfId="750" priority="623" operator="lessThan">
      <formula>$F47</formula>
    </cfRule>
    <cfRule type="cellIs" dxfId="749" priority="624" operator="greaterThan">
      <formula>$F47</formula>
    </cfRule>
  </conditionalFormatting>
  <conditionalFormatting sqref="L48">
    <cfRule type="cellIs" dxfId="748" priority="621" operator="lessThan">
      <formula>$F48</formula>
    </cfRule>
    <cfRule type="cellIs" dxfId="747" priority="622" operator="greaterThan">
      <formula>$F48</formula>
    </cfRule>
  </conditionalFormatting>
  <conditionalFormatting sqref="M42">
    <cfRule type="cellIs" dxfId="746" priority="619" operator="lessThan">
      <formula>$G42</formula>
    </cfRule>
    <cfRule type="cellIs" dxfId="745" priority="620" operator="greaterThan">
      <formula>$G42</formula>
    </cfRule>
  </conditionalFormatting>
  <conditionalFormatting sqref="M43">
    <cfRule type="cellIs" dxfId="744" priority="617" operator="lessThan">
      <formula>$G43</formula>
    </cfRule>
    <cfRule type="cellIs" dxfId="743" priority="618" operator="greaterThan">
      <formula>$G43</formula>
    </cfRule>
  </conditionalFormatting>
  <conditionalFormatting sqref="M44">
    <cfRule type="cellIs" dxfId="742" priority="615" operator="lessThan">
      <formula>$G44</formula>
    </cfRule>
    <cfRule type="cellIs" dxfId="741" priority="616" operator="greaterThan">
      <formula>$G44</formula>
    </cfRule>
  </conditionalFormatting>
  <conditionalFormatting sqref="M45">
    <cfRule type="cellIs" dxfId="740" priority="613" operator="lessThan">
      <formula>$G45</formula>
    </cfRule>
    <cfRule type="cellIs" dxfId="739" priority="614" operator="greaterThan">
      <formula>$G45</formula>
    </cfRule>
  </conditionalFormatting>
  <conditionalFormatting sqref="M46">
    <cfRule type="cellIs" dxfId="738" priority="611" operator="lessThan">
      <formula>$G46</formula>
    </cfRule>
    <cfRule type="cellIs" dxfId="737" priority="612" operator="greaterThan">
      <formula>$G46</formula>
    </cfRule>
  </conditionalFormatting>
  <conditionalFormatting sqref="M47">
    <cfRule type="cellIs" dxfId="736" priority="609" operator="lessThan">
      <formula>$G47</formula>
    </cfRule>
    <cfRule type="cellIs" dxfId="735" priority="610" operator="greaterThan">
      <formula>$G47</formula>
    </cfRule>
  </conditionalFormatting>
  <conditionalFormatting sqref="M48">
    <cfRule type="cellIs" dxfId="734" priority="607" operator="lessThan">
      <formula>$G48</formula>
    </cfRule>
    <cfRule type="cellIs" dxfId="733" priority="608" operator="greaterThan">
      <formula>$G48</formula>
    </cfRule>
  </conditionalFormatting>
  <conditionalFormatting sqref="L52">
    <cfRule type="cellIs" dxfId="732" priority="605" operator="lessThan">
      <formula>$F52</formula>
    </cfRule>
    <cfRule type="cellIs" dxfId="731" priority="606" operator="greaterThan">
      <formula>$F52</formula>
    </cfRule>
  </conditionalFormatting>
  <conditionalFormatting sqref="M52">
    <cfRule type="cellIs" dxfId="730" priority="603" operator="lessThan">
      <formula>$G52</formula>
    </cfRule>
    <cfRule type="cellIs" dxfId="729" priority="604" operator="greaterThan">
      <formula>$G52</formula>
    </cfRule>
  </conditionalFormatting>
  <conditionalFormatting sqref="L58">
    <cfRule type="cellIs" dxfId="728" priority="601" operator="lessThan">
      <formula>$E58</formula>
    </cfRule>
    <cfRule type="cellIs" dxfId="727" priority="602" operator="greaterThan">
      <formula>$E58</formula>
    </cfRule>
  </conditionalFormatting>
  <conditionalFormatting sqref="N58">
    <cfRule type="cellIs" dxfId="726" priority="599" operator="lessThan">
      <formula>$F58</formula>
    </cfRule>
    <cfRule type="cellIs" dxfId="725" priority="600" operator="greaterThan">
      <formula>$F58</formula>
    </cfRule>
  </conditionalFormatting>
  <conditionalFormatting sqref="P58">
    <cfRule type="cellIs" dxfId="724" priority="597" operator="lessThan">
      <formula>$G58</formula>
    </cfRule>
    <cfRule type="cellIs" dxfId="723" priority="598" operator="greaterThan">
      <formula>$G58</formula>
    </cfRule>
  </conditionalFormatting>
  <conditionalFormatting sqref="L59">
    <cfRule type="cellIs" dxfId="722" priority="595" operator="lessThan">
      <formula>$E59</formula>
    </cfRule>
    <cfRule type="cellIs" dxfId="721" priority="596" operator="greaterThan">
      <formula>$E59</formula>
    </cfRule>
  </conditionalFormatting>
  <conditionalFormatting sqref="L60">
    <cfRule type="cellIs" dxfId="720" priority="593" operator="lessThan">
      <formula>$E60</formula>
    </cfRule>
    <cfRule type="cellIs" dxfId="719" priority="594" operator="greaterThan">
      <formula>$E60</formula>
    </cfRule>
  </conditionalFormatting>
  <conditionalFormatting sqref="L61">
    <cfRule type="cellIs" dxfId="718" priority="591" operator="lessThan">
      <formula>$E61</formula>
    </cfRule>
    <cfRule type="cellIs" dxfId="717" priority="592" operator="greaterThan">
      <formula>$E61</formula>
    </cfRule>
  </conditionalFormatting>
  <conditionalFormatting sqref="L62">
    <cfRule type="cellIs" dxfId="716" priority="589" operator="lessThan">
      <formula>$E62</formula>
    </cfRule>
    <cfRule type="cellIs" dxfId="715" priority="590" operator="greaterThan">
      <formula>$E62</formula>
    </cfRule>
  </conditionalFormatting>
  <conditionalFormatting sqref="L63">
    <cfRule type="cellIs" dxfId="714" priority="587" operator="lessThan">
      <formula>$E63</formula>
    </cfRule>
    <cfRule type="cellIs" dxfId="713" priority="588" operator="greaterThan">
      <formula>$E63</formula>
    </cfRule>
  </conditionalFormatting>
  <conditionalFormatting sqref="L64">
    <cfRule type="cellIs" dxfId="712" priority="585" operator="lessThan">
      <formula>$E64</formula>
    </cfRule>
    <cfRule type="cellIs" dxfId="711" priority="586" operator="greaterThan">
      <formula>$E64</formula>
    </cfRule>
  </conditionalFormatting>
  <conditionalFormatting sqref="L65">
    <cfRule type="cellIs" dxfId="710" priority="583" operator="lessThan">
      <formula>$E65</formula>
    </cfRule>
    <cfRule type="cellIs" dxfId="709" priority="584" operator="greaterThan">
      <formula>$E65</formula>
    </cfRule>
  </conditionalFormatting>
  <conditionalFormatting sqref="L66">
    <cfRule type="cellIs" dxfId="708" priority="581" operator="lessThan">
      <formula>$E66</formula>
    </cfRule>
    <cfRule type="cellIs" dxfId="707" priority="582" operator="greaterThan">
      <formula>$E66</formula>
    </cfRule>
  </conditionalFormatting>
  <conditionalFormatting sqref="L67">
    <cfRule type="cellIs" dxfId="706" priority="579" operator="lessThan">
      <formula>$E67</formula>
    </cfRule>
    <cfRule type="cellIs" dxfId="705" priority="580" operator="greaterThan">
      <formula>$E67</formula>
    </cfRule>
  </conditionalFormatting>
  <conditionalFormatting sqref="L68">
    <cfRule type="cellIs" dxfId="704" priority="577" operator="lessThan">
      <formula>$E68</formula>
    </cfRule>
    <cfRule type="cellIs" dxfId="703" priority="578" operator="greaterThan">
      <formula>$E68</formula>
    </cfRule>
  </conditionalFormatting>
  <conditionalFormatting sqref="L69">
    <cfRule type="cellIs" dxfId="702" priority="575" operator="lessThan">
      <formula>$E69</formula>
    </cfRule>
    <cfRule type="cellIs" dxfId="701" priority="576" operator="greaterThan">
      <formula>$E69</formula>
    </cfRule>
  </conditionalFormatting>
  <conditionalFormatting sqref="N59">
    <cfRule type="cellIs" dxfId="700" priority="573" operator="lessThan">
      <formula>$F59</formula>
    </cfRule>
    <cfRule type="cellIs" dxfId="699" priority="574" operator="greaterThan">
      <formula>$F59</formula>
    </cfRule>
  </conditionalFormatting>
  <conditionalFormatting sqref="N60">
    <cfRule type="cellIs" dxfId="698" priority="571" operator="lessThan">
      <formula>$F60</formula>
    </cfRule>
    <cfRule type="cellIs" dxfId="697" priority="572" operator="greaterThan">
      <formula>$F60</formula>
    </cfRule>
  </conditionalFormatting>
  <conditionalFormatting sqref="N61">
    <cfRule type="cellIs" dxfId="696" priority="569" operator="lessThan">
      <formula>$F61</formula>
    </cfRule>
    <cfRule type="cellIs" dxfId="695" priority="570" operator="greaterThan">
      <formula>$F61</formula>
    </cfRule>
  </conditionalFormatting>
  <conditionalFormatting sqref="N62">
    <cfRule type="cellIs" dxfId="694" priority="567" operator="lessThan">
      <formula>$F62</formula>
    </cfRule>
    <cfRule type="cellIs" dxfId="693" priority="568" operator="greaterThan">
      <formula>$F62</formula>
    </cfRule>
  </conditionalFormatting>
  <conditionalFormatting sqref="N63">
    <cfRule type="cellIs" dxfId="692" priority="565" operator="lessThan">
      <formula>$F63</formula>
    </cfRule>
    <cfRule type="cellIs" dxfId="691" priority="566" operator="greaterThan">
      <formula>$F63</formula>
    </cfRule>
  </conditionalFormatting>
  <conditionalFormatting sqref="N64">
    <cfRule type="cellIs" dxfId="690" priority="563" operator="lessThan">
      <formula>$F64</formula>
    </cfRule>
    <cfRule type="cellIs" dxfId="689" priority="564" operator="greaterThan">
      <formula>$F64</formula>
    </cfRule>
  </conditionalFormatting>
  <conditionalFormatting sqref="N65">
    <cfRule type="cellIs" dxfId="688" priority="561" operator="lessThan">
      <formula>$F65</formula>
    </cfRule>
    <cfRule type="cellIs" dxfId="687" priority="562" operator="greaterThan">
      <formula>$F65</formula>
    </cfRule>
  </conditionalFormatting>
  <conditionalFormatting sqref="N66">
    <cfRule type="cellIs" dxfId="686" priority="559" operator="lessThan">
      <formula>$F66</formula>
    </cfRule>
    <cfRule type="cellIs" dxfId="685" priority="560" operator="greaterThan">
      <formula>$F66</formula>
    </cfRule>
  </conditionalFormatting>
  <conditionalFormatting sqref="N67">
    <cfRule type="cellIs" dxfId="684" priority="557" operator="lessThan">
      <formula>$F67</formula>
    </cfRule>
    <cfRule type="cellIs" dxfId="683" priority="558" operator="greaterThan">
      <formula>$F67</formula>
    </cfRule>
  </conditionalFormatting>
  <conditionalFormatting sqref="N68">
    <cfRule type="cellIs" dxfId="682" priority="555" operator="lessThan">
      <formula>$F68</formula>
    </cfRule>
    <cfRule type="cellIs" dxfId="681" priority="556" operator="greaterThan">
      <formula>$F68</formula>
    </cfRule>
  </conditionalFormatting>
  <conditionalFormatting sqref="N69">
    <cfRule type="cellIs" dxfId="680" priority="553" operator="lessThan">
      <formula>$F69</formula>
    </cfRule>
    <cfRule type="cellIs" dxfId="679" priority="554" operator="greaterThan">
      <formula>$F69</formula>
    </cfRule>
  </conditionalFormatting>
  <conditionalFormatting sqref="P59">
    <cfRule type="cellIs" dxfId="678" priority="551" operator="lessThan">
      <formula>$G59</formula>
    </cfRule>
    <cfRule type="cellIs" dxfId="677" priority="552" operator="greaterThan">
      <formula>$G59</formula>
    </cfRule>
  </conditionalFormatting>
  <conditionalFormatting sqref="P60">
    <cfRule type="cellIs" dxfId="676" priority="549" operator="lessThan">
      <formula>$G60</formula>
    </cfRule>
    <cfRule type="cellIs" dxfId="675" priority="550" operator="greaterThan">
      <formula>$G60</formula>
    </cfRule>
  </conditionalFormatting>
  <conditionalFormatting sqref="P61">
    <cfRule type="cellIs" dxfId="674" priority="547" operator="lessThan">
      <formula>$G61</formula>
    </cfRule>
    <cfRule type="cellIs" dxfId="673" priority="548" operator="greaterThan">
      <formula>$G61</formula>
    </cfRule>
  </conditionalFormatting>
  <conditionalFormatting sqref="P62">
    <cfRule type="cellIs" dxfId="672" priority="545" operator="lessThan">
      <formula>$G62</formula>
    </cfRule>
    <cfRule type="cellIs" dxfId="671" priority="546" operator="greaterThan">
      <formula>$G62</formula>
    </cfRule>
  </conditionalFormatting>
  <conditionalFormatting sqref="P63">
    <cfRule type="cellIs" dxfId="670" priority="543" operator="lessThan">
      <formula>$G63</formula>
    </cfRule>
    <cfRule type="cellIs" dxfId="669" priority="544" operator="greaterThan">
      <formula>$G63</formula>
    </cfRule>
  </conditionalFormatting>
  <conditionalFormatting sqref="P64">
    <cfRule type="cellIs" dxfId="668" priority="541" operator="lessThan">
      <formula>$G64</formula>
    </cfRule>
    <cfRule type="cellIs" dxfId="667" priority="542" operator="greaterThan">
      <formula>$G64</formula>
    </cfRule>
  </conditionalFormatting>
  <conditionalFormatting sqref="P65">
    <cfRule type="cellIs" dxfId="666" priority="539" operator="lessThan">
      <formula>$G65</formula>
    </cfRule>
    <cfRule type="cellIs" dxfId="665" priority="540" operator="greaterThan">
      <formula>$G65</formula>
    </cfRule>
  </conditionalFormatting>
  <conditionalFormatting sqref="P66">
    <cfRule type="cellIs" dxfId="664" priority="537" operator="lessThan">
      <formula>$G66</formula>
    </cfRule>
    <cfRule type="cellIs" dxfId="663" priority="538" operator="greaterThan">
      <formula>$G66</formula>
    </cfRule>
  </conditionalFormatting>
  <conditionalFormatting sqref="P67">
    <cfRule type="cellIs" dxfId="662" priority="535" operator="lessThan">
      <formula>$G67</formula>
    </cfRule>
    <cfRule type="cellIs" dxfId="661" priority="536" operator="greaterThan">
      <formula>$G67</formula>
    </cfRule>
  </conditionalFormatting>
  <conditionalFormatting sqref="P68">
    <cfRule type="cellIs" dxfId="660" priority="533" operator="lessThan">
      <formula>$G68</formula>
    </cfRule>
    <cfRule type="cellIs" dxfId="659" priority="534" operator="greaterThan">
      <formula>$G68</formula>
    </cfRule>
  </conditionalFormatting>
  <conditionalFormatting sqref="P69">
    <cfRule type="cellIs" dxfId="658" priority="531" operator="lessThan">
      <formula>$G69</formula>
    </cfRule>
    <cfRule type="cellIs" dxfId="657" priority="532" operator="greaterThan">
      <formula>$G69</formula>
    </cfRule>
  </conditionalFormatting>
  <conditionalFormatting sqref="L77">
    <cfRule type="cellIs" dxfId="656" priority="529" operator="lessThan">
      <formula>$E77</formula>
    </cfRule>
    <cfRule type="cellIs" dxfId="655" priority="530" operator="greaterThan">
      <formula>$E77</formula>
    </cfRule>
  </conditionalFormatting>
  <conditionalFormatting sqref="N77">
    <cfRule type="cellIs" dxfId="654" priority="527" operator="lessThan">
      <formula>$F77</formula>
    </cfRule>
    <cfRule type="cellIs" dxfId="653" priority="528" operator="greaterThan">
      <formula>$F77</formula>
    </cfRule>
  </conditionalFormatting>
  <conditionalFormatting sqref="P77">
    <cfRule type="cellIs" dxfId="652" priority="525" operator="lessThan">
      <formula>$G77</formula>
    </cfRule>
    <cfRule type="cellIs" dxfId="651" priority="526" operator="greaterThan">
      <formula>$G77</formula>
    </cfRule>
  </conditionalFormatting>
  <conditionalFormatting sqref="L78">
    <cfRule type="cellIs" dxfId="650" priority="523" operator="lessThan">
      <formula>$E78</formula>
    </cfRule>
    <cfRule type="cellIs" dxfId="649" priority="524" operator="greaterThan">
      <formula>$E78</formula>
    </cfRule>
  </conditionalFormatting>
  <conditionalFormatting sqref="L79">
    <cfRule type="cellIs" dxfId="648" priority="521" operator="lessThan">
      <formula>$E79</formula>
    </cfRule>
    <cfRule type="cellIs" dxfId="647" priority="522" operator="greaterThan">
      <formula>$E79</formula>
    </cfRule>
  </conditionalFormatting>
  <conditionalFormatting sqref="L80">
    <cfRule type="cellIs" dxfId="646" priority="519" operator="lessThan">
      <formula>$E80</formula>
    </cfRule>
    <cfRule type="cellIs" dxfId="645" priority="520" operator="greaterThan">
      <formula>$E80</formula>
    </cfRule>
  </conditionalFormatting>
  <conditionalFormatting sqref="L81">
    <cfRule type="cellIs" dxfId="644" priority="517" operator="lessThan">
      <formula>$E81</formula>
    </cfRule>
    <cfRule type="cellIs" dxfId="643" priority="518" operator="greaterThan">
      <formula>$E81</formula>
    </cfRule>
  </conditionalFormatting>
  <conditionalFormatting sqref="L82">
    <cfRule type="cellIs" dxfId="642" priority="515" operator="lessThan">
      <formula>$E82</formula>
    </cfRule>
    <cfRule type="cellIs" dxfId="641" priority="516" operator="greaterThan">
      <formula>$E82</formula>
    </cfRule>
  </conditionalFormatting>
  <conditionalFormatting sqref="L83">
    <cfRule type="cellIs" dxfId="640" priority="513" operator="lessThan">
      <formula>$E83</formula>
    </cfRule>
    <cfRule type="cellIs" dxfId="639" priority="514" operator="greaterThan">
      <formula>$E83</formula>
    </cfRule>
  </conditionalFormatting>
  <conditionalFormatting sqref="L84">
    <cfRule type="cellIs" dxfId="638" priority="511" operator="lessThan">
      <formula>$E84</formula>
    </cfRule>
    <cfRule type="cellIs" dxfId="637" priority="512" operator="greaterThan">
      <formula>$E84</formula>
    </cfRule>
  </conditionalFormatting>
  <conditionalFormatting sqref="L85">
    <cfRule type="cellIs" dxfId="636" priority="509" operator="lessThan">
      <formula>$E85</formula>
    </cfRule>
    <cfRule type="cellIs" dxfId="635" priority="510" operator="greaterThan">
      <formula>$E85</formula>
    </cfRule>
  </conditionalFormatting>
  <conditionalFormatting sqref="L86">
    <cfRule type="cellIs" dxfId="634" priority="507" operator="lessThan">
      <formula>$E86</formula>
    </cfRule>
    <cfRule type="cellIs" dxfId="633" priority="508" operator="greaterThan">
      <formula>$E86</formula>
    </cfRule>
  </conditionalFormatting>
  <conditionalFormatting sqref="L87">
    <cfRule type="cellIs" dxfId="632" priority="505" operator="lessThan">
      <formula>$E87</formula>
    </cfRule>
    <cfRule type="cellIs" dxfId="631" priority="506" operator="greaterThan">
      <formula>$E87</formula>
    </cfRule>
  </conditionalFormatting>
  <conditionalFormatting sqref="L88">
    <cfRule type="cellIs" dxfId="630" priority="503" operator="lessThan">
      <formula>$E88</formula>
    </cfRule>
    <cfRule type="cellIs" dxfId="629" priority="504" operator="greaterThan">
      <formula>$E88</formula>
    </cfRule>
  </conditionalFormatting>
  <conditionalFormatting sqref="L89">
    <cfRule type="cellIs" dxfId="628" priority="501" operator="lessThan">
      <formula>$E89</formula>
    </cfRule>
    <cfRule type="cellIs" dxfId="627" priority="502" operator="greaterThan">
      <formula>$E89</formula>
    </cfRule>
  </conditionalFormatting>
  <conditionalFormatting sqref="N78">
    <cfRule type="cellIs" dxfId="626" priority="499" operator="lessThan">
      <formula>$F78</formula>
    </cfRule>
    <cfRule type="cellIs" dxfId="625" priority="500" operator="greaterThan">
      <formula>$F78</formula>
    </cfRule>
  </conditionalFormatting>
  <conditionalFormatting sqref="N79">
    <cfRule type="cellIs" dxfId="624" priority="497" operator="lessThan">
      <formula>$F79</formula>
    </cfRule>
    <cfRule type="cellIs" dxfId="623" priority="498" operator="greaterThan">
      <formula>$F79</formula>
    </cfRule>
  </conditionalFormatting>
  <conditionalFormatting sqref="N80">
    <cfRule type="cellIs" dxfId="622" priority="495" operator="lessThan">
      <formula>$F80</formula>
    </cfRule>
    <cfRule type="cellIs" dxfId="621" priority="496" operator="greaterThan">
      <formula>$F80</formula>
    </cfRule>
  </conditionalFormatting>
  <conditionalFormatting sqref="N81">
    <cfRule type="cellIs" dxfId="620" priority="493" operator="lessThan">
      <formula>$F81</formula>
    </cfRule>
    <cfRule type="cellIs" dxfId="619" priority="494" operator="greaterThan">
      <formula>$F81</formula>
    </cfRule>
  </conditionalFormatting>
  <conditionalFormatting sqref="N82">
    <cfRule type="cellIs" dxfId="618" priority="491" operator="lessThan">
      <formula>$F82</formula>
    </cfRule>
    <cfRule type="cellIs" dxfId="617" priority="492" operator="greaterThan">
      <formula>$F82</formula>
    </cfRule>
  </conditionalFormatting>
  <conditionalFormatting sqref="N83">
    <cfRule type="cellIs" dxfId="616" priority="489" operator="lessThan">
      <formula>$F83</formula>
    </cfRule>
    <cfRule type="cellIs" dxfId="615" priority="490" operator="greaterThan">
      <formula>$F83</formula>
    </cfRule>
  </conditionalFormatting>
  <conditionalFormatting sqref="N84">
    <cfRule type="cellIs" dxfId="614" priority="487" operator="lessThan">
      <formula>$F84</formula>
    </cfRule>
    <cfRule type="cellIs" dxfId="613" priority="488" operator="greaterThan">
      <formula>$F84</formula>
    </cfRule>
  </conditionalFormatting>
  <conditionalFormatting sqref="N85">
    <cfRule type="cellIs" dxfId="612" priority="485" operator="lessThan">
      <formula>$F85</formula>
    </cfRule>
    <cfRule type="cellIs" dxfId="611" priority="486" operator="greaterThan">
      <formula>$F85</formula>
    </cfRule>
  </conditionalFormatting>
  <conditionalFormatting sqref="N86">
    <cfRule type="cellIs" dxfId="610" priority="483" operator="lessThan">
      <formula>$F86</formula>
    </cfRule>
    <cfRule type="cellIs" dxfId="609" priority="484" operator="greaterThan">
      <formula>$F86</formula>
    </cfRule>
  </conditionalFormatting>
  <conditionalFormatting sqref="N87">
    <cfRule type="cellIs" dxfId="608" priority="481" operator="lessThan">
      <formula>$F87</formula>
    </cfRule>
    <cfRule type="cellIs" dxfId="607" priority="482" operator="greaterThan">
      <formula>$F87</formula>
    </cfRule>
  </conditionalFormatting>
  <conditionalFormatting sqref="N88">
    <cfRule type="cellIs" dxfId="606" priority="479" operator="lessThan">
      <formula>$F88</formula>
    </cfRule>
    <cfRule type="cellIs" dxfId="605" priority="480" operator="greaterThan">
      <formula>$F88</formula>
    </cfRule>
  </conditionalFormatting>
  <conditionalFormatting sqref="N89">
    <cfRule type="cellIs" dxfId="604" priority="477" operator="lessThan">
      <formula>$F89</formula>
    </cfRule>
    <cfRule type="cellIs" dxfId="603" priority="478" operator="greaterThan">
      <formula>$F89</formula>
    </cfRule>
  </conditionalFormatting>
  <conditionalFormatting sqref="P78">
    <cfRule type="cellIs" dxfId="602" priority="475" operator="lessThan">
      <formula>$G78</formula>
    </cfRule>
    <cfRule type="cellIs" dxfId="601" priority="476" operator="greaterThan">
      <formula>$G78</formula>
    </cfRule>
  </conditionalFormatting>
  <conditionalFormatting sqref="P79">
    <cfRule type="cellIs" dxfId="600" priority="473" operator="lessThan">
      <formula>$G79</formula>
    </cfRule>
    <cfRule type="cellIs" dxfId="599" priority="474" operator="greaterThan">
      <formula>$G79</formula>
    </cfRule>
  </conditionalFormatting>
  <conditionalFormatting sqref="P80">
    <cfRule type="cellIs" dxfId="598" priority="471" operator="lessThan">
      <formula>$G80</formula>
    </cfRule>
    <cfRule type="cellIs" dxfId="597" priority="472" operator="greaterThan">
      <formula>$G80</formula>
    </cfRule>
  </conditionalFormatting>
  <conditionalFormatting sqref="P81">
    <cfRule type="cellIs" dxfId="596" priority="469" operator="lessThan">
      <formula>$G81</formula>
    </cfRule>
    <cfRule type="cellIs" dxfId="595" priority="470" operator="greaterThan">
      <formula>$G81</formula>
    </cfRule>
  </conditionalFormatting>
  <conditionalFormatting sqref="P82">
    <cfRule type="cellIs" dxfId="594" priority="467" operator="lessThan">
      <formula>$G82</formula>
    </cfRule>
    <cfRule type="cellIs" dxfId="593" priority="468" operator="greaterThan">
      <formula>$G82</formula>
    </cfRule>
  </conditionalFormatting>
  <conditionalFormatting sqref="P83">
    <cfRule type="cellIs" dxfId="592" priority="465" operator="lessThan">
      <formula>$G83</formula>
    </cfRule>
    <cfRule type="cellIs" dxfId="591" priority="466" operator="greaterThan">
      <formula>$G83</formula>
    </cfRule>
  </conditionalFormatting>
  <conditionalFormatting sqref="P84">
    <cfRule type="cellIs" dxfId="590" priority="463" operator="lessThan">
      <formula>$G84</formula>
    </cfRule>
    <cfRule type="cellIs" dxfId="589" priority="464" operator="greaterThan">
      <formula>$G84</formula>
    </cfRule>
  </conditionalFormatting>
  <conditionalFormatting sqref="P85">
    <cfRule type="cellIs" dxfId="588" priority="461" operator="lessThan">
      <formula>$G85</formula>
    </cfRule>
    <cfRule type="cellIs" dxfId="587" priority="462" operator="greaterThan">
      <formula>$G85</formula>
    </cfRule>
  </conditionalFormatting>
  <conditionalFormatting sqref="P86">
    <cfRule type="cellIs" dxfId="586" priority="459" operator="lessThan">
      <formula>$G86</formula>
    </cfRule>
    <cfRule type="cellIs" dxfId="585" priority="460" operator="greaterThan">
      <formula>$G86</formula>
    </cfRule>
  </conditionalFormatting>
  <conditionalFormatting sqref="P87">
    <cfRule type="cellIs" dxfId="584" priority="457" operator="lessThan">
      <formula>$G87</formula>
    </cfRule>
    <cfRule type="cellIs" dxfId="583" priority="458" operator="greaterThan">
      <formula>$G87</formula>
    </cfRule>
  </conditionalFormatting>
  <conditionalFormatting sqref="P88">
    <cfRule type="cellIs" dxfId="582" priority="455" operator="lessThan">
      <formula>$G88</formula>
    </cfRule>
    <cfRule type="cellIs" dxfId="581" priority="456" operator="greaterThan">
      <formula>$G88</formula>
    </cfRule>
  </conditionalFormatting>
  <conditionalFormatting sqref="P89">
    <cfRule type="cellIs" dxfId="580" priority="453" operator="lessThan">
      <formula>$G89</formula>
    </cfRule>
    <cfRule type="cellIs" dxfId="579" priority="454" operator="greaterThan">
      <formula>$G89</formula>
    </cfRule>
  </conditionalFormatting>
  <conditionalFormatting sqref="K95">
    <cfRule type="cellIs" dxfId="578" priority="451" operator="lessThan">
      <formula>$E95</formula>
    </cfRule>
    <cfRule type="cellIs" dxfId="577" priority="452" operator="greaterThan">
      <formula>$E95</formula>
    </cfRule>
  </conditionalFormatting>
  <conditionalFormatting sqref="L95">
    <cfRule type="cellIs" dxfId="576" priority="449" operator="lessThan">
      <formula>$F95</formula>
    </cfRule>
    <cfRule type="cellIs" dxfId="575" priority="450" operator="greaterThan">
      <formula>$F95</formula>
    </cfRule>
  </conditionalFormatting>
  <conditionalFormatting sqref="M95">
    <cfRule type="cellIs" dxfId="574" priority="447" operator="lessThan">
      <formula>$G95</formula>
    </cfRule>
    <cfRule type="cellIs" dxfId="573" priority="448" operator="greaterThan">
      <formula>$G95</formula>
    </cfRule>
  </conditionalFormatting>
  <conditionalFormatting sqref="K96">
    <cfRule type="cellIs" dxfId="572" priority="445" operator="lessThan">
      <formula>$E96</formula>
    </cfRule>
    <cfRule type="cellIs" dxfId="571" priority="446" operator="greaterThan">
      <formula>$E96</formula>
    </cfRule>
  </conditionalFormatting>
  <conditionalFormatting sqref="K97">
    <cfRule type="cellIs" dxfId="570" priority="443" operator="lessThan">
      <formula>$E97</formula>
    </cfRule>
    <cfRule type="cellIs" dxfId="569" priority="444" operator="greaterThan">
      <formula>$E97</formula>
    </cfRule>
  </conditionalFormatting>
  <conditionalFormatting sqref="K98">
    <cfRule type="cellIs" dxfId="568" priority="441" operator="lessThan">
      <formula>$E98</formula>
    </cfRule>
    <cfRule type="cellIs" dxfId="567" priority="442" operator="greaterThan">
      <formula>$E98</formula>
    </cfRule>
  </conditionalFormatting>
  <conditionalFormatting sqref="K99">
    <cfRule type="cellIs" dxfId="566" priority="439" operator="lessThan">
      <formula>$E99</formula>
    </cfRule>
    <cfRule type="cellIs" dxfId="565" priority="440" operator="greaterThan">
      <formula>$E99</formula>
    </cfRule>
  </conditionalFormatting>
  <conditionalFormatting sqref="K100">
    <cfRule type="cellIs" dxfId="564" priority="437" operator="lessThan">
      <formula>$E100</formula>
    </cfRule>
    <cfRule type="cellIs" dxfId="563" priority="438" operator="greaterThan">
      <formula>$E100</formula>
    </cfRule>
  </conditionalFormatting>
  <conditionalFormatting sqref="K101">
    <cfRule type="cellIs" dxfId="562" priority="435" operator="lessThan">
      <formula>$E101</formula>
    </cfRule>
    <cfRule type="cellIs" dxfId="561" priority="436" operator="greaterThan">
      <formula>$E101</formula>
    </cfRule>
  </conditionalFormatting>
  <conditionalFormatting sqref="K102">
    <cfRule type="cellIs" dxfId="560" priority="433" operator="lessThan">
      <formula>$E102</formula>
    </cfRule>
    <cfRule type="cellIs" dxfId="559" priority="434" operator="greaterThan">
      <formula>$E102</formula>
    </cfRule>
  </conditionalFormatting>
  <conditionalFormatting sqref="K103">
    <cfRule type="cellIs" dxfId="558" priority="431" operator="lessThan">
      <formula>$E103</formula>
    </cfRule>
    <cfRule type="cellIs" dxfId="557" priority="432" operator="greaterThan">
      <formula>$E103</formula>
    </cfRule>
  </conditionalFormatting>
  <conditionalFormatting sqref="K104">
    <cfRule type="cellIs" dxfId="556" priority="429" operator="lessThan">
      <formula>$E104</formula>
    </cfRule>
    <cfRule type="cellIs" dxfId="555" priority="430" operator="greaterThan">
      <formula>$E104</formula>
    </cfRule>
  </conditionalFormatting>
  <conditionalFormatting sqref="K105">
    <cfRule type="cellIs" dxfId="554" priority="427" operator="lessThan">
      <formula>$E105</formula>
    </cfRule>
    <cfRule type="cellIs" dxfId="553" priority="428" operator="greaterThan">
      <formula>$E105</formula>
    </cfRule>
  </conditionalFormatting>
  <conditionalFormatting sqref="K106">
    <cfRule type="cellIs" dxfId="552" priority="425" operator="lessThan">
      <formula>$E106</formula>
    </cfRule>
    <cfRule type="cellIs" dxfId="551" priority="426" operator="greaterThan">
      <formula>$E106</formula>
    </cfRule>
  </conditionalFormatting>
  <conditionalFormatting sqref="K107">
    <cfRule type="cellIs" dxfId="550" priority="423" operator="lessThan">
      <formula>$E107</formula>
    </cfRule>
    <cfRule type="cellIs" dxfId="549" priority="424" operator="greaterThan">
      <formula>$E107</formula>
    </cfRule>
  </conditionalFormatting>
  <conditionalFormatting sqref="L96">
    <cfRule type="cellIs" dxfId="548" priority="421" operator="lessThan">
      <formula>$F96</formula>
    </cfRule>
    <cfRule type="cellIs" dxfId="547" priority="422" operator="greaterThan">
      <formula>$F96</formula>
    </cfRule>
  </conditionalFormatting>
  <conditionalFormatting sqref="L97">
    <cfRule type="cellIs" dxfId="546" priority="419" operator="lessThan">
      <formula>$F97</formula>
    </cfRule>
    <cfRule type="cellIs" dxfId="545" priority="420" operator="greaterThan">
      <formula>$F97</formula>
    </cfRule>
  </conditionalFormatting>
  <conditionalFormatting sqref="L98">
    <cfRule type="cellIs" dxfId="544" priority="417" operator="lessThan">
      <formula>$F98</formula>
    </cfRule>
    <cfRule type="cellIs" dxfId="543" priority="418" operator="greaterThan">
      <formula>$F98</formula>
    </cfRule>
  </conditionalFormatting>
  <conditionalFormatting sqref="L99">
    <cfRule type="cellIs" dxfId="542" priority="415" operator="lessThan">
      <formula>$F99</formula>
    </cfRule>
    <cfRule type="cellIs" dxfId="541" priority="416" operator="greaterThan">
      <formula>$F99</formula>
    </cfRule>
  </conditionalFormatting>
  <conditionalFormatting sqref="L100">
    <cfRule type="cellIs" dxfId="540" priority="413" operator="lessThan">
      <formula>$F100</formula>
    </cfRule>
    <cfRule type="cellIs" dxfId="539" priority="414" operator="greaterThan">
      <formula>$F100</formula>
    </cfRule>
  </conditionalFormatting>
  <conditionalFormatting sqref="L101">
    <cfRule type="cellIs" dxfId="538" priority="411" operator="lessThan">
      <formula>$F101</formula>
    </cfRule>
    <cfRule type="cellIs" dxfId="537" priority="412" operator="greaterThan">
      <formula>$F101</formula>
    </cfRule>
  </conditionalFormatting>
  <conditionalFormatting sqref="L102">
    <cfRule type="cellIs" dxfId="536" priority="409" operator="lessThan">
      <formula>$F102</formula>
    </cfRule>
    <cfRule type="cellIs" dxfId="535" priority="410" operator="greaterThan">
      <formula>$F102</formula>
    </cfRule>
  </conditionalFormatting>
  <conditionalFormatting sqref="L103">
    <cfRule type="cellIs" dxfId="534" priority="407" operator="lessThan">
      <formula>$F103</formula>
    </cfRule>
    <cfRule type="cellIs" dxfId="533" priority="408" operator="greaterThan">
      <formula>$F103</formula>
    </cfRule>
  </conditionalFormatting>
  <conditionalFormatting sqref="L104">
    <cfRule type="cellIs" dxfId="532" priority="405" operator="lessThan">
      <formula>$F104</formula>
    </cfRule>
    <cfRule type="cellIs" dxfId="531" priority="406" operator="greaterThan">
      <formula>$F104</formula>
    </cfRule>
  </conditionalFormatting>
  <conditionalFormatting sqref="L105">
    <cfRule type="cellIs" dxfId="530" priority="403" operator="lessThan">
      <formula>$F105</formula>
    </cfRule>
    <cfRule type="cellIs" dxfId="529" priority="404" operator="greaterThan">
      <formula>$F105</formula>
    </cfRule>
  </conditionalFormatting>
  <conditionalFormatting sqref="L106">
    <cfRule type="cellIs" dxfId="528" priority="401" operator="lessThan">
      <formula>$F106</formula>
    </cfRule>
    <cfRule type="cellIs" dxfId="527" priority="402" operator="greaterThan">
      <formula>$F106</formula>
    </cfRule>
  </conditionalFormatting>
  <conditionalFormatting sqref="L107">
    <cfRule type="cellIs" dxfId="526" priority="399" operator="lessThan">
      <formula>$F107</formula>
    </cfRule>
    <cfRule type="cellIs" dxfId="525" priority="400" operator="greaterThan">
      <formula>$F107</formula>
    </cfRule>
  </conditionalFormatting>
  <conditionalFormatting sqref="M96">
    <cfRule type="cellIs" dxfId="524" priority="397" operator="lessThan">
      <formula>$G96</formula>
    </cfRule>
    <cfRule type="cellIs" dxfId="523" priority="398" operator="greaterThan">
      <formula>$G96</formula>
    </cfRule>
  </conditionalFormatting>
  <conditionalFormatting sqref="M97">
    <cfRule type="cellIs" dxfId="522" priority="395" operator="lessThan">
      <formula>$G97</formula>
    </cfRule>
    <cfRule type="cellIs" dxfId="521" priority="396" operator="greaterThan">
      <formula>$G97</formula>
    </cfRule>
  </conditionalFormatting>
  <conditionalFormatting sqref="M98">
    <cfRule type="cellIs" dxfId="520" priority="393" operator="lessThan">
      <formula>$G98</formula>
    </cfRule>
    <cfRule type="cellIs" dxfId="519" priority="394" operator="greaterThan">
      <formula>$G98</formula>
    </cfRule>
  </conditionalFormatting>
  <conditionalFormatting sqref="M99">
    <cfRule type="cellIs" dxfId="518" priority="391" operator="lessThan">
      <formula>$G99</formula>
    </cfRule>
    <cfRule type="cellIs" dxfId="517" priority="392" operator="greaterThan">
      <formula>$G99</formula>
    </cfRule>
  </conditionalFormatting>
  <conditionalFormatting sqref="M100">
    <cfRule type="cellIs" dxfId="516" priority="389" operator="lessThan">
      <formula>$G100</formula>
    </cfRule>
    <cfRule type="cellIs" dxfId="515" priority="390" operator="greaterThan">
      <formula>$G100</formula>
    </cfRule>
  </conditionalFormatting>
  <conditionalFormatting sqref="M101">
    <cfRule type="cellIs" dxfId="514" priority="387" operator="lessThan">
      <formula>$G101</formula>
    </cfRule>
    <cfRule type="cellIs" dxfId="513" priority="388" operator="greaterThan">
      <formula>$G101</formula>
    </cfRule>
  </conditionalFormatting>
  <conditionalFormatting sqref="M102">
    <cfRule type="cellIs" dxfId="512" priority="385" operator="lessThan">
      <formula>$G102</formula>
    </cfRule>
    <cfRule type="cellIs" dxfId="511" priority="386" operator="greaterThan">
      <formula>$G102</formula>
    </cfRule>
  </conditionalFormatting>
  <conditionalFormatting sqref="M103">
    <cfRule type="cellIs" dxfId="510" priority="383" operator="lessThan">
      <formula>$G103</formula>
    </cfRule>
    <cfRule type="cellIs" dxfId="509" priority="384" operator="greaterThan">
      <formula>$G103</formula>
    </cfRule>
  </conditionalFormatting>
  <conditionalFormatting sqref="M104">
    <cfRule type="cellIs" dxfId="508" priority="381" operator="lessThan">
      <formula>$G104</formula>
    </cfRule>
    <cfRule type="cellIs" dxfId="507" priority="382" operator="greaterThan">
      <formula>$G104</formula>
    </cfRule>
  </conditionalFormatting>
  <conditionalFormatting sqref="M105">
    <cfRule type="cellIs" dxfId="506" priority="379" operator="lessThan">
      <formula>$G105</formula>
    </cfRule>
    <cfRule type="cellIs" dxfId="505" priority="380" operator="greaterThan">
      <formula>$G105</formula>
    </cfRule>
  </conditionalFormatting>
  <conditionalFormatting sqref="M106">
    <cfRule type="cellIs" dxfId="504" priority="377" operator="lessThan">
      <formula>$G106</formula>
    </cfRule>
    <cfRule type="cellIs" dxfId="503" priority="378" operator="greaterThan">
      <formula>$G106</formula>
    </cfRule>
  </conditionalFormatting>
  <conditionalFormatting sqref="M107">
    <cfRule type="cellIs" dxfId="502" priority="375" operator="lessThan">
      <formula>$G107</formula>
    </cfRule>
    <cfRule type="cellIs" dxfId="501" priority="376" operator="greaterThan">
      <formula>$G107</formula>
    </cfRule>
  </conditionalFormatting>
  <conditionalFormatting sqref="L18">
    <cfRule type="cellIs" dxfId="500" priority="373" operator="lessThan">
      <formula>$E18</formula>
    </cfRule>
    <cfRule type="cellIs" dxfId="499" priority="374" operator="greaterThan">
      <formula>$E18</formula>
    </cfRule>
  </conditionalFormatting>
  <conditionalFormatting sqref="L36">
    <cfRule type="cellIs" dxfId="498" priority="371" operator="lessThan">
      <formula>$E36</formula>
    </cfRule>
    <cfRule type="cellIs" dxfId="497" priority="372" operator="greaterThan">
      <formula>$E36</formula>
    </cfRule>
  </conditionalFormatting>
  <conditionalFormatting sqref="K52">
    <cfRule type="cellIs" dxfId="496" priority="369" operator="lessThan">
      <formula>$E52</formula>
    </cfRule>
    <cfRule type="cellIs" dxfId="495" priority="370" operator="greaterThan">
      <formula>$E52</formula>
    </cfRule>
  </conditionalFormatting>
  <conditionalFormatting sqref="L113">
    <cfRule type="cellIs" dxfId="494" priority="367" operator="lessThan">
      <formula>$F113</formula>
    </cfRule>
    <cfRule type="cellIs" dxfId="493" priority="368" operator="greaterThan">
      <formula>$F113</formula>
    </cfRule>
  </conditionalFormatting>
  <conditionalFormatting sqref="N113">
    <cfRule type="cellIs" dxfId="492" priority="365" operator="lessThan">
      <formula>$G113</formula>
    </cfRule>
    <cfRule type="cellIs" dxfId="491" priority="366" operator="greaterThan">
      <formula>$G113</formula>
    </cfRule>
  </conditionalFormatting>
  <conditionalFormatting sqref="L114">
    <cfRule type="cellIs" dxfId="490" priority="363" operator="lessThan">
      <formula>$F114</formula>
    </cfRule>
    <cfRule type="cellIs" dxfId="489" priority="364" operator="greaterThan">
      <formula>$F114</formula>
    </cfRule>
  </conditionalFormatting>
  <conditionalFormatting sqref="L115">
    <cfRule type="cellIs" dxfId="488" priority="361" operator="lessThan">
      <formula>$F115</formula>
    </cfRule>
    <cfRule type="cellIs" dxfId="487" priority="362" operator="greaterThan">
      <formula>$F115</formula>
    </cfRule>
  </conditionalFormatting>
  <conditionalFormatting sqref="L116">
    <cfRule type="cellIs" dxfId="486" priority="359" operator="lessThan">
      <formula>$F116</formula>
    </cfRule>
    <cfRule type="cellIs" dxfId="485" priority="360" operator="greaterThan">
      <formula>$F116</formula>
    </cfRule>
  </conditionalFormatting>
  <conditionalFormatting sqref="L117">
    <cfRule type="cellIs" dxfId="484" priority="357" operator="lessThan">
      <formula>$F117</formula>
    </cfRule>
    <cfRule type="cellIs" dxfId="483" priority="358" operator="greaterThan">
      <formula>$F117</formula>
    </cfRule>
  </conditionalFormatting>
  <conditionalFormatting sqref="L118">
    <cfRule type="cellIs" dxfId="482" priority="355" operator="lessThan">
      <formula>$F118</formula>
    </cfRule>
    <cfRule type="cellIs" dxfId="481" priority="356" operator="greaterThan">
      <formula>$F118</formula>
    </cfRule>
  </conditionalFormatting>
  <conditionalFormatting sqref="L119">
    <cfRule type="cellIs" dxfId="480" priority="353" operator="lessThan">
      <formula>$F119</formula>
    </cfRule>
    <cfRule type="cellIs" dxfId="479" priority="354" operator="greaterThan">
      <formula>$F119</formula>
    </cfRule>
  </conditionalFormatting>
  <conditionalFormatting sqref="L120">
    <cfRule type="cellIs" dxfId="478" priority="351" operator="lessThan">
      <formula>$F120</formula>
    </cfRule>
    <cfRule type="cellIs" dxfId="477" priority="352" operator="greaterThan">
      <formula>$F120</formula>
    </cfRule>
  </conditionalFormatting>
  <conditionalFormatting sqref="L121">
    <cfRule type="cellIs" dxfId="476" priority="349" operator="lessThan">
      <formula>$F121</formula>
    </cfRule>
    <cfRule type="cellIs" dxfId="475" priority="350" operator="greaterThan">
      <formula>$F121</formula>
    </cfRule>
  </conditionalFormatting>
  <conditionalFormatting sqref="L122">
    <cfRule type="cellIs" dxfId="474" priority="347" operator="lessThan">
      <formula>$F122</formula>
    </cfRule>
    <cfRule type="cellIs" dxfId="473" priority="348" operator="greaterThan">
      <formula>$F122</formula>
    </cfRule>
  </conditionalFormatting>
  <conditionalFormatting sqref="L123">
    <cfRule type="cellIs" dxfId="472" priority="345" operator="lessThan">
      <formula>$F123</formula>
    </cfRule>
    <cfRule type="cellIs" dxfId="471" priority="346" operator="greaterThan">
      <formula>$F123</formula>
    </cfRule>
  </conditionalFormatting>
  <conditionalFormatting sqref="L124">
    <cfRule type="cellIs" dxfId="470" priority="343" operator="lessThan">
      <formula>$F124</formula>
    </cfRule>
    <cfRule type="cellIs" dxfId="469" priority="344" operator="greaterThan">
      <formula>$F124</formula>
    </cfRule>
  </conditionalFormatting>
  <conditionalFormatting sqref="L125">
    <cfRule type="cellIs" dxfId="468" priority="341" operator="lessThan">
      <formula>$F125</formula>
    </cfRule>
    <cfRule type="cellIs" dxfId="467" priority="342" operator="greaterThan">
      <formula>$F125</formula>
    </cfRule>
  </conditionalFormatting>
  <conditionalFormatting sqref="N114">
    <cfRule type="cellIs" dxfId="466" priority="339" operator="lessThan">
      <formula>$G114</formula>
    </cfRule>
    <cfRule type="cellIs" dxfId="465" priority="340" operator="greaterThan">
      <formula>$G114</formula>
    </cfRule>
  </conditionalFormatting>
  <conditionalFormatting sqref="N115">
    <cfRule type="cellIs" dxfId="464" priority="337" operator="lessThan">
      <formula>$G115</formula>
    </cfRule>
    <cfRule type="cellIs" dxfId="463" priority="338" operator="greaterThan">
      <formula>$G115</formula>
    </cfRule>
  </conditionalFormatting>
  <conditionalFormatting sqref="N116">
    <cfRule type="cellIs" dxfId="462" priority="335" operator="lessThan">
      <formula>$G116</formula>
    </cfRule>
    <cfRule type="cellIs" dxfId="461" priority="336" operator="greaterThan">
      <formula>$G116</formula>
    </cfRule>
  </conditionalFormatting>
  <conditionalFormatting sqref="N117">
    <cfRule type="cellIs" dxfId="460" priority="333" operator="lessThan">
      <formula>$G117</formula>
    </cfRule>
    <cfRule type="cellIs" dxfId="459" priority="334" operator="greaterThan">
      <formula>$G117</formula>
    </cfRule>
  </conditionalFormatting>
  <conditionalFormatting sqref="N118">
    <cfRule type="cellIs" dxfId="458" priority="331" operator="lessThan">
      <formula>$G118</formula>
    </cfRule>
    <cfRule type="cellIs" dxfId="457" priority="332" operator="greaterThan">
      <formula>$G118</formula>
    </cfRule>
  </conditionalFormatting>
  <conditionalFormatting sqref="N119">
    <cfRule type="cellIs" dxfId="456" priority="329" operator="lessThan">
      <formula>$G119</formula>
    </cfRule>
    <cfRule type="cellIs" dxfId="455" priority="330" operator="greaterThan">
      <formula>$G119</formula>
    </cfRule>
  </conditionalFormatting>
  <conditionalFormatting sqref="N120">
    <cfRule type="cellIs" dxfId="454" priority="327" operator="lessThan">
      <formula>$G120</formula>
    </cfRule>
    <cfRule type="cellIs" dxfId="453" priority="328" operator="greaterThan">
      <formula>$G120</formula>
    </cfRule>
  </conditionalFormatting>
  <conditionalFormatting sqref="N121">
    <cfRule type="cellIs" dxfId="452" priority="325" operator="lessThan">
      <formula>$G121</formula>
    </cfRule>
    <cfRule type="cellIs" dxfId="451" priority="326" operator="greaterThan">
      <formula>$G121</formula>
    </cfRule>
  </conditionalFormatting>
  <conditionalFormatting sqref="N122">
    <cfRule type="cellIs" dxfId="450" priority="323" operator="lessThan">
      <formula>$G122</formula>
    </cfRule>
    <cfRule type="cellIs" dxfId="449" priority="324" operator="greaterThan">
      <formula>$G122</formula>
    </cfRule>
  </conditionalFormatting>
  <conditionalFormatting sqref="N123">
    <cfRule type="cellIs" dxfId="448" priority="321" operator="lessThan">
      <formula>$G123</formula>
    </cfRule>
    <cfRule type="cellIs" dxfId="447" priority="322" operator="greaterThan">
      <formula>$G123</formula>
    </cfRule>
  </conditionalFormatting>
  <conditionalFormatting sqref="N124">
    <cfRule type="cellIs" dxfId="446" priority="319" operator="lessThan">
      <formula>$G124</formula>
    </cfRule>
    <cfRule type="cellIs" dxfId="445" priority="320" operator="greaterThan">
      <formula>$G124</formula>
    </cfRule>
  </conditionalFormatting>
  <conditionalFormatting sqref="N125">
    <cfRule type="cellIs" dxfId="444" priority="317" operator="lessThan">
      <formula>$G125</formula>
    </cfRule>
    <cfRule type="cellIs" dxfId="443" priority="318" operator="greaterThan">
      <formula>$G125</formula>
    </cfRule>
  </conditionalFormatting>
  <conditionalFormatting sqref="L126">
    <cfRule type="cellIs" dxfId="442" priority="315" operator="lessThan">
      <formula>$F126</formula>
    </cfRule>
    <cfRule type="cellIs" dxfId="441" priority="316" operator="greaterThan">
      <formula>$F126</formula>
    </cfRule>
  </conditionalFormatting>
  <conditionalFormatting sqref="N126">
    <cfRule type="cellIs" dxfId="440" priority="313" operator="lessThan">
      <formula>$G126</formula>
    </cfRule>
    <cfRule type="cellIs" dxfId="439" priority="314" operator="greaterThan">
      <formula>$G126</formula>
    </cfRule>
  </conditionalFormatting>
  <conditionalFormatting sqref="P113">
    <cfRule type="cellIs" dxfId="438" priority="311" operator="lessThan">
      <formula>$F113</formula>
    </cfRule>
    <cfRule type="cellIs" dxfId="437" priority="312" operator="greaterThan">
      <formula>$F113</formula>
    </cfRule>
  </conditionalFormatting>
  <conditionalFormatting sqref="P114">
    <cfRule type="cellIs" dxfId="436" priority="309" operator="lessThan">
      <formula>$F114</formula>
    </cfRule>
    <cfRule type="cellIs" dxfId="435" priority="310" operator="greaterThan">
      <formula>$F114</formula>
    </cfRule>
  </conditionalFormatting>
  <conditionalFormatting sqref="P115">
    <cfRule type="cellIs" dxfId="434" priority="307" operator="lessThan">
      <formula>$F115</formula>
    </cfRule>
    <cfRule type="cellIs" dxfId="433" priority="308" operator="greaterThan">
      <formula>$F115</formula>
    </cfRule>
  </conditionalFormatting>
  <conditionalFormatting sqref="P116">
    <cfRule type="cellIs" dxfId="432" priority="305" operator="lessThan">
      <formula>$F116</formula>
    </cfRule>
    <cfRule type="cellIs" dxfId="431" priority="306" operator="greaterThan">
      <formula>$F116</formula>
    </cfRule>
  </conditionalFormatting>
  <conditionalFormatting sqref="P117">
    <cfRule type="cellIs" dxfId="430" priority="303" operator="lessThan">
      <formula>$F117</formula>
    </cfRule>
    <cfRule type="cellIs" dxfId="429" priority="304" operator="greaterThan">
      <formula>$F117</formula>
    </cfRule>
  </conditionalFormatting>
  <conditionalFormatting sqref="P118">
    <cfRule type="cellIs" dxfId="428" priority="301" operator="lessThan">
      <formula>$F118</formula>
    </cfRule>
    <cfRule type="cellIs" dxfId="427" priority="302" operator="greaterThan">
      <formula>$F118</formula>
    </cfRule>
  </conditionalFormatting>
  <conditionalFormatting sqref="P119">
    <cfRule type="cellIs" dxfId="426" priority="299" operator="lessThan">
      <formula>$F119</formula>
    </cfRule>
    <cfRule type="cellIs" dxfId="425" priority="300" operator="greaterThan">
      <formula>$F119</formula>
    </cfRule>
  </conditionalFormatting>
  <conditionalFormatting sqref="F95">
    <cfRule type="cellIs" dxfId="424" priority="295" operator="lessThan">
      <formula>$F95</formula>
    </cfRule>
    <cfRule type="cellIs" dxfId="423" priority="296" operator="greaterThan">
      <formula>$F95</formula>
    </cfRule>
  </conditionalFormatting>
  <conditionalFormatting sqref="E95">
    <cfRule type="cellIs" dxfId="422" priority="297" operator="lessThan">
      <formula>$E95</formula>
    </cfRule>
    <cfRule type="cellIs" dxfId="421" priority="298" operator="greaterThan">
      <formula>$E95</formula>
    </cfRule>
  </conditionalFormatting>
  <conditionalFormatting sqref="G95">
    <cfRule type="cellIs" dxfId="420" priority="293" operator="lessThan">
      <formula>$G95</formula>
    </cfRule>
    <cfRule type="cellIs" dxfId="419" priority="294" operator="greaterThan">
      <formula>$G95</formula>
    </cfRule>
  </conditionalFormatting>
  <conditionalFormatting sqref="E96">
    <cfRule type="cellIs" dxfId="418" priority="291" operator="lessThan">
      <formula>$E96</formula>
    </cfRule>
    <cfRule type="cellIs" dxfId="417" priority="292" operator="greaterThan">
      <formula>$E96</formula>
    </cfRule>
  </conditionalFormatting>
  <conditionalFormatting sqref="E97">
    <cfRule type="cellIs" dxfId="416" priority="289" operator="lessThan">
      <formula>$E97</formula>
    </cfRule>
    <cfRule type="cellIs" dxfId="415" priority="290" operator="greaterThan">
      <formula>$E97</formula>
    </cfRule>
  </conditionalFormatting>
  <conditionalFormatting sqref="E98">
    <cfRule type="cellIs" dxfId="414" priority="287" operator="lessThan">
      <formula>$E98</formula>
    </cfRule>
    <cfRule type="cellIs" dxfId="413" priority="288" operator="greaterThan">
      <formula>$E98</formula>
    </cfRule>
  </conditionalFormatting>
  <conditionalFormatting sqref="E99">
    <cfRule type="cellIs" dxfId="412" priority="285" operator="lessThan">
      <formula>$E99</formula>
    </cfRule>
    <cfRule type="cellIs" dxfId="411" priority="286" operator="greaterThan">
      <formula>$E99</formula>
    </cfRule>
  </conditionalFormatting>
  <conditionalFormatting sqref="E100">
    <cfRule type="cellIs" dxfId="410" priority="283" operator="lessThan">
      <formula>$E100</formula>
    </cfRule>
    <cfRule type="cellIs" dxfId="409" priority="284" operator="greaterThan">
      <formula>$E100</formula>
    </cfRule>
  </conditionalFormatting>
  <conditionalFormatting sqref="E101">
    <cfRule type="cellIs" dxfId="408" priority="281" operator="lessThan">
      <formula>$E101</formula>
    </cfRule>
    <cfRule type="cellIs" dxfId="407" priority="282" operator="greaterThan">
      <formula>$E101</formula>
    </cfRule>
  </conditionalFormatting>
  <conditionalFormatting sqref="E102">
    <cfRule type="cellIs" dxfId="406" priority="279" operator="lessThan">
      <formula>$E102</formula>
    </cfRule>
    <cfRule type="cellIs" dxfId="405" priority="280" operator="greaterThan">
      <formula>$E102</formula>
    </cfRule>
  </conditionalFormatting>
  <conditionalFormatting sqref="E103">
    <cfRule type="cellIs" dxfId="404" priority="277" operator="lessThan">
      <formula>$E103</formula>
    </cfRule>
    <cfRule type="cellIs" dxfId="403" priority="278" operator="greaterThan">
      <formula>$E103</formula>
    </cfRule>
  </conditionalFormatting>
  <conditionalFormatting sqref="E104">
    <cfRule type="cellIs" dxfId="402" priority="275" operator="lessThan">
      <formula>$E104</formula>
    </cfRule>
    <cfRule type="cellIs" dxfId="401" priority="276" operator="greaterThan">
      <formula>$E104</formula>
    </cfRule>
  </conditionalFormatting>
  <conditionalFormatting sqref="E105">
    <cfRule type="cellIs" dxfId="400" priority="273" operator="lessThan">
      <formula>$E105</formula>
    </cfRule>
    <cfRule type="cellIs" dxfId="399" priority="274" operator="greaterThan">
      <formula>$E105</formula>
    </cfRule>
  </conditionalFormatting>
  <conditionalFormatting sqref="E106">
    <cfRule type="cellIs" dxfId="398" priority="271" operator="lessThan">
      <formula>$E106</formula>
    </cfRule>
    <cfRule type="cellIs" dxfId="397" priority="272" operator="greaterThan">
      <formula>$E106</formula>
    </cfRule>
  </conditionalFormatting>
  <conditionalFormatting sqref="E107">
    <cfRule type="cellIs" dxfId="396" priority="269" operator="lessThan">
      <formula>$E107</formula>
    </cfRule>
    <cfRule type="cellIs" dxfId="395" priority="270" operator="greaterThan">
      <formula>$E107</formula>
    </cfRule>
  </conditionalFormatting>
  <conditionalFormatting sqref="F96">
    <cfRule type="cellIs" dxfId="394" priority="267" operator="lessThan">
      <formula>$F96</formula>
    </cfRule>
    <cfRule type="cellIs" dxfId="393" priority="268" operator="greaterThan">
      <formula>$F96</formula>
    </cfRule>
  </conditionalFormatting>
  <conditionalFormatting sqref="F97">
    <cfRule type="cellIs" dxfId="392" priority="265" operator="lessThan">
      <formula>$F97</formula>
    </cfRule>
    <cfRule type="cellIs" dxfId="391" priority="266" operator="greaterThan">
      <formula>$F97</formula>
    </cfRule>
  </conditionalFormatting>
  <conditionalFormatting sqref="F98">
    <cfRule type="cellIs" dxfId="390" priority="263" operator="lessThan">
      <formula>$F98</formula>
    </cfRule>
    <cfRule type="cellIs" dxfId="389" priority="264" operator="greaterThan">
      <formula>$F98</formula>
    </cfRule>
  </conditionalFormatting>
  <conditionalFormatting sqref="F99">
    <cfRule type="cellIs" dxfId="388" priority="261" operator="lessThan">
      <formula>$F99</formula>
    </cfRule>
    <cfRule type="cellIs" dxfId="387" priority="262" operator="greaterThan">
      <formula>$F99</formula>
    </cfRule>
  </conditionalFormatting>
  <conditionalFormatting sqref="F100">
    <cfRule type="cellIs" dxfId="386" priority="259" operator="lessThan">
      <formula>$F100</formula>
    </cfRule>
    <cfRule type="cellIs" dxfId="385" priority="260" operator="greaterThan">
      <formula>$F100</formula>
    </cfRule>
  </conditionalFormatting>
  <conditionalFormatting sqref="F101">
    <cfRule type="cellIs" dxfId="384" priority="257" operator="lessThan">
      <formula>$F101</formula>
    </cfRule>
    <cfRule type="cellIs" dxfId="383" priority="258" operator="greaterThan">
      <formula>$F101</formula>
    </cfRule>
  </conditionalFormatting>
  <conditionalFormatting sqref="F102">
    <cfRule type="cellIs" dxfId="382" priority="255" operator="lessThan">
      <formula>$F102</formula>
    </cfRule>
    <cfRule type="cellIs" dxfId="381" priority="256" operator="greaterThan">
      <formula>$F102</formula>
    </cfRule>
  </conditionalFormatting>
  <conditionalFormatting sqref="F103">
    <cfRule type="cellIs" dxfId="380" priority="253" operator="lessThan">
      <formula>$F103</formula>
    </cfRule>
    <cfRule type="cellIs" dxfId="379" priority="254" operator="greaterThan">
      <formula>$F103</formula>
    </cfRule>
  </conditionalFormatting>
  <conditionalFormatting sqref="F104">
    <cfRule type="cellIs" dxfId="378" priority="251" operator="lessThan">
      <formula>$F104</formula>
    </cfRule>
    <cfRule type="cellIs" dxfId="377" priority="252" operator="greaterThan">
      <formula>$F104</formula>
    </cfRule>
  </conditionalFormatting>
  <conditionalFormatting sqref="F105">
    <cfRule type="cellIs" dxfId="376" priority="249" operator="lessThan">
      <formula>$F105</formula>
    </cfRule>
    <cfRule type="cellIs" dxfId="375" priority="250" operator="greaterThan">
      <formula>$F105</formula>
    </cfRule>
  </conditionalFormatting>
  <conditionalFormatting sqref="F106">
    <cfRule type="cellIs" dxfId="374" priority="247" operator="lessThan">
      <formula>$F106</formula>
    </cfRule>
    <cfRule type="cellIs" dxfId="373" priority="248" operator="greaterThan">
      <formula>$F106</formula>
    </cfRule>
  </conditionalFormatting>
  <conditionalFormatting sqref="F107">
    <cfRule type="cellIs" dxfId="372" priority="245" operator="lessThan">
      <formula>$F107</formula>
    </cfRule>
    <cfRule type="cellIs" dxfId="371" priority="246" operator="greaterThan">
      <formula>$F107</formula>
    </cfRule>
  </conditionalFormatting>
  <conditionalFormatting sqref="G96">
    <cfRule type="cellIs" dxfId="370" priority="243" operator="lessThan">
      <formula>$G96</formula>
    </cfRule>
    <cfRule type="cellIs" dxfId="369" priority="244" operator="greaterThan">
      <formula>$G96</formula>
    </cfRule>
  </conditionalFormatting>
  <conditionalFormatting sqref="G97">
    <cfRule type="cellIs" dxfId="368" priority="241" operator="lessThan">
      <formula>$G97</formula>
    </cfRule>
    <cfRule type="cellIs" dxfId="367" priority="242" operator="greaterThan">
      <formula>$G97</formula>
    </cfRule>
  </conditionalFormatting>
  <conditionalFormatting sqref="G98">
    <cfRule type="cellIs" dxfId="366" priority="239" operator="lessThan">
      <formula>$G98</formula>
    </cfRule>
    <cfRule type="cellIs" dxfId="365" priority="240" operator="greaterThan">
      <formula>$G98</formula>
    </cfRule>
  </conditionalFormatting>
  <conditionalFormatting sqref="G99">
    <cfRule type="cellIs" dxfId="364" priority="237" operator="lessThan">
      <formula>$G99</formula>
    </cfRule>
    <cfRule type="cellIs" dxfId="363" priority="238" operator="greaterThan">
      <formula>$G99</formula>
    </cfRule>
  </conditionalFormatting>
  <conditionalFormatting sqref="G100">
    <cfRule type="cellIs" dxfId="362" priority="235" operator="lessThan">
      <formula>$G100</formula>
    </cfRule>
    <cfRule type="cellIs" dxfId="361" priority="236" operator="greaterThan">
      <formula>$G100</formula>
    </cfRule>
  </conditionalFormatting>
  <conditionalFormatting sqref="G101">
    <cfRule type="cellIs" dxfId="360" priority="233" operator="lessThan">
      <formula>$G101</formula>
    </cfRule>
    <cfRule type="cellIs" dxfId="359" priority="234" operator="greaterThan">
      <formula>$G101</formula>
    </cfRule>
  </conditionalFormatting>
  <conditionalFormatting sqref="G102">
    <cfRule type="cellIs" dxfId="358" priority="231" operator="lessThan">
      <formula>$G102</formula>
    </cfRule>
    <cfRule type="cellIs" dxfId="357" priority="232" operator="greaterThan">
      <formula>$G102</formula>
    </cfRule>
  </conditionalFormatting>
  <conditionalFormatting sqref="G103">
    <cfRule type="cellIs" dxfId="356" priority="229" operator="lessThan">
      <formula>$G103</formula>
    </cfRule>
    <cfRule type="cellIs" dxfId="355" priority="230" operator="greaterThan">
      <formula>$G103</formula>
    </cfRule>
  </conditionalFormatting>
  <conditionalFormatting sqref="G104">
    <cfRule type="cellIs" dxfId="354" priority="227" operator="lessThan">
      <formula>$G104</formula>
    </cfRule>
    <cfRule type="cellIs" dxfId="353" priority="228" operator="greaterThan">
      <formula>$G104</formula>
    </cfRule>
  </conditionalFormatting>
  <conditionalFormatting sqref="G105">
    <cfRule type="cellIs" dxfId="352" priority="225" operator="lessThan">
      <formula>$G105</formula>
    </cfRule>
    <cfRule type="cellIs" dxfId="351" priority="226" operator="greaterThan">
      <formula>$G105</formula>
    </cfRule>
  </conditionalFormatting>
  <conditionalFormatting sqref="G106">
    <cfRule type="cellIs" dxfId="350" priority="223" operator="lessThan">
      <formula>$G106</formula>
    </cfRule>
    <cfRule type="cellIs" dxfId="349" priority="224" operator="greaterThan">
      <formula>$G106</formula>
    </cfRule>
  </conditionalFormatting>
  <conditionalFormatting sqref="G107">
    <cfRule type="cellIs" dxfId="348" priority="221" operator="lessThan">
      <formula>$G107</formula>
    </cfRule>
    <cfRule type="cellIs" dxfId="347" priority="222" operator="greaterThan">
      <formula>$G107</formula>
    </cfRule>
  </conditionalFormatting>
  <conditionalFormatting sqref="E77">
    <cfRule type="cellIs" dxfId="346" priority="219" operator="lessThan">
      <formula>$E77</formula>
    </cfRule>
    <cfRule type="cellIs" dxfId="345" priority="220" operator="greaterThan">
      <formula>$E77</formula>
    </cfRule>
  </conditionalFormatting>
  <conditionalFormatting sqref="F77">
    <cfRule type="cellIs" dxfId="344" priority="217" operator="lessThan">
      <formula>$F77</formula>
    </cfRule>
    <cfRule type="cellIs" dxfId="343" priority="218" operator="greaterThan">
      <formula>$F77</formula>
    </cfRule>
  </conditionalFormatting>
  <conditionalFormatting sqref="G77">
    <cfRule type="cellIs" dxfId="342" priority="215" operator="lessThan">
      <formula>$G77</formula>
    </cfRule>
    <cfRule type="cellIs" dxfId="341" priority="216" operator="greaterThan">
      <formula>$G77</formula>
    </cfRule>
  </conditionalFormatting>
  <conditionalFormatting sqref="E78">
    <cfRule type="cellIs" dxfId="340" priority="213" operator="lessThan">
      <formula>$E78</formula>
    </cfRule>
    <cfRule type="cellIs" dxfId="339" priority="214" operator="greaterThan">
      <formula>$E78</formula>
    </cfRule>
  </conditionalFormatting>
  <conditionalFormatting sqref="E79">
    <cfRule type="cellIs" dxfId="338" priority="211" operator="lessThan">
      <formula>$E79</formula>
    </cfRule>
    <cfRule type="cellIs" dxfId="337" priority="212" operator="greaterThan">
      <formula>$E79</formula>
    </cfRule>
  </conditionalFormatting>
  <conditionalFormatting sqref="E80">
    <cfRule type="cellIs" dxfId="336" priority="209" operator="lessThan">
      <formula>$E80</formula>
    </cfRule>
    <cfRule type="cellIs" dxfId="335" priority="210" operator="greaterThan">
      <formula>$E80</formula>
    </cfRule>
  </conditionalFormatting>
  <conditionalFormatting sqref="E81">
    <cfRule type="cellIs" dxfId="334" priority="207" operator="lessThan">
      <formula>$E81</formula>
    </cfRule>
    <cfRule type="cellIs" dxfId="333" priority="208" operator="greaterThan">
      <formula>$E81</formula>
    </cfRule>
  </conditionalFormatting>
  <conditionalFormatting sqref="E82">
    <cfRule type="cellIs" dxfId="332" priority="205" operator="lessThan">
      <formula>$E82</formula>
    </cfRule>
    <cfRule type="cellIs" dxfId="331" priority="206" operator="greaterThan">
      <formula>$E82</formula>
    </cfRule>
  </conditionalFormatting>
  <conditionalFormatting sqref="E83">
    <cfRule type="cellIs" dxfId="330" priority="203" operator="lessThan">
      <formula>$E83</formula>
    </cfRule>
    <cfRule type="cellIs" dxfId="329" priority="204" operator="greaterThan">
      <formula>$E83</formula>
    </cfRule>
  </conditionalFormatting>
  <conditionalFormatting sqref="E84">
    <cfRule type="cellIs" dxfId="328" priority="201" operator="lessThan">
      <formula>$E84</formula>
    </cfRule>
    <cfRule type="cellIs" dxfId="327" priority="202" operator="greaterThan">
      <formula>$E84</formula>
    </cfRule>
  </conditionalFormatting>
  <conditionalFormatting sqref="E85">
    <cfRule type="cellIs" dxfId="326" priority="199" operator="lessThan">
      <formula>$E85</formula>
    </cfRule>
    <cfRule type="cellIs" dxfId="325" priority="200" operator="greaterThan">
      <formula>$E85</formula>
    </cfRule>
  </conditionalFormatting>
  <conditionalFormatting sqref="E86">
    <cfRule type="cellIs" dxfId="324" priority="197" operator="lessThan">
      <formula>$E86</formula>
    </cfRule>
    <cfRule type="cellIs" dxfId="323" priority="198" operator="greaterThan">
      <formula>$E86</formula>
    </cfRule>
  </conditionalFormatting>
  <conditionalFormatting sqref="E87">
    <cfRule type="cellIs" dxfId="322" priority="195" operator="lessThan">
      <formula>$E87</formula>
    </cfRule>
    <cfRule type="cellIs" dxfId="321" priority="196" operator="greaterThan">
      <formula>$E87</formula>
    </cfRule>
  </conditionalFormatting>
  <conditionalFormatting sqref="E88">
    <cfRule type="cellIs" dxfId="320" priority="193" operator="lessThan">
      <formula>$E88</formula>
    </cfRule>
    <cfRule type="cellIs" dxfId="319" priority="194" operator="greaterThan">
      <formula>$E88</formula>
    </cfRule>
  </conditionalFormatting>
  <conditionalFormatting sqref="E89">
    <cfRule type="cellIs" dxfId="318" priority="191" operator="lessThan">
      <formula>$E89</formula>
    </cfRule>
    <cfRule type="cellIs" dxfId="317" priority="192" operator="greaterThan">
      <formula>$E89</formula>
    </cfRule>
  </conditionalFormatting>
  <conditionalFormatting sqref="F78">
    <cfRule type="cellIs" dxfId="316" priority="189" operator="lessThan">
      <formula>$F78</formula>
    </cfRule>
    <cfRule type="cellIs" dxfId="315" priority="190" operator="greaterThan">
      <formula>$F78</formula>
    </cfRule>
  </conditionalFormatting>
  <conditionalFormatting sqref="F79">
    <cfRule type="cellIs" dxfId="314" priority="187" operator="lessThan">
      <formula>$F79</formula>
    </cfRule>
    <cfRule type="cellIs" dxfId="313" priority="188" operator="greaterThan">
      <formula>$F79</formula>
    </cfRule>
  </conditionalFormatting>
  <conditionalFormatting sqref="F80">
    <cfRule type="cellIs" dxfId="312" priority="185" operator="lessThan">
      <formula>$F80</formula>
    </cfRule>
    <cfRule type="cellIs" dxfId="311" priority="186" operator="greaterThan">
      <formula>$F80</formula>
    </cfRule>
  </conditionalFormatting>
  <conditionalFormatting sqref="F81">
    <cfRule type="cellIs" dxfId="310" priority="183" operator="lessThan">
      <formula>$F81</formula>
    </cfRule>
    <cfRule type="cellIs" dxfId="309" priority="184" operator="greaterThan">
      <formula>$F81</formula>
    </cfRule>
  </conditionalFormatting>
  <conditionalFormatting sqref="F82">
    <cfRule type="cellIs" dxfId="308" priority="181" operator="lessThan">
      <formula>$F82</formula>
    </cfRule>
    <cfRule type="cellIs" dxfId="307" priority="182" operator="greaterThan">
      <formula>$F82</formula>
    </cfRule>
  </conditionalFormatting>
  <conditionalFormatting sqref="F83">
    <cfRule type="cellIs" dxfId="306" priority="179" operator="lessThan">
      <formula>$F83</formula>
    </cfRule>
    <cfRule type="cellIs" dxfId="305" priority="180" operator="greaterThan">
      <formula>$F83</formula>
    </cfRule>
  </conditionalFormatting>
  <conditionalFormatting sqref="F84">
    <cfRule type="cellIs" dxfId="304" priority="177" operator="lessThan">
      <formula>$F84</formula>
    </cfRule>
    <cfRule type="cellIs" dxfId="303" priority="178" operator="greaterThan">
      <formula>$F84</formula>
    </cfRule>
  </conditionalFormatting>
  <conditionalFormatting sqref="F85">
    <cfRule type="cellIs" dxfId="302" priority="175" operator="lessThan">
      <formula>$F85</formula>
    </cfRule>
    <cfRule type="cellIs" dxfId="301" priority="176" operator="greaterThan">
      <formula>$F85</formula>
    </cfRule>
  </conditionalFormatting>
  <conditionalFormatting sqref="F86">
    <cfRule type="cellIs" dxfId="300" priority="173" operator="lessThan">
      <formula>$F86</formula>
    </cfRule>
    <cfRule type="cellIs" dxfId="299" priority="174" operator="greaterThan">
      <formula>$F86</formula>
    </cfRule>
  </conditionalFormatting>
  <conditionalFormatting sqref="F87">
    <cfRule type="cellIs" dxfId="298" priority="171" operator="lessThan">
      <formula>$F87</formula>
    </cfRule>
    <cfRule type="cellIs" dxfId="297" priority="172" operator="greaterThan">
      <formula>$F87</formula>
    </cfRule>
  </conditionalFormatting>
  <conditionalFormatting sqref="F88">
    <cfRule type="cellIs" dxfId="296" priority="169" operator="lessThan">
      <formula>$F88</formula>
    </cfRule>
    <cfRule type="cellIs" dxfId="295" priority="170" operator="greaterThan">
      <formula>$F88</formula>
    </cfRule>
  </conditionalFormatting>
  <conditionalFormatting sqref="F89">
    <cfRule type="cellIs" dxfId="294" priority="167" operator="lessThan">
      <formula>$F89</formula>
    </cfRule>
    <cfRule type="cellIs" dxfId="293" priority="168" operator="greaterThan">
      <formula>$F89</formula>
    </cfRule>
  </conditionalFormatting>
  <conditionalFormatting sqref="G78">
    <cfRule type="cellIs" dxfId="292" priority="165" operator="lessThan">
      <formula>$G78</formula>
    </cfRule>
    <cfRule type="cellIs" dxfId="291" priority="166" operator="greaterThan">
      <formula>$G78</formula>
    </cfRule>
  </conditionalFormatting>
  <conditionalFormatting sqref="G79">
    <cfRule type="cellIs" dxfId="290" priority="163" operator="lessThan">
      <formula>$G79</formula>
    </cfRule>
    <cfRule type="cellIs" dxfId="289" priority="164" operator="greaterThan">
      <formula>$G79</formula>
    </cfRule>
  </conditionalFormatting>
  <conditionalFormatting sqref="G80">
    <cfRule type="cellIs" dxfId="288" priority="161" operator="lessThan">
      <formula>$G80</formula>
    </cfRule>
    <cfRule type="cellIs" dxfId="287" priority="162" operator="greaterThan">
      <formula>$G80</formula>
    </cfRule>
  </conditionalFormatting>
  <conditionalFormatting sqref="G81">
    <cfRule type="cellIs" dxfId="286" priority="159" operator="lessThan">
      <formula>$G81</formula>
    </cfRule>
    <cfRule type="cellIs" dxfId="285" priority="160" operator="greaterThan">
      <formula>$G81</formula>
    </cfRule>
  </conditionalFormatting>
  <conditionalFormatting sqref="G82">
    <cfRule type="cellIs" dxfId="284" priority="157" operator="lessThan">
      <formula>$G82</formula>
    </cfRule>
    <cfRule type="cellIs" dxfId="283" priority="158" operator="greaterThan">
      <formula>$G82</formula>
    </cfRule>
  </conditionalFormatting>
  <conditionalFormatting sqref="G83">
    <cfRule type="cellIs" dxfId="282" priority="155" operator="lessThan">
      <formula>$G83</formula>
    </cfRule>
    <cfRule type="cellIs" dxfId="281" priority="156" operator="greaterThan">
      <formula>$G83</formula>
    </cfRule>
  </conditionalFormatting>
  <conditionalFormatting sqref="G84">
    <cfRule type="cellIs" dxfId="280" priority="153" operator="lessThan">
      <formula>$G84</formula>
    </cfRule>
    <cfRule type="cellIs" dxfId="279" priority="154" operator="greaterThan">
      <formula>$G84</formula>
    </cfRule>
  </conditionalFormatting>
  <conditionalFormatting sqref="G85">
    <cfRule type="cellIs" dxfId="278" priority="151" operator="lessThan">
      <formula>$G85</formula>
    </cfRule>
    <cfRule type="cellIs" dxfId="277" priority="152" operator="greaterThan">
      <formula>$G85</formula>
    </cfRule>
  </conditionalFormatting>
  <conditionalFormatting sqref="G86">
    <cfRule type="cellIs" dxfId="276" priority="149" operator="lessThan">
      <formula>$G86</formula>
    </cfRule>
    <cfRule type="cellIs" dxfId="275" priority="150" operator="greaterThan">
      <formula>$G86</formula>
    </cfRule>
  </conditionalFormatting>
  <conditionalFormatting sqref="G87">
    <cfRule type="cellIs" dxfId="274" priority="147" operator="lessThan">
      <formula>$G87</formula>
    </cfRule>
    <cfRule type="cellIs" dxfId="273" priority="148" operator="greaterThan">
      <formula>$G87</formula>
    </cfRule>
  </conditionalFormatting>
  <conditionalFormatting sqref="G88">
    <cfRule type="cellIs" dxfId="272" priority="145" operator="lessThan">
      <formula>$G88</formula>
    </cfRule>
    <cfRule type="cellIs" dxfId="271" priority="146" operator="greaterThan">
      <formula>$G88</formula>
    </cfRule>
  </conditionalFormatting>
  <conditionalFormatting sqref="G89">
    <cfRule type="cellIs" dxfId="270" priority="143" operator="lessThan">
      <formula>$G89</formula>
    </cfRule>
    <cfRule type="cellIs" dxfId="269" priority="144" operator="greaterThan">
      <formula>$G89</formula>
    </cfRule>
  </conditionalFormatting>
  <conditionalFormatting sqref="E58">
    <cfRule type="cellIs" dxfId="268" priority="141" operator="lessThan">
      <formula>$E58</formula>
    </cfRule>
    <cfRule type="cellIs" dxfId="267" priority="142" operator="greaterThan">
      <formula>$E58</formula>
    </cfRule>
  </conditionalFormatting>
  <conditionalFormatting sqref="F58">
    <cfRule type="cellIs" dxfId="266" priority="139" operator="lessThan">
      <formula>$F58</formula>
    </cfRule>
    <cfRule type="cellIs" dxfId="265" priority="140" operator="greaterThan">
      <formula>$F58</formula>
    </cfRule>
  </conditionalFormatting>
  <conditionalFormatting sqref="G58">
    <cfRule type="cellIs" dxfId="264" priority="137" operator="lessThan">
      <formula>$G58</formula>
    </cfRule>
    <cfRule type="cellIs" dxfId="263" priority="138" operator="greaterThan">
      <formula>$G58</formula>
    </cfRule>
  </conditionalFormatting>
  <conditionalFormatting sqref="E59">
    <cfRule type="cellIs" dxfId="262" priority="135" operator="lessThan">
      <formula>$E59</formula>
    </cfRule>
    <cfRule type="cellIs" dxfId="261" priority="136" operator="greaterThan">
      <formula>$E59</formula>
    </cfRule>
  </conditionalFormatting>
  <conditionalFormatting sqref="E60">
    <cfRule type="cellIs" dxfId="260" priority="133" operator="lessThan">
      <formula>$E60</formula>
    </cfRule>
    <cfRule type="cellIs" dxfId="259" priority="134" operator="greaterThan">
      <formula>$E60</formula>
    </cfRule>
  </conditionalFormatting>
  <conditionalFormatting sqref="E61">
    <cfRule type="cellIs" dxfId="258" priority="131" operator="lessThan">
      <formula>$E61</formula>
    </cfRule>
    <cfRule type="cellIs" dxfId="257" priority="132" operator="greaterThan">
      <formula>$E61</formula>
    </cfRule>
  </conditionalFormatting>
  <conditionalFormatting sqref="E62">
    <cfRule type="cellIs" dxfId="256" priority="129" operator="lessThan">
      <formula>$E62</formula>
    </cfRule>
    <cfRule type="cellIs" dxfId="255" priority="130" operator="greaterThan">
      <formula>$E62</formula>
    </cfRule>
  </conditionalFormatting>
  <conditionalFormatting sqref="E63">
    <cfRule type="cellIs" dxfId="254" priority="127" operator="lessThan">
      <formula>$E63</formula>
    </cfRule>
    <cfRule type="cellIs" dxfId="253" priority="128" operator="greaterThan">
      <formula>$E63</formula>
    </cfRule>
  </conditionalFormatting>
  <conditionalFormatting sqref="E64">
    <cfRule type="cellIs" dxfId="252" priority="125" operator="lessThan">
      <formula>$E64</formula>
    </cfRule>
    <cfRule type="cellIs" dxfId="251" priority="126" operator="greaterThan">
      <formula>$E64</formula>
    </cfRule>
  </conditionalFormatting>
  <conditionalFormatting sqref="E65">
    <cfRule type="cellIs" dxfId="250" priority="123" operator="lessThan">
      <formula>$E65</formula>
    </cfRule>
    <cfRule type="cellIs" dxfId="249" priority="124" operator="greaterThan">
      <formula>$E65</formula>
    </cfRule>
  </conditionalFormatting>
  <conditionalFormatting sqref="E66">
    <cfRule type="cellIs" dxfId="248" priority="121" operator="lessThan">
      <formula>$E66</formula>
    </cfRule>
    <cfRule type="cellIs" dxfId="247" priority="122" operator="greaterThan">
      <formula>$E66</formula>
    </cfRule>
  </conditionalFormatting>
  <conditionalFormatting sqref="E67">
    <cfRule type="cellIs" dxfId="246" priority="119" operator="lessThan">
      <formula>$E67</formula>
    </cfRule>
    <cfRule type="cellIs" dxfId="245" priority="120" operator="greaterThan">
      <formula>$E67</formula>
    </cfRule>
  </conditionalFormatting>
  <conditionalFormatting sqref="E68">
    <cfRule type="cellIs" dxfId="244" priority="117" operator="lessThan">
      <formula>$E68</formula>
    </cfRule>
    <cfRule type="cellIs" dxfId="243" priority="118" operator="greaterThan">
      <formula>$E68</formula>
    </cfRule>
  </conditionalFormatting>
  <conditionalFormatting sqref="E69">
    <cfRule type="cellIs" dxfId="242" priority="115" operator="lessThan">
      <formula>$E69</formula>
    </cfRule>
    <cfRule type="cellIs" dxfId="241" priority="116" operator="greaterThan">
      <formula>$E69</formula>
    </cfRule>
  </conditionalFormatting>
  <conditionalFormatting sqref="E70">
    <cfRule type="cellIs" dxfId="240" priority="113" operator="lessThan">
      <formula>$E70</formula>
    </cfRule>
    <cfRule type="cellIs" dxfId="239" priority="114" operator="greaterThan">
      <formula>$E70</formula>
    </cfRule>
  </conditionalFormatting>
  <conditionalFormatting sqref="F59">
    <cfRule type="cellIs" dxfId="238" priority="111" operator="lessThan">
      <formula>$F59</formula>
    </cfRule>
    <cfRule type="cellIs" dxfId="237" priority="112" operator="greaterThan">
      <formula>$F59</formula>
    </cfRule>
  </conditionalFormatting>
  <conditionalFormatting sqref="F60">
    <cfRule type="cellIs" dxfId="236" priority="109" operator="lessThan">
      <formula>$F60</formula>
    </cfRule>
    <cfRule type="cellIs" dxfId="235" priority="110" operator="greaterThan">
      <formula>$F60</formula>
    </cfRule>
  </conditionalFormatting>
  <conditionalFormatting sqref="F61">
    <cfRule type="cellIs" dxfId="234" priority="107" operator="lessThan">
      <formula>$F61</formula>
    </cfRule>
    <cfRule type="cellIs" dxfId="233" priority="108" operator="greaterThan">
      <formula>$F61</formula>
    </cfRule>
  </conditionalFormatting>
  <conditionalFormatting sqref="F62">
    <cfRule type="cellIs" dxfId="232" priority="105" operator="lessThan">
      <formula>$F62</formula>
    </cfRule>
    <cfRule type="cellIs" dxfId="231" priority="106" operator="greaterThan">
      <formula>$F62</formula>
    </cfRule>
  </conditionalFormatting>
  <conditionalFormatting sqref="F63">
    <cfRule type="cellIs" dxfId="230" priority="103" operator="lessThan">
      <formula>$F63</formula>
    </cfRule>
    <cfRule type="cellIs" dxfId="229" priority="104" operator="greaterThan">
      <formula>$F63</formula>
    </cfRule>
  </conditionalFormatting>
  <conditionalFormatting sqref="F64">
    <cfRule type="cellIs" dxfId="228" priority="101" operator="lessThan">
      <formula>$F64</formula>
    </cfRule>
    <cfRule type="cellIs" dxfId="227" priority="102" operator="greaterThan">
      <formula>$F64</formula>
    </cfRule>
  </conditionalFormatting>
  <conditionalFormatting sqref="F65">
    <cfRule type="cellIs" dxfId="226" priority="99" operator="lessThan">
      <formula>$F65</formula>
    </cfRule>
    <cfRule type="cellIs" dxfId="225" priority="100" operator="greaterThan">
      <formula>$F65</formula>
    </cfRule>
  </conditionalFormatting>
  <conditionalFormatting sqref="F66">
    <cfRule type="cellIs" dxfId="224" priority="97" operator="lessThan">
      <formula>$F66</formula>
    </cfRule>
    <cfRule type="cellIs" dxfId="223" priority="98" operator="greaterThan">
      <formula>$F66</formula>
    </cfRule>
  </conditionalFormatting>
  <conditionalFormatting sqref="F67">
    <cfRule type="cellIs" dxfId="222" priority="95" operator="lessThan">
      <formula>$F67</formula>
    </cfRule>
    <cfRule type="cellIs" dxfId="221" priority="96" operator="greaterThan">
      <formula>$F67</formula>
    </cfRule>
  </conditionalFormatting>
  <conditionalFormatting sqref="F68">
    <cfRule type="cellIs" dxfId="220" priority="93" operator="lessThan">
      <formula>$F68</formula>
    </cfRule>
    <cfRule type="cellIs" dxfId="219" priority="94" operator="greaterThan">
      <formula>$F68</formula>
    </cfRule>
  </conditionalFormatting>
  <conditionalFormatting sqref="F69">
    <cfRule type="cellIs" dxfId="218" priority="91" operator="lessThan">
      <formula>$F69</formula>
    </cfRule>
    <cfRule type="cellIs" dxfId="217" priority="92" operator="greaterThan">
      <formula>$F69</formula>
    </cfRule>
  </conditionalFormatting>
  <conditionalFormatting sqref="F70">
    <cfRule type="cellIs" dxfId="216" priority="89" operator="lessThan">
      <formula>$F70</formula>
    </cfRule>
    <cfRule type="cellIs" dxfId="215" priority="90" operator="greaterThan">
      <formula>$F70</formula>
    </cfRule>
  </conditionalFormatting>
  <conditionalFormatting sqref="G59">
    <cfRule type="cellIs" dxfId="214" priority="87" operator="lessThan">
      <formula>$G59</formula>
    </cfRule>
    <cfRule type="cellIs" dxfId="213" priority="88" operator="greaterThan">
      <formula>$G59</formula>
    </cfRule>
  </conditionalFormatting>
  <conditionalFormatting sqref="G60">
    <cfRule type="cellIs" dxfId="212" priority="85" operator="lessThan">
      <formula>$G60</formula>
    </cfRule>
    <cfRule type="cellIs" dxfId="211" priority="86" operator="greaterThan">
      <formula>$G60</formula>
    </cfRule>
  </conditionalFormatting>
  <conditionalFormatting sqref="G61">
    <cfRule type="cellIs" dxfId="210" priority="83" operator="lessThan">
      <formula>$G61</formula>
    </cfRule>
    <cfRule type="cellIs" dxfId="209" priority="84" operator="greaterThan">
      <formula>$G61</formula>
    </cfRule>
  </conditionalFormatting>
  <conditionalFormatting sqref="G62">
    <cfRule type="cellIs" dxfId="208" priority="81" operator="lessThan">
      <formula>$G62</formula>
    </cfRule>
    <cfRule type="cellIs" dxfId="207" priority="82" operator="greaterThan">
      <formula>$G62</formula>
    </cfRule>
  </conditionalFormatting>
  <conditionalFormatting sqref="G63">
    <cfRule type="cellIs" dxfId="206" priority="79" operator="lessThan">
      <formula>$G63</formula>
    </cfRule>
    <cfRule type="cellIs" dxfId="205" priority="80" operator="greaterThan">
      <formula>$G63</formula>
    </cfRule>
  </conditionalFormatting>
  <conditionalFormatting sqref="G64">
    <cfRule type="cellIs" dxfId="204" priority="77" operator="lessThan">
      <formula>$G64</formula>
    </cfRule>
    <cfRule type="cellIs" dxfId="203" priority="78" operator="greaterThan">
      <formula>$G64</formula>
    </cfRule>
  </conditionalFormatting>
  <conditionalFormatting sqref="G65">
    <cfRule type="cellIs" dxfId="202" priority="75" operator="lessThan">
      <formula>$G65</formula>
    </cfRule>
    <cfRule type="cellIs" dxfId="201" priority="76" operator="greaterThan">
      <formula>$G65</formula>
    </cfRule>
  </conditionalFormatting>
  <conditionalFormatting sqref="G66">
    <cfRule type="cellIs" dxfId="200" priority="73" operator="lessThan">
      <formula>$G66</formula>
    </cfRule>
    <cfRule type="cellIs" dxfId="199" priority="74" operator="greaterThan">
      <formula>$G66</formula>
    </cfRule>
  </conditionalFormatting>
  <conditionalFormatting sqref="G67">
    <cfRule type="cellIs" dxfId="198" priority="71" operator="lessThan">
      <formula>$G67</formula>
    </cfRule>
    <cfRule type="cellIs" dxfId="197" priority="72" operator="greaterThan">
      <formula>$G67</formula>
    </cfRule>
  </conditionalFormatting>
  <conditionalFormatting sqref="G68">
    <cfRule type="cellIs" dxfId="196" priority="69" operator="lessThan">
      <formula>$G68</formula>
    </cfRule>
    <cfRule type="cellIs" dxfId="195" priority="70" operator="greaterThan">
      <formula>$G68</formula>
    </cfRule>
  </conditionalFormatting>
  <conditionalFormatting sqref="G69">
    <cfRule type="cellIs" dxfId="194" priority="67" operator="lessThan">
      <formula>$G69</formula>
    </cfRule>
    <cfRule type="cellIs" dxfId="193" priority="68" operator="greaterThan">
      <formula>$G69</formula>
    </cfRule>
  </conditionalFormatting>
  <conditionalFormatting sqref="G70">
    <cfRule type="cellIs" dxfId="192" priority="65" operator="lessThan">
      <formula>$G70</formula>
    </cfRule>
    <cfRule type="cellIs" dxfId="191" priority="66" operator="greaterThan">
      <formula>$G70</formula>
    </cfRule>
  </conditionalFormatting>
  <conditionalFormatting sqref="F52">
    <cfRule type="cellIs" dxfId="190" priority="63" operator="lessThan">
      <formula>$F52</formula>
    </cfRule>
    <cfRule type="cellIs" dxfId="189" priority="64" operator="greaterThan">
      <formula>$F52</formula>
    </cfRule>
  </conditionalFormatting>
  <conditionalFormatting sqref="G52">
    <cfRule type="cellIs" dxfId="188" priority="61" operator="lessThan">
      <formula>$G52</formula>
    </cfRule>
    <cfRule type="cellIs" dxfId="187" priority="62" operator="greaterThan">
      <formula>$G52</formula>
    </cfRule>
  </conditionalFormatting>
  <conditionalFormatting sqref="E52">
    <cfRule type="cellIs" dxfId="186" priority="59" operator="lessThan">
      <formula>$E52</formula>
    </cfRule>
    <cfRule type="cellIs" dxfId="185" priority="60" operator="greaterThan">
      <formula>$E52</formula>
    </cfRule>
  </conditionalFormatting>
  <conditionalFormatting sqref="E42">
    <cfRule type="cellIs" dxfId="184" priority="57" operator="lessThan">
      <formula>$E42</formula>
    </cfRule>
    <cfRule type="cellIs" dxfId="183" priority="58" operator="greaterThan">
      <formula>$E42</formula>
    </cfRule>
  </conditionalFormatting>
  <conditionalFormatting sqref="E43">
    <cfRule type="cellIs" dxfId="182" priority="55" operator="lessThan">
      <formula>$E43</formula>
    </cfRule>
    <cfRule type="cellIs" dxfId="181" priority="56" operator="greaterThan">
      <formula>$E43</formula>
    </cfRule>
  </conditionalFormatting>
  <conditionalFormatting sqref="E44">
    <cfRule type="cellIs" dxfId="180" priority="53" operator="lessThan">
      <formula>$E44</formula>
    </cfRule>
    <cfRule type="cellIs" dxfId="179" priority="54" operator="greaterThan">
      <formula>$E44</formula>
    </cfRule>
  </conditionalFormatting>
  <conditionalFormatting sqref="E45">
    <cfRule type="cellIs" dxfId="178" priority="51" operator="lessThan">
      <formula>$E45</formula>
    </cfRule>
    <cfRule type="cellIs" dxfId="177" priority="52" operator="greaterThan">
      <formula>$E45</formula>
    </cfRule>
  </conditionalFormatting>
  <conditionalFormatting sqref="E46">
    <cfRule type="cellIs" dxfId="176" priority="49" operator="lessThan">
      <formula>$E46</formula>
    </cfRule>
    <cfRule type="cellIs" dxfId="175" priority="50" operator="greaterThan">
      <formula>$E46</formula>
    </cfRule>
  </conditionalFormatting>
  <conditionalFormatting sqref="E47">
    <cfRule type="cellIs" dxfId="174" priority="47" operator="lessThan">
      <formula>$E47</formula>
    </cfRule>
    <cfRule type="cellIs" dxfId="173" priority="48" operator="greaterThan">
      <formula>$E47</formula>
    </cfRule>
  </conditionalFormatting>
  <conditionalFormatting sqref="E48">
    <cfRule type="cellIs" dxfId="172" priority="45" operator="lessThan">
      <formula>$E48</formula>
    </cfRule>
    <cfRule type="cellIs" dxfId="171" priority="46" operator="greaterThan">
      <formula>$E48</formula>
    </cfRule>
  </conditionalFormatting>
  <conditionalFormatting sqref="F42">
    <cfRule type="cellIs" dxfId="170" priority="43" operator="lessThan">
      <formula>$F42</formula>
    </cfRule>
    <cfRule type="cellIs" dxfId="169" priority="44" operator="greaterThan">
      <formula>$F42</formula>
    </cfRule>
  </conditionalFormatting>
  <conditionalFormatting sqref="F43">
    <cfRule type="cellIs" dxfId="168" priority="41" operator="lessThan">
      <formula>$F43</formula>
    </cfRule>
    <cfRule type="cellIs" dxfId="167" priority="42" operator="greaterThan">
      <formula>$F43</formula>
    </cfRule>
  </conditionalFormatting>
  <conditionalFormatting sqref="F44">
    <cfRule type="cellIs" dxfId="166" priority="39" operator="lessThan">
      <formula>$F44</formula>
    </cfRule>
    <cfRule type="cellIs" dxfId="165" priority="40" operator="greaterThan">
      <formula>$F44</formula>
    </cfRule>
  </conditionalFormatting>
  <conditionalFormatting sqref="F45">
    <cfRule type="cellIs" dxfId="164" priority="37" operator="lessThan">
      <formula>$F45</formula>
    </cfRule>
    <cfRule type="cellIs" dxfId="163" priority="38" operator="greaterThan">
      <formula>$F45</formula>
    </cfRule>
  </conditionalFormatting>
  <conditionalFormatting sqref="F46">
    <cfRule type="cellIs" dxfId="162" priority="35" operator="lessThan">
      <formula>$F46</formula>
    </cfRule>
    <cfRule type="cellIs" dxfId="161" priority="36" operator="greaterThan">
      <formula>$F46</formula>
    </cfRule>
  </conditionalFormatting>
  <conditionalFormatting sqref="F47">
    <cfRule type="cellIs" dxfId="160" priority="33" operator="lessThan">
      <formula>$F47</formula>
    </cfRule>
    <cfRule type="cellIs" dxfId="159" priority="34" operator="greaterThan">
      <formula>$F47</formula>
    </cfRule>
  </conditionalFormatting>
  <conditionalFormatting sqref="F48">
    <cfRule type="cellIs" dxfId="158" priority="31" operator="lessThan">
      <formula>$F48</formula>
    </cfRule>
    <cfRule type="cellIs" dxfId="157" priority="32" operator="greaterThan">
      <formula>$F48</formula>
    </cfRule>
  </conditionalFormatting>
  <conditionalFormatting sqref="G42">
    <cfRule type="cellIs" dxfId="156" priority="29" operator="lessThan">
      <formula>$G42</formula>
    </cfRule>
    <cfRule type="cellIs" dxfId="155" priority="30" operator="greaterThan">
      <formula>$G42</formula>
    </cfRule>
  </conditionalFormatting>
  <conditionalFormatting sqref="G43">
    <cfRule type="cellIs" dxfId="154" priority="27" operator="lessThan">
      <formula>$G43</formula>
    </cfRule>
    <cfRule type="cellIs" dxfId="153" priority="28" operator="greaterThan">
      <formula>$G43</formula>
    </cfRule>
  </conditionalFormatting>
  <conditionalFormatting sqref="G44">
    <cfRule type="cellIs" dxfId="152" priority="25" operator="lessThan">
      <formula>$G44</formula>
    </cfRule>
    <cfRule type="cellIs" dxfId="151" priority="26" operator="greaterThan">
      <formula>$G44</formula>
    </cfRule>
  </conditionalFormatting>
  <conditionalFormatting sqref="G45">
    <cfRule type="cellIs" dxfId="150" priority="23" operator="lessThan">
      <formula>$G45</formula>
    </cfRule>
    <cfRule type="cellIs" dxfId="149" priority="24" operator="greaterThan">
      <formula>$G45</formula>
    </cfRule>
  </conditionalFormatting>
  <conditionalFormatting sqref="G46">
    <cfRule type="cellIs" dxfId="148" priority="21" operator="lessThan">
      <formula>$G46</formula>
    </cfRule>
    <cfRule type="cellIs" dxfId="147" priority="22" operator="greaterThan">
      <formula>$G46</formula>
    </cfRule>
  </conditionalFormatting>
  <conditionalFormatting sqref="G47">
    <cfRule type="cellIs" dxfId="146" priority="19" operator="lessThan">
      <formula>$G47</formula>
    </cfRule>
    <cfRule type="cellIs" dxfId="145" priority="20" operator="greaterThan">
      <formula>$G47</formula>
    </cfRule>
  </conditionalFormatting>
  <conditionalFormatting sqref="G48">
    <cfRule type="cellIs" dxfId="144" priority="17" operator="lessThan">
      <formula>$G48</formula>
    </cfRule>
    <cfRule type="cellIs" dxfId="143" priority="18" operator="greaterThan">
      <formula>$G48</formula>
    </cfRule>
  </conditionalFormatting>
  <conditionalFormatting sqref="P120">
    <cfRule type="cellIs" dxfId="142" priority="15" operator="lessThan">
      <formula>$F120</formula>
    </cfRule>
    <cfRule type="cellIs" dxfId="141" priority="16" operator="greaterThan">
      <formula>$F120</formula>
    </cfRule>
  </conditionalFormatting>
  <conditionalFormatting sqref="P121">
    <cfRule type="cellIs" dxfId="140" priority="13" operator="lessThan">
      <formula>$F121</formula>
    </cfRule>
    <cfRule type="cellIs" dxfId="139" priority="14" operator="greaterThan">
      <formula>$F121</formula>
    </cfRule>
  </conditionalFormatting>
  <conditionalFormatting sqref="P122">
    <cfRule type="cellIs" dxfId="138" priority="11" operator="lessThan">
      <formula>$F122</formula>
    </cfRule>
    <cfRule type="cellIs" dxfId="137" priority="12" operator="greaterThan">
      <formula>$F122</formula>
    </cfRule>
  </conditionalFormatting>
  <conditionalFormatting sqref="P123">
    <cfRule type="cellIs" dxfId="136" priority="9" operator="lessThan">
      <formula>$F123</formula>
    </cfRule>
    <cfRule type="cellIs" dxfId="135" priority="10" operator="greaterThan">
      <formula>$F123</formula>
    </cfRule>
  </conditionalFormatting>
  <conditionalFormatting sqref="P124">
    <cfRule type="cellIs" dxfId="134" priority="7" operator="lessThan">
      <formula>$F124</formula>
    </cfRule>
    <cfRule type="cellIs" dxfId="133" priority="8" operator="greaterThan">
      <formula>$F124</formula>
    </cfRule>
  </conditionalFormatting>
  <conditionalFormatting sqref="P125">
    <cfRule type="cellIs" dxfId="132" priority="5" operator="lessThan">
      <formula>$F125</formula>
    </cfRule>
    <cfRule type="cellIs" dxfId="131" priority="6" operator="greaterThan">
      <formula>$F125</formula>
    </cfRule>
  </conditionalFormatting>
  <conditionalFormatting sqref="P126">
    <cfRule type="cellIs" dxfId="130" priority="3" operator="lessThan">
      <formula>$F126</formula>
    </cfRule>
    <cfRule type="cellIs" dxfId="129" priority="4" operator="greaterThan">
      <formula>$F126</formula>
    </cfRule>
  </conditionalFormatting>
  <conditionalFormatting sqref="A1">
    <cfRule type="expression" dxfId="128" priority="2">
      <formula>F1="X"</formula>
    </cfRule>
  </conditionalFormatting>
  <conditionalFormatting sqref="A1">
    <cfRule type="expression" dxfId="127" priority="1">
      <formula>G1="X"</formula>
    </cfRule>
  </conditionalFormatting>
  <hyperlinks>
    <hyperlink ref="M2:R2" r:id="rId1" display="Click here for Guiding Video" xr:uid="{00000000-0004-0000-1500-000000000000}"/>
    <hyperlink ref="M1:R1" r:id="rId2" location="bookmark=id.q6fwx2wdzfcz" display="Click here for Guiding Document, or" xr:uid="{00000000-0004-0000-1500-000001000000}"/>
  </hyperlinks>
  <printOptions horizontalCentered="1" verticalCentered="1"/>
  <pageMargins left="0.7" right="0.7" top="0.75" bottom="0.75" header="0.3" footer="0.3"/>
  <pageSetup scale="90" orientation="landscape" r:id="rId3"/>
  <headerFooter>
    <oddFooter>Page &amp;P</oddFooter>
  </headerFooter>
  <rowBreaks count="1" manualBreakCount="1">
    <brk id="53" max="16383" man="1"/>
  </rowBreaks>
  <extLst>
    <ext xmlns:x14="http://schemas.microsoft.com/office/spreadsheetml/2009/9/main" uri="{05C60535-1F16-4fd2-B633-F4F36F0B64E0}">
      <x14:sparklineGroups xmlns:xm="http://schemas.microsoft.com/office/excel/2006/main">
        <x14:sparklineGroup displayEmptyCellsAs="gap" markers="1" xr2:uid="{00000000-0003-0000-1500-000010000000}">
          <x14:colorSeries rgb="FF376092"/>
          <x14:colorNegative rgb="FFD00000"/>
          <x14:colorAxis rgb="FF000000"/>
          <x14:colorMarkers rgb="FFD00000"/>
          <x14:colorFirst rgb="FFD00000"/>
          <x14:colorLast rgb="FFD00000"/>
          <x14:colorHigh rgb="FFD00000"/>
          <x14:colorLow rgb="FFD00000"/>
          <x14:sparklines>
            <x14:sparkline>
              <xm:f>'Statewide Assess (Ind 3)'!E126:G126</xm:f>
              <xm:sqref>H126</xm:sqref>
            </x14:sparkline>
          </x14:sparklines>
        </x14:sparklineGroup>
        <x14:sparklineGroup displayEmptyCellsAs="gap" markers="1" xr2:uid="{00000000-0003-0000-1500-00000F000000}">
          <x14:colorSeries rgb="FF376092"/>
          <x14:colorNegative rgb="FFD00000"/>
          <x14:colorAxis rgb="FF000000"/>
          <x14:colorMarkers rgb="FFD00000"/>
          <x14:colorFirst rgb="FFD00000"/>
          <x14:colorLast rgb="FFD00000"/>
          <x14:colorHigh rgb="FFD00000"/>
          <x14:colorLow rgb="FFD00000"/>
          <x14:sparklines>
            <x14:sparkline>
              <xm:f>'Statewide Assess (Ind 3)'!E19:G19</xm:f>
              <xm:sqref>H19</xm:sqref>
            </x14:sparkline>
            <x14:sparkline>
              <xm:f>'Statewide Assess (Ind 3)'!E20:G20</xm:f>
              <xm:sqref>H20</xm:sqref>
            </x14:sparkline>
            <x14:sparkline>
              <xm:f>'Statewide Assess (Ind 3)'!E21:G21</xm:f>
              <xm:sqref>H21</xm:sqref>
            </x14:sparkline>
          </x14:sparklines>
        </x14:sparklineGroup>
        <x14:sparklineGroup displayEmptyCellsAs="gap" markers="1" xr2:uid="{00000000-0003-0000-1500-00000E000000}">
          <x14:colorSeries rgb="FF376092"/>
          <x14:colorNegative rgb="FFD00000"/>
          <x14:colorAxis rgb="FF000000"/>
          <x14:colorMarkers rgb="FFD00000"/>
          <x14:colorFirst rgb="FFD00000"/>
          <x14:colorLast rgb="FFD00000"/>
          <x14:colorHigh rgb="FFD00000"/>
          <x14:colorLow rgb="FFD00000"/>
          <x14:sparklines>
            <x14:sparkline>
              <xm:f>'Statewide Assess (Ind 3)'!E37:G37</xm:f>
              <xm:sqref>H37</xm:sqref>
            </x14:sparkline>
          </x14:sparklines>
        </x14:sparklineGroup>
        <x14:sparklineGroup displayEmptyCellsAs="gap" markers="1" xr2:uid="{00000000-0003-0000-1500-00000D000000}">
          <x14:colorSeries rgb="FF376092"/>
          <x14:colorNegative rgb="FFD00000"/>
          <x14:colorAxis rgb="FF000000"/>
          <x14:colorMarkers rgb="FFD00000"/>
          <x14:colorFirst rgb="FFD00000"/>
          <x14:colorLast rgb="FFD00000"/>
          <x14:colorHigh rgb="FFD00000"/>
          <x14:colorLow rgb="FFD00000"/>
          <x14:sparklines>
            <x14:sparkline>
              <xm:f>'Statewide Assess (Ind 3)'!Z95:AB95</xm:f>
              <xm:sqref>N95</xm:sqref>
            </x14:sparkline>
            <x14:sparkline>
              <xm:f>'Statewide Assess (Ind 3)'!Z96:AB96</xm:f>
              <xm:sqref>N96</xm:sqref>
            </x14:sparkline>
            <x14:sparkline>
              <xm:f>'Statewide Assess (Ind 3)'!Z97:AB97</xm:f>
              <xm:sqref>N97</xm:sqref>
            </x14:sparkline>
            <x14:sparkline>
              <xm:f>'Statewide Assess (Ind 3)'!Z98:AB98</xm:f>
              <xm:sqref>N98</xm:sqref>
            </x14:sparkline>
            <x14:sparkline>
              <xm:f>'Statewide Assess (Ind 3)'!Z99:AB99</xm:f>
              <xm:sqref>N99</xm:sqref>
            </x14:sparkline>
            <x14:sparkline>
              <xm:f>'Statewide Assess (Ind 3)'!Z100:AB100</xm:f>
              <xm:sqref>N100</xm:sqref>
            </x14:sparkline>
            <x14:sparkline>
              <xm:f>'Statewide Assess (Ind 3)'!Z101:AB101</xm:f>
              <xm:sqref>N101</xm:sqref>
            </x14:sparkline>
            <x14:sparkline>
              <xm:f>'Statewide Assess (Ind 3)'!Z102:AB102</xm:f>
              <xm:sqref>N102</xm:sqref>
            </x14:sparkline>
            <x14:sparkline>
              <xm:f>'Statewide Assess (Ind 3)'!Z103:AB103</xm:f>
              <xm:sqref>N103</xm:sqref>
            </x14:sparkline>
            <x14:sparkline>
              <xm:f>'Statewide Assess (Ind 3)'!Z104:AB104</xm:f>
              <xm:sqref>N104</xm:sqref>
            </x14:sparkline>
            <x14:sparkline>
              <xm:f>'Statewide Assess (Ind 3)'!Z105:AB105</xm:f>
              <xm:sqref>N105</xm:sqref>
            </x14:sparkline>
            <x14:sparkline>
              <xm:f>'Statewide Assess (Ind 3)'!Z106:AB106</xm:f>
              <xm:sqref>N106</xm:sqref>
            </x14:sparkline>
            <x14:sparkline>
              <xm:f>'Statewide Assess (Ind 3)'!Z107:AB107</xm:f>
              <xm:sqref>N107</xm:sqref>
            </x14:sparkline>
          </x14:sparklines>
        </x14:sparklineGroup>
        <x14:sparklineGroup displayEmptyCellsAs="gap" markers="1" xr2:uid="{00000000-0003-0000-1500-00000C000000}">
          <x14:colorSeries rgb="FF376092"/>
          <x14:colorNegative rgb="FFD00000"/>
          <x14:colorAxis rgb="FF000000"/>
          <x14:colorMarkers rgb="FFD00000"/>
          <x14:colorFirst rgb="FFD00000"/>
          <x14:colorLast rgb="FFD00000"/>
          <x14:colorHigh rgb="FFD00000"/>
          <x14:colorLow rgb="FFD00000"/>
          <x14:sparklines>
            <x14:sparkline>
              <xm:f>'Statewide Assess (Ind 3)'!Z77:AB77</xm:f>
              <xm:sqref>Q77</xm:sqref>
            </x14:sparkline>
            <x14:sparkline>
              <xm:f>'Statewide Assess (Ind 3)'!Z78:AB78</xm:f>
              <xm:sqref>Q78</xm:sqref>
            </x14:sparkline>
            <x14:sparkline>
              <xm:f>'Statewide Assess (Ind 3)'!Z79:AB79</xm:f>
              <xm:sqref>Q79</xm:sqref>
            </x14:sparkline>
            <x14:sparkline>
              <xm:f>'Statewide Assess (Ind 3)'!Z80:AB80</xm:f>
              <xm:sqref>Q80</xm:sqref>
            </x14:sparkline>
            <x14:sparkline>
              <xm:f>'Statewide Assess (Ind 3)'!Z81:AB81</xm:f>
              <xm:sqref>Q81</xm:sqref>
            </x14:sparkline>
            <x14:sparkline>
              <xm:f>'Statewide Assess (Ind 3)'!Z82:AB82</xm:f>
              <xm:sqref>Q82</xm:sqref>
            </x14:sparkline>
            <x14:sparkline>
              <xm:f>'Statewide Assess (Ind 3)'!Z83:AB83</xm:f>
              <xm:sqref>Q83</xm:sqref>
            </x14:sparkline>
            <x14:sparkline>
              <xm:f>'Statewide Assess (Ind 3)'!Z84:AB84</xm:f>
              <xm:sqref>Q84</xm:sqref>
            </x14:sparkline>
            <x14:sparkline>
              <xm:f>'Statewide Assess (Ind 3)'!Z85:AB85</xm:f>
              <xm:sqref>Q85</xm:sqref>
            </x14:sparkline>
            <x14:sparkline>
              <xm:f>'Statewide Assess (Ind 3)'!Z86:AB86</xm:f>
              <xm:sqref>Q86</xm:sqref>
            </x14:sparkline>
            <x14:sparkline>
              <xm:f>'Statewide Assess (Ind 3)'!Z87:AB87</xm:f>
              <xm:sqref>Q87</xm:sqref>
            </x14:sparkline>
            <x14:sparkline>
              <xm:f>'Statewide Assess (Ind 3)'!Z88:AB88</xm:f>
              <xm:sqref>Q88</xm:sqref>
            </x14:sparkline>
            <x14:sparkline>
              <xm:f>'Statewide Assess (Ind 3)'!Z89:AB89</xm:f>
              <xm:sqref>Q89</xm:sqref>
            </x14:sparkline>
          </x14:sparklines>
        </x14:sparklineGroup>
        <x14:sparklineGroup displayEmptyCellsAs="gap" markers="1" xr2:uid="{00000000-0003-0000-1500-00000B000000}">
          <x14:colorSeries rgb="FF376092"/>
          <x14:colorNegative rgb="FFD00000"/>
          <x14:colorAxis rgb="FF000000"/>
          <x14:colorMarkers rgb="FFD00000"/>
          <x14:colorFirst rgb="FFD00000"/>
          <x14:colorLast rgb="FFD00000"/>
          <x14:colorHigh rgb="FFD00000"/>
          <x14:colorLow rgb="FFD00000"/>
          <x14:sparklines>
            <x14:sparkline>
              <xm:f>'Statewide Assess (Ind 3)'!Z58:AB58</xm:f>
              <xm:sqref>Q58</xm:sqref>
            </x14:sparkline>
            <x14:sparkline>
              <xm:f>'Statewide Assess (Ind 3)'!Z59:AB59</xm:f>
              <xm:sqref>Q59</xm:sqref>
            </x14:sparkline>
            <x14:sparkline>
              <xm:f>'Statewide Assess (Ind 3)'!Z60:AB60</xm:f>
              <xm:sqref>Q60</xm:sqref>
            </x14:sparkline>
            <x14:sparkline>
              <xm:f>'Statewide Assess (Ind 3)'!Z61:AB61</xm:f>
              <xm:sqref>Q61</xm:sqref>
            </x14:sparkline>
            <x14:sparkline>
              <xm:f>'Statewide Assess (Ind 3)'!Z62:AB62</xm:f>
              <xm:sqref>Q62</xm:sqref>
            </x14:sparkline>
            <x14:sparkline>
              <xm:f>'Statewide Assess (Ind 3)'!Z63:AB63</xm:f>
              <xm:sqref>Q63</xm:sqref>
            </x14:sparkline>
            <x14:sparkline>
              <xm:f>'Statewide Assess (Ind 3)'!Z64:AB64</xm:f>
              <xm:sqref>Q64</xm:sqref>
            </x14:sparkline>
            <x14:sparkline>
              <xm:f>'Statewide Assess (Ind 3)'!Z65:AB65</xm:f>
              <xm:sqref>Q65</xm:sqref>
            </x14:sparkline>
            <x14:sparkline>
              <xm:f>'Statewide Assess (Ind 3)'!Z66:AB66</xm:f>
              <xm:sqref>Q66</xm:sqref>
            </x14:sparkline>
            <x14:sparkline>
              <xm:f>'Statewide Assess (Ind 3)'!Z67:AB67</xm:f>
              <xm:sqref>Q67</xm:sqref>
            </x14:sparkline>
            <x14:sparkline>
              <xm:f>'Statewide Assess (Ind 3)'!Z68:AB68</xm:f>
              <xm:sqref>Q68</xm:sqref>
            </x14:sparkline>
            <x14:sparkline>
              <xm:f>'Statewide Assess (Ind 3)'!Z69:AB69</xm:f>
              <xm:sqref>Q69</xm:sqref>
            </x14:sparkline>
            <x14:sparkline>
              <xm:f>'Statewide Assess (Ind 3)'!Z70:AB70</xm:f>
              <xm:sqref>Q70</xm:sqref>
            </x14:sparkline>
            <x14:sparkline>
              <xm:f>'Statewide Assess (Ind 3)'!Z71:AB71</xm:f>
              <xm:sqref>Q71</xm:sqref>
            </x14:sparkline>
            <x14:sparkline>
              <xm:f>'Statewide Assess (Ind 3)'!Z72:AB72</xm:f>
              <xm:sqref>Q72</xm:sqref>
            </x14:sparkline>
          </x14:sparklines>
        </x14:sparklineGroup>
        <x14:sparklineGroup displayEmptyCellsAs="gap" markers="1" xr2:uid="{00000000-0003-0000-1500-00000A000000}">
          <x14:colorSeries rgb="FF376092"/>
          <x14:colorNegative rgb="FFD00000"/>
          <x14:colorAxis rgb="FF000000"/>
          <x14:colorMarkers rgb="FFD00000"/>
          <x14:colorFirst rgb="FFD00000"/>
          <x14:colorLast rgb="FFD00000"/>
          <x14:colorHigh rgb="FFD00000"/>
          <x14:colorLow rgb="FFD00000"/>
          <x14:sparklines>
            <x14:sparkline>
              <xm:f>'Statewide Assess (Ind 3)'!Z42:AB42</xm:f>
              <xm:sqref>N42</xm:sqref>
            </x14:sparkline>
            <x14:sparkline>
              <xm:f>'Statewide Assess (Ind 3)'!Z43:AB43</xm:f>
              <xm:sqref>N43</xm:sqref>
            </x14:sparkline>
            <x14:sparkline>
              <xm:f>'Statewide Assess (Ind 3)'!Z44:AB44</xm:f>
              <xm:sqref>N44</xm:sqref>
            </x14:sparkline>
            <x14:sparkline>
              <xm:f>'Statewide Assess (Ind 3)'!Z45:AB45</xm:f>
              <xm:sqref>N45</xm:sqref>
            </x14:sparkline>
            <x14:sparkline>
              <xm:f>'Statewide Assess (Ind 3)'!Z46:AB46</xm:f>
              <xm:sqref>N46</xm:sqref>
            </x14:sparkline>
            <x14:sparkline>
              <xm:f>'Statewide Assess (Ind 3)'!Z47:AB47</xm:f>
              <xm:sqref>N47</xm:sqref>
            </x14:sparkline>
            <x14:sparkline>
              <xm:f>'Statewide Assess (Ind 3)'!Z48:AB48</xm:f>
              <xm:sqref>N48</xm:sqref>
            </x14:sparkline>
            <x14:sparkline>
              <xm:f>'Statewide Assess (Ind 3)'!Z49:AB49</xm:f>
              <xm:sqref>N49</xm:sqref>
            </x14:sparkline>
            <x14:sparkline>
              <xm:f>'Statewide Assess (Ind 3)'!Z50:AB50</xm:f>
              <xm:sqref>N50</xm:sqref>
            </x14:sparkline>
            <x14:sparkline>
              <xm:f>'Statewide Assess (Ind 3)'!Z51:AB51</xm:f>
              <xm:sqref>N51</xm:sqref>
            </x14:sparkline>
            <x14:sparkline>
              <xm:f>'Statewide Assess (Ind 3)'!Z52:AB52</xm:f>
              <xm:sqref>N52</xm:sqref>
            </x14:sparkline>
          </x14:sparklines>
        </x14:sparklineGroup>
        <x14:sparklineGroup displayEmptyCellsAs="gap" markers="1" xr2:uid="{00000000-0003-0000-1500-000009000000}">
          <x14:colorSeries rgb="FF376092"/>
          <x14:colorNegative rgb="FFD00000"/>
          <x14:colorAxis rgb="FF000000"/>
          <x14:colorMarkers rgb="FFD00000"/>
          <x14:colorFirst rgb="FFD00000"/>
          <x14:colorLast rgb="FFD00000"/>
          <x14:colorHigh rgb="FFD00000"/>
          <x14:colorLow rgb="FFD00000"/>
          <x14:sparklines>
            <x14:sparkline>
              <xm:f>'Statewide Assess (Ind 3)'!Z8:AB8</xm:f>
              <xm:sqref>Q8</xm:sqref>
            </x14:sparkline>
            <x14:sparkline>
              <xm:f>'Statewide Assess (Ind 3)'!Z9:AB9</xm:f>
              <xm:sqref>Q9</xm:sqref>
            </x14:sparkline>
            <x14:sparkline>
              <xm:f>'Statewide Assess (Ind 3)'!Z10:AB10</xm:f>
              <xm:sqref>Q10</xm:sqref>
            </x14:sparkline>
            <x14:sparkline>
              <xm:f>'Statewide Assess (Ind 3)'!Z11:AB11</xm:f>
              <xm:sqref>Q11</xm:sqref>
            </x14:sparkline>
            <x14:sparkline>
              <xm:f>'Statewide Assess (Ind 3)'!Z12:AB12</xm:f>
              <xm:sqref>Q12</xm:sqref>
            </x14:sparkline>
            <x14:sparkline>
              <xm:f>'Statewide Assess (Ind 3)'!Z13:AB13</xm:f>
              <xm:sqref>Q13</xm:sqref>
            </x14:sparkline>
            <x14:sparkline>
              <xm:f>'Statewide Assess (Ind 3)'!Z14:AB14</xm:f>
              <xm:sqref>Q14</xm:sqref>
            </x14:sparkline>
            <x14:sparkline>
              <xm:f>'Statewide Assess (Ind 3)'!Z15:AB15</xm:f>
              <xm:sqref>Q15</xm:sqref>
            </x14:sparkline>
            <x14:sparkline>
              <xm:f>'Statewide Assess (Ind 3)'!Z16:AB16</xm:f>
              <xm:sqref>Q16</xm:sqref>
            </x14:sparkline>
            <x14:sparkline>
              <xm:f>'Statewide Assess (Ind 3)'!Z17:AB17</xm:f>
              <xm:sqref>Q17</xm:sqref>
            </x14:sparkline>
            <x14:sparkline>
              <xm:f>'Statewide Assess (Ind 3)'!Z18:AB18</xm:f>
              <xm:sqref>Q18</xm:sqref>
            </x14:sparkline>
            <x14:sparkline>
              <xm:f>'Statewide Assess (Ind 3)'!Z19:AB19</xm:f>
              <xm:sqref>Q19</xm:sqref>
            </x14:sparkline>
            <x14:sparkline>
              <xm:f>'Statewide Assess (Ind 3)'!Z20:AB20</xm:f>
              <xm:sqref>Q20</xm:sqref>
            </x14:sparkline>
            <x14:sparkline>
              <xm:f>'Statewide Assess (Ind 3)'!Z21:AB21</xm:f>
              <xm:sqref>Q21</xm:sqref>
            </x14:sparkline>
          </x14:sparklines>
        </x14:sparklineGroup>
        <x14:sparklineGroup displayEmptyCellsAs="gap" markers="1" xr2:uid="{00000000-0003-0000-1500-000008000000}">
          <x14:colorSeries rgb="FF376092"/>
          <x14:colorNegative rgb="FFD00000"/>
          <x14:colorAxis rgb="FF000000"/>
          <x14:colorMarkers rgb="FFD00000"/>
          <x14:colorFirst rgb="FFD00000"/>
          <x14:colorLast rgb="FFD00000"/>
          <x14:colorHigh rgb="FFD00000"/>
          <x14:colorLow rgb="FFD00000"/>
          <x14:sparklines>
            <x14:sparkline>
              <xm:f>'Statewide Assess (Ind 3)'!E95:G95</xm:f>
              <xm:sqref>H95</xm:sqref>
            </x14:sparkline>
            <x14:sparkline>
              <xm:f>'Statewide Assess (Ind 3)'!E96:G96</xm:f>
              <xm:sqref>H96</xm:sqref>
            </x14:sparkline>
            <x14:sparkline>
              <xm:f>'Statewide Assess (Ind 3)'!E97:G97</xm:f>
              <xm:sqref>H97</xm:sqref>
            </x14:sparkline>
            <x14:sparkline>
              <xm:f>'Statewide Assess (Ind 3)'!E98:G98</xm:f>
              <xm:sqref>H98</xm:sqref>
            </x14:sparkline>
            <x14:sparkline>
              <xm:f>'Statewide Assess (Ind 3)'!E99:G99</xm:f>
              <xm:sqref>H99</xm:sqref>
            </x14:sparkline>
            <x14:sparkline>
              <xm:f>'Statewide Assess (Ind 3)'!E100:G100</xm:f>
              <xm:sqref>H100</xm:sqref>
            </x14:sparkline>
            <x14:sparkline>
              <xm:f>'Statewide Assess (Ind 3)'!E101:G101</xm:f>
              <xm:sqref>H101</xm:sqref>
            </x14:sparkline>
            <x14:sparkline>
              <xm:f>'Statewide Assess (Ind 3)'!E102:G102</xm:f>
              <xm:sqref>H102</xm:sqref>
            </x14:sparkline>
            <x14:sparkline>
              <xm:f>'Statewide Assess (Ind 3)'!E103:G103</xm:f>
              <xm:sqref>H103</xm:sqref>
            </x14:sparkline>
            <x14:sparkline>
              <xm:f>'Statewide Assess (Ind 3)'!E104:G104</xm:f>
              <xm:sqref>H104</xm:sqref>
            </x14:sparkline>
            <x14:sparkline>
              <xm:f>'Statewide Assess (Ind 3)'!E105:G105</xm:f>
              <xm:sqref>H105</xm:sqref>
            </x14:sparkline>
            <x14:sparkline>
              <xm:f>'Statewide Assess (Ind 3)'!E106:G106</xm:f>
              <xm:sqref>H106</xm:sqref>
            </x14:sparkline>
            <x14:sparkline>
              <xm:f>'Statewide Assess (Ind 3)'!E107:G107</xm:f>
              <xm:sqref>H107</xm:sqref>
            </x14:sparkline>
          </x14:sparklines>
        </x14:sparklineGroup>
        <x14:sparklineGroup displayEmptyCellsAs="gap" markers="1" xr2:uid="{00000000-0003-0000-1500-000007000000}">
          <x14:colorSeries rgb="FF376092"/>
          <x14:colorNegative rgb="FFD00000"/>
          <x14:colorAxis rgb="FF000000"/>
          <x14:colorMarkers rgb="FFD00000"/>
          <x14:colorFirst rgb="FFD00000"/>
          <x14:colorLast rgb="FFD00000"/>
          <x14:colorHigh rgb="FFD00000"/>
          <x14:colorLow rgb="FFD00000"/>
          <x14:sparklines>
            <x14:sparkline>
              <xm:f>'Statewide Assess (Ind 3)'!E77:G77</xm:f>
              <xm:sqref>H77</xm:sqref>
            </x14:sparkline>
            <x14:sparkline>
              <xm:f>'Statewide Assess (Ind 3)'!E78:G78</xm:f>
              <xm:sqref>H78</xm:sqref>
            </x14:sparkline>
            <x14:sparkline>
              <xm:f>'Statewide Assess (Ind 3)'!E79:G79</xm:f>
              <xm:sqref>H79</xm:sqref>
            </x14:sparkline>
            <x14:sparkline>
              <xm:f>'Statewide Assess (Ind 3)'!E80:G80</xm:f>
              <xm:sqref>H80</xm:sqref>
            </x14:sparkline>
            <x14:sparkline>
              <xm:f>'Statewide Assess (Ind 3)'!E81:G81</xm:f>
              <xm:sqref>H81</xm:sqref>
            </x14:sparkline>
            <x14:sparkline>
              <xm:f>'Statewide Assess (Ind 3)'!E82:G82</xm:f>
              <xm:sqref>H82</xm:sqref>
            </x14:sparkline>
            <x14:sparkline>
              <xm:f>'Statewide Assess (Ind 3)'!E83:G83</xm:f>
              <xm:sqref>H83</xm:sqref>
            </x14:sparkline>
            <x14:sparkline>
              <xm:f>'Statewide Assess (Ind 3)'!E84:G84</xm:f>
              <xm:sqref>H84</xm:sqref>
            </x14:sparkline>
            <x14:sparkline>
              <xm:f>'Statewide Assess (Ind 3)'!E85:G85</xm:f>
              <xm:sqref>H85</xm:sqref>
            </x14:sparkline>
            <x14:sparkline>
              <xm:f>'Statewide Assess (Ind 3)'!E86:G86</xm:f>
              <xm:sqref>H86</xm:sqref>
            </x14:sparkline>
            <x14:sparkline>
              <xm:f>'Statewide Assess (Ind 3)'!E87:G87</xm:f>
              <xm:sqref>H87</xm:sqref>
            </x14:sparkline>
            <x14:sparkline>
              <xm:f>'Statewide Assess (Ind 3)'!E88:G88</xm:f>
              <xm:sqref>H88</xm:sqref>
            </x14:sparkline>
            <x14:sparkline>
              <xm:f>'Statewide Assess (Ind 3)'!E89:G89</xm:f>
              <xm:sqref>H89</xm:sqref>
            </x14:sparkline>
          </x14:sparklines>
        </x14:sparklineGroup>
        <x14:sparklineGroup displayEmptyCellsAs="gap" markers="1" xr2:uid="{00000000-0003-0000-1500-000006000000}">
          <x14:colorSeries rgb="FF376092"/>
          <x14:colorNegative rgb="FFD00000"/>
          <x14:colorAxis rgb="FF000000"/>
          <x14:colorMarkers rgb="FFD00000"/>
          <x14:colorFirst rgb="FFD00000"/>
          <x14:colorLast rgb="FFD00000"/>
          <x14:colorHigh rgb="FFD00000"/>
          <x14:colorLow rgb="FFD00000"/>
          <x14:sparklines>
            <x14:sparkline>
              <xm:f>'Statewide Assess (Ind 3)'!Z26:AB26</xm:f>
              <xm:sqref>Q26</xm:sqref>
            </x14:sparkline>
            <x14:sparkline>
              <xm:f>'Statewide Assess (Ind 3)'!Z27:AB27</xm:f>
              <xm:sqref>Q27</xm:sqref>
            </x14:sparkline>
            <x14:sparkline>
              <xm:f>'Statewide Assess (Ind 3)'!Z28:AB28</xm:f>
              <xm:sqref>Q28</xm:sqref>
            </x14:sparkline>
            <x14:sparkline>
              <xm:f>'Statewide Assess (Ind 3)'!Z29:AB29</xm:f>
              <xm:sqref>Q29</xm:sqref>
            </x14:sparkline>
            <x14:sparkline>
              <xm:f>'Statewide Assess (Ind 3)'!Z30:AB30</xm:f>
              <xm:sqref>Q30</xm:sqref>
            </x14:sparkline>
            <x14:sparkline>
              <xm:f>'Statewide Assess (Ind 3)'!Z31:AB31</xm:f>
              <xm:sqref>Q31</xm:sqref>
            </x14:sparkline>
            <x14:sparkline>
              <xm:f>'Statewide Assess (Ind 3)'!Z32:AB32</xm:f>
              <xm:sqref>Q32</xm:sqref>
            </x14:sparkline>
            <x14:sparkline>
              <xm:f>'Statewide Assess (Ind 3)'!Z33:AB33</xm:f>
              <xm:sqref>Q33</xm:sqref>
            </x14:sparkline>
            <x14:sparkline>
              <xm:f>'Statewide Assess (Ind 3)'!Z34:AB34</xm:f>
              <xm:sqref>Q34</xm:sqref>
            </x14:sparkline>
            <x14:sparkline>
              <xm:f>'Statewide Assess (Ind 3)'!Z35:AB35</xm:f>
              <xm:sqref>Q35</xm:sqref>
            </x14:sparkline>
            <x14:sparkline>
              <xm:f>'Statewide Assess (Ind 3)'!Z36:AB36</xm:f>
              <xm:sqref>Q36</xm:sqref>
            </x14:sparkline>
            <x14:sparkline>
              <xm:f>'Statewide Assess (Ind 3)'!Z37:AB37</xm:f>
              <xm:sqref>Q37</xm:sqref>
            </x14:sparkline>
          </x14:sparklines>
        </x14:sparklineGroup>
        <x14:sparklineGroup displayEmptyCellsAs="gap" markers="1" xr2:uid="{00000000-0003-0000-1500-000005000000}">
          <x14:colorSeries rgb="FF376092"/>
          <x14:colorNegative rgb="FFD00000"/>
          <x14:colorAxis rgb="FF000000"/>
          <x14:colorMarkers rgb="FFD00000"/>
          <x14:colorFirst rgb="FFD00000"/>
          <x14:colorLast rgb="FFD00000"/>
          <x14:colorHigh rgb="FFD00000"/>
          <x14:colorLow rgb="FFD00000"/>
          <x14:sparklines>
            <x14:sparkline>
              <xm:f>'Statewide Assess (Ind 3)'!E58:G58</xm:f>
              <xm:sqref>H58</xm:sqref>
            </x14:sparkline>
            <x14:sparkline>
              <xm:f>'Statewide Assess (Ind 3)'!E59:G59</xm:f>
              <xm:sqref>H59</xm:sqref>
            </x14:sparkline>
            <x14:sparkline>
              <xm:f>'Statewide Assess (Ind 3)'!E60:G60</xm:f>
              <xm:sqref>H60</xm:sqref>
            </x14:sparkline>
            <x14:sparkline>
              <xm:f>'Statewide Assess (Ind 3)'!E61:G61</xm:f>
              <xm:sqref>H61</xm:sqref>
            </x14:sparkline>
            <x14:sparkline>
              <xm:f>'Statewide Assess (Ind 3)'!E62:G62</xm:f>
              <xm:sqref>H62</xm:sqref>
            </x14:sparkline>
            <x14:sparkline>
              <xm:f>'Statewide Assess (Ind 3)'!E63:G63</xm:f>
              <xm:sqref>H63</xm:sqref>
            </x14:sparkline>
            <x14:sparkline>
              <xm:f>'Statewide Assess (Ind 3)'!E64:G64</xm:f>
              <xm:sqref>H64</xm:sqref>
            </x14:sparkline>
            <x14:sparkline>
              <xm:f>'Statewide Assess (Ind 3)'!E65:G65</xm:f>
              <xm:sqref>H65</xm:sqref>
            </x14:sparkline>
            <x14:sparkline>
              <xm:f>'Statewide Assess (Ind 3)'!E66:G66</xm:f>
              <xm:sqref>H66</xm:sqref>
            </x14:sparkline>
            <x14:sparkline>
              <xm:f>'Statewide Assess (Ind 3)'!E67:G67</xm:f>
              <xm:sqref>H67</xm:sqref>
            </x14:sparkline>
            <x14:sparkline>
              <xm:f>'Statewide Assess (Ind 3)'!E68:G68</xm:f>
              <xm:sqref>H68</xm:sqref>
            </x14:sparkline>
            <x14:sparkline>
              <xm:f>'Statewide Assess (Ind 3)'!E69:G69</xm:f>
              <xm:sqref>H69</xm:sqref>
            </x14:sparkline>
            <x14:sparkline>
              <xm:f>'Statewide Assess (Ind 3)'!E70:G70</xm:f>
              <xm:sqref>H70</xm:sqref>
            </x14:sparkline>
            <x14:sparkline>
              <xm:f>'Statewide Assess (Ind 3)'!E71:G71</xm:f>
              <xm:sqref>H71</xm:sqref>
            </x14:sparkline>
            <x14:sparkline>
              <xm:f>'Statewide Assess (Ind 3)'!E72:G72</xm:f>
              <xm:sqref>H72</xm:sqref>
            </x14:sparkline>
          </x14:sparklines>
        </x14:sparklineGroup>
        <x14:sparklineGroup displayEmptyCellsAs="gap" markers="1" xr2:uid="{00000000-0003-0000-1500-000004000000}">
          <x14:colorSeries rgb="FF376092"/>
          <x14:colorNegative rgb="FFD00000"/>
          <x14:colorAxis rgb="FF000000"/>
          <x14:colorMarkers rgb="FFD00000"/>
          <x14:colorFirst rgb="FFD00000"/>
          <x14:colorLast rgb="FFD00000"/>
          <x14:colorHigh rgb="FFD00000"/>
          <x14:colorLow rgb="FFD00000"/>
          <x14:sparklines>
            <x14:sparkline>
              <xm:f>'Statewide Assess (Ind 3)'!E42:G42</xm:f>
              <xm:sqref>H42</xm:sqref>
            </x14:sparkline>
            <x14:sparkline>
              <xm:f>'Statewide Assess (Ind 3)'!E43:G43</xm:f>
              <xm:sqref>H43</xm:sqref>
            </x14:sparkline>
            <x14:sparkline>
              <xm:f>'Statewide Assess (Ind 3)'!E44:G44</xm:f>
              <xm:sqref>H44</xm:sqref>
            </x14:sparkline>
            <x14:sparkline>
              <xm:f>'Statewide Assess (Ind 3)'!E45:G45</xm:f>
              <xm:sqref>H45</xm:sqref>
            </x14:sparkline>
            <x14:sparkline>
              <xm:f>'Statewide Assess (Ind 3)'!E46:G46</xm:f>
              <xm:sqref>H46</xm:sqref>
            </x14:sparkline>
            <x14:sparkline>
              <xm:f>'Statewide Assess (Ind 3)'!E47:G47</xm:f>
              <xm:sqref>H47</xm:sqref>
            </x14:sparkline>
            <x14:sparkline>
              <xm:f>'Statewide Assess (Ind 3)'!E48:G48</xm:f>
              <xm:sqref>H48</xm:sqref>
            </x14:sparkline>
            <x14:sparkline>
              <xm:f>'Statewide Assess (Ind 3)'!E49:G49</xm:f>
              <xm:sqref>H49</xm:sqref>
            </x14:sparkline>
            <x14:sparkline>
              <xm:f>'Statewide Assess (Ind 3)'!E52:G52</xm:f>
              <xm:sqref>H52</xm:sqref>
            </x14:sparkline>
          </x14:sparklines>
        </x14:sparklineGroup>
        <x14:sparklineGroup displayEmptyCellsAs="gap" markers="1" xr2:uid="{00000000-0003-0000-1500-000003000000}">
          <x14:colorSeries rgb="FF376092"/>
          <x14:colorNegative rgb="FFD00000"/>
          <x14:colorAxis rgb="FF000000"/>
          <x14:colorMarkers rgb="FFD00000"/>
          <x14:colorFirst rgb="FFD00000"/>
          <x14:colorLast rgb="FFD00000"/>
          <x14:colorHigh rgb="FFD00000"/>
          <x14:colorLow rgb="FFD00000"/>
          <x14:sparklines>
            <x14:sparkline>
              <xm:f>'Statewide Assess (Ind 3)'!E26:G26</xm:f>
              <xm:sqref>H26</xm:sqref>
            </x14:sparkline>
            <x14:sparkline>
              <xm:f>'Statewide Assess (Ind 3)'!E27:G27</xm:f>
              <xm:sqref>H27</xm:sqref>
            </x14:sparkline>
            <x14:sparkline>
              <xm:f>'Statewide Assess (Ind 3)'!E28:G28</xm:f>
              <xm:sqref>H28</xm:sqref>
            </x14:sparkline>
            <x14:sparkline>
              <xm:f>'Statewide Assess (Ind 3)'!E29:G29</xm:f>
              <xm:sqref>H29</xm:sqref>
            </x14:sparkline>
            <x14:sparkline>
              <xm:f>'Statewide Assess (Ind 3)'!E30:G30</xm:f>
              <xm:sqref>H30</xm:sqref>
            </x14:sparkline>
            <x14:sparkline>
              <xm:f>'Statewide Assess (Ind 3)'!E31:G31</xm:f>
              <xm:sqref>H31</xm:sqref>
            </x14:sparkline>
            <x14:sparkline>
              <xm:f>'Statewide Assess (Ind 3)'!E32:G32</xm:f>
              <xm:sqref>H32</xm:sqref>
            </x14:sparkline>
            <x14:sparkline>
              <xm:f>'Statewide Assess (Ind 3)'!E33:G33</xm:f>
              <xm:sqref>H33</xm:sqref>
            </x14:sparkline>
            <x14:sparkline>
              <xm:f>'Statewide Assess (Ind 3)'!E36:G36</xm:f>
              <xm:sqref>H36</xm:sqref>
            </x14:sparkline>
          </x14:sparklines>
        </x14:sparklineGroup>
        <x14:sparklineGroup displayEmptyCellsAs="gap" markers="1" xr2:uid="{00000000-0003-0000-1500-000002000000}">
          <x14:colorSeries rgb="FF376092"/>
          <x14:colorNegative rgb="FFD00000"/>
          <x14:colorAxis rgb="FF000000"/>
          <x14:colorMarkers rgb="FFD00000"/>
          <x14:colorFirst rgb="FFD00000"/>
          <x14:colorLast rgb="FFD00000"/>
          <x14:colorHigh rgb="FFD00000"/>
          <x14:colorLow rgb="FFD00000"/>
          <x14:sparklines>
            <x14:sparkline>
              <xm:f>'Statewide Assess (Ind 3)'!E8:G8</xm:f>
              <xm:sqref>H8</xm:sqref>
            </x14:sparkline>
            <x14:sparkline>
              <xm:f>'Statewide Assess (Ind 3)'!E9:G9</xm:f>
              <xm:sqref>H9</xm:sqref>
            </x14:sparkline>
            <x14:sparkline>
              <xm:f>'Statewide Assess (Ind 3)'!E10:G10</xm:f>
              <xm:sqref>H10</xm:sqref>
            </x14:sparkline>
            <x14:sparkline>
              <xm:f>'Statewide Assess (Ind 3)'!E11:G11</xm:f>
              <xm:sqref>H11</xm:sqref>
            </x14:sparkline>
            <x14:sparkline>
              <xm:f>'Statewide Assess (Ind 3)'!E12:G12</xm:f>
              <xm:sqref>H12</xm:sqref>
            </x14:sparkline>
            <x14:sparkline>
              <xm:f>'Statewide Assess (Ind 3)'!E13:G13</xm:f>
              <xm:sqref>H13</xm:sqref>
            </x14:sparkline>
            <x14:sparkline>
              <xm:f>'Statewide Assess (Ind 3)'!E14:G14</xm:f>
              <xm:sqref>H14</xm:sqref>
            </x14:sparkline>
            <x14:sparkline>
              <xm:f>'Statewide Assess (Ind 3)'!E15:G15</xm:f>
              <xm:sqref>H15</xm:sqref>
            </x14:sparkline>
            <x14:sparkline>
              <xm:f>'Statewide Assess (Ind 3)'!E18:G18</xm:f>
              <xm:sqref>H18</xm:sqref>
            </x14:sparkline>
          </x14:sparklines>
        </x14:sparklineGroup>
        <x14:sparklineGroup displayEmptyCellsAs="gap" markers="1" xr2:uid="{00000000-0003-0000-1500-000001000000}">
          <x14:colorSeries rgb="FF376092"/>
          <x14:colorNegative rgb="FFD00000"/>
          <x14:colorAxis rgb="FF000000"/>
          <x14:colorMarkers rgb="FFD00000"/>
          <x14:colorFirst rgb="FFD00000"/>
          <x14:colorLast rgb="FFD00000"/>
          <x14:colorHigh rgb="FFD00000"/>
          <x14:colorLow rgb="FFD00000"/>
          <x14:sparklines>
            <x14:sparkline>
              <xm:f>'Statewide Assess (Ind 3)'!Z113:AB113</xm:f>
              <xm:sqref>Q113</xm:sqref>
            </x14:sparkline>
            <x14:sparkline>
              <xm:f>'Statewide Assess (Ind 3)'!Z114:AB114</xm:f>
              <xm:sqref>Q114</xm:sqref>
            </x14:sparkline>
            <x14:sparkline>
              <xm:f>'Statewide Assess (Ind 3)'!Z115:AB115</xm:f>
              <xm:sqref>Q115</xm:sqref>
            </x14:sparkline>
            <x14:sparkline>
              <xm:f>'Statewide Assess (Ind 3)'!Z116:AB116</xm:f>
              <xm:sqref>Q116</xm:sqref>
            </x14:sparkline>
            <x14:sparkline>
              <xm:f>'Statewide Assess (Ind 3)'!Z117:AB117</xm:f>
              <xm:sqref>Q117</xm:sqref>
            </x14:sparkline>
            <x14:sparkline>
              <xm:f>'Statewide Assess (Ind 3)'!Z118:AB118</xm:f>
              <xm:sqref>Q118</xm:sqref>
            </x14:sparkline>
            <x14:sparkline>
              <xm:f>'Statewide Assess (Ind 3)'!Z119:AB119</xm:f>
              <xm:sqref>Q119</xm:sqref>
            </x14:sparkline>
            <x14:sparkline>
              <xm:f>'Statewide Assess (Ind 3)'!Z120:AB120</xm:f>
              <xm:sqref>Q120</xm:sqref>
            </x14:sparkline>
            <x14:sparkline>
              <xm:f>'Statewide Assess (Ind 3)'!Z121:AB121</xm:f>
              <xm:sqref>Q121</xm:sqref>
            </x14:sparkline>
            <x14:sparkline>
              <xm:f>'Statewide Assess (Ind 3)'!Z122:AB122</xm:f>
              <xm:sqref>Q122</xm:sqref>
            </x14:sparkline>
            <x14:sparkline>
              <xm:f>'Statewide Assess (Ind 3)'!Z123:AB123</xm:f>
              <xm:sqref>Q123</xm:sqref>
            </x14:sparkline>
            <x14:sparkline>
              <xm:f>'Statewide Assess (Ind 3)'!Z124:AB124</xm:f>
              <xm:sqref>Q124</xm:sqref>
            </x14:sparkline>
            <x14:sparkline>
              <xm:f>'Statewide Assess (Ind 3)'!Z125:AB125</xm:f>
              <xm:sqref>Q125</xm:sqref>
            </x14:sparkline>
            <x14:sparkline>
              <xm:f>'Statewide Assess (Ind 3)'!Z126:AB126</xm:f>
              <xm:sqref>Q126</xm:sqref>
            </x14:sparkline>
          </x14:sparklines>
        </x14:sparklineGroup>
        <x14:sparklineGroup displayEmptyCellsAs="gap" markers="1" xr2:uid="{00000000-0003-0000-1500-000000000000}">
          <x14:colorSeries rgb="FF376092"/>
          <x14:colorNegative rgb="FFD00000"/>
          <x14:colorAxis rgb="FF000000"/>
          <x14:colorMarkers rgb="FFD00000"/>
          <x14:colorFirst rgb="FFD00000"/>
          <x14:colorLast rgb="FFD00000"/>
          <x14:colorHigh rgb="FFD00000"/>
          <x14:colorLow rgb="FFD00000"/>
          <x14:sparklines>
            <x14:sparkline>
              <xm:f>'Statewide Assess (Ind 3)'!E113:G113</xm:f>
              <xm:sqref>H113</xm:sqref>
            </x14:sparkline>
            <x14:sparkline>
              <xm:f>'Statewide Assess (Ind 3)'!E114:G114</xm:f>
              <xm:sqref>H114</xm:sqref>
            </x14:sparkline>
            <x14:sparkline>
              <xm:f>'Statewide Assess (Ind 3)'!E115:G115</xm:f>
              <xm:sqref>H115</xm:sqref>
            </x14:sparkline>
            <x14:sparkline>
              <xm:f>'Statewide Assess (Ind 3)'!E116:G116</xm:f>
              <xm:sqref>H116</xm:sqref>
            </x14:sparkline>
            <x14:sparkline>
              <xm:f>'Statewide Assess (Ind 3)'!E117:G117</xm:f>
              <xm:sqref>H117</xm:sqref>
            </x14:sparkline>
            <x14:sparkline>
              <xm:f>'Statewide Assess (Ind 3)'!E118:G118</xm:f>
              <xm:sqref>H118</xm:sqref>
            </x14:sparkline>
            <x14:sparkline>
              <xm:f>'Statewide Assess (Ind 3)'!E119:G119</xm:f>
              <xm:sqref>H119</xm:sqref>
            </x14:sparkline>
            <x14:sparkline>
              <xm:f>'Statewide Assess (Ind 3)'!E120:G120</xm:f>
              <xm:sqref>H120</xm:sqref>
            </x14:sparkline>
            <x14:sparkline>
              <xm:f>'Statewide Assess (Ind 3)'!E121:G121</xm:f>
              <xm:sqref>H121</xm:sqref>
            </x14:sparkline>
            <x14:sparkline>
              <xm:f>'Statewide Assess (Ind 3)'!E122:G122</xm:f>
              <xm:sqref>H122</xm:sqref>
            </x14:sparkline>
            <x14:sparkline>
              <xm:f>'Statewide Assess (Ind 3)'!E123:G123</xm:f>
              <xm:sqref>H123</xm:sqref>
            </x14:sparkline>
            <x14:sparkline>
              <xm:f>'Statewide Assess (Ind 3)'!E124:G124</xm:f>
              <xm:sqref>H124</xm:sqref>
            </x14:sparkline>
            <x14:sparkline>
              <xm:f>'Statewide Assess (Ind 3)'!E125:G125</xm:f>
              <xm:sqref>H125</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AA1053"/>
  <sheetViews>
    <sheetView showGridLines="0" zoomScale="120" zoomScaleNormal="120" workbookViewId="0">
      <selection activeCell="K54" sqref="K54"/>
    </sheetView>
  </sheetViews>
  <sheetFormatPr defaultColWidth="11.4609375" defaultRowHeight="15" customHeight="1" x14ac:dyDescent="0.3"/>
  <cols>
    <col min="1" max="1" width="6.84375" style="248" customWidth="1"/>
    <col min="2" max="13" width="9.765625" style="248" customWidth="1"/>
    <col min="14" max="27" width="6.84375" style="248" customWidth="1"/>
    <col min="28" max="16384" width="11.4609375" style="248"/>
  </cols>
  <sheetData>
    <row r="1" spans="1:13" s="230" customFormat="1" ht="23" thickBot="1" x14ac:dyDescent="0.5">
      <c r="A1" s="1085" t="str">
        <f>IF(F1="X","This tab MUST be completed.","")</f>
        <v>This tab MUST be completed.</v>
      </c>
      <c r="B1" s="1085"/>
      <c r="C1" s="1085"/>
      <c r="D1" s="1085"/>
      <c r="E1" s="1085"/>
      <c r="F1" s="233" t="s">
        <v>776</v>
      </c>
      <c r="I1" s="1406" t="s">
        <v>941</v>
      </c>
      <c r="J1" s="939"/>
      <c r="K1" s="939"/>
      <c r="L1" s="940"/>
    </row>
    <row r="2" spans="1:13" s="230" customFormat="1" ht="23.5" thickBot="1" x14ac:dyDescent="0.55000000000000004">
      <c r="A2" s="1067" t="str">
        <f>IF(F2="x","This tab need not be completed.","")</f>
        <v>This tab need not be completed.</v>
      </c>
      <c r="B2" s="1067"/>
      <c r="C2" s="1067"/>
      <c r="D2" s="1085"/>
      <c r="E2" s="1085"/>
      <c r="F2" s="233" t="s">
        <v>776</v>
      </c>
      <c r="I2" s="1407" t="s">
        <v>940</v>
      </c>
      <c r="J2" s="942"/>
      <c r="K2" s="942"/>
      <c r="L2" s="943"/>
    </row>
    <row r="3" spans="1:13" s="431" customFormat="1" ht="22.5" x14ac:dyDescent="0.45">
      <c r="F3" s="409"/>
    </row>
    <row r="4" spans="1:13" ht="30" x14ac:dyDescent="0.6">
      <c r="B4" s="1377" t="s">
        <v>773</v>
      </c>
      <c r="C4" s="1378"/>
      <c r="D4" s="1378"/>
      <c r="E4" s="1378"/>
      <c r="F4" s="1378"/>
      <c r="G4" s="1378"/>
      <c r="H4" s="1378"/>
      <c r="I4" s="1378"/>
      <c r="J4" s="1378"/>
      <c r="K4" s="1378"/>
      <c r="L4" s="1378"/>
      <c r="M4" s="235"/>
    </row>
    <row r="5" spans="1:13" ht="14" x14ac:dyDescent="0.3">
      <c r="B5" s="236"/>
      <c r="C5" s="236"/>
      <c r="D5" s="236"/>
      <c r="E5" s="236"/>
      <c r="F5" s="236"/>
      <c r="G5" s="236"/>
      <c r="H5" s="236"/>
      <c r="I5" s="236"/>
      <c r="J5" s="236"/>
      <c r="K5" s="236"/>
      <c r="L5" s="236"/>
      <c r="M5" s="236"/>
    </row>
    <row r="6" spans="1:13" ht="51" customHeight="1" x14ac:dyDescent="0.3">
      <c r="B6" s="1379" t="s">
        <v>879</v>
      </c>
      <c r="C6" s="1380"/>
      <c r="D6" s="1380"/>
      <c r="E6" s="1380"/>
      <c r="F6" s="1380"/>
      <c r="G6" s="1380"/>
      <c r="H6" s="1380"/>
      <c r="I6" s="1380"/>
      <c r="J6" s="1380"/>
      <c r="K6" s="1380"/>
      <c r="L6" s="1381"/>
      <c r="M6" s="237"/>
    </row>
    <row r="7" spans="1:13" ht="14" x14ac:dyDescent="0.3">
      <c r="B7" s="236"/>
      <c r="C7" s="236"/>
      <c r="D7" s="236"/>
      <c r="E7" s="236"/>
      <c r="F7" s="236"/>
      <c r="G7" s="236"/>
      <c r="H7" s="236"/>
      <c r="I7" s="236"/>
      <c r="J7" s="236"/>
      <c r="K7" s="236"/>
      <c r="L7" s="236"/>
      <c r="M7" s="236"/>
    </row>
    <row r="8" spans="1:13" ht="108.75" customHeight="1" x14ac:dyDescent="0.3">
      <c r="B8" s="1382" t="s">
        <v>1220</v>
      </c>
      <c r="C8" s="1380"/>
      <c r="D8" s="1380"/>
      <c r="E8" s="1380"/>
      <c r="F8" s="1380"/>
      <c r="G8" s="1380"/>
      <c r="H8" s="1380"/>
      <c r="I8" s="1380"/>
      <c r="J8" s="1380"/>
      <c r="K8" s="1380"/>
      <c r="L8" s="1381"/>
      <c r="M8" s="238"/>
    </row>
    <row r="9" spans="1:13" ht="14" x14ac:dyDescent="0.3">
      <c r="B9" s="239"/>
      <c r="C9" s="236"/>
      <c r="D9" s="236"/>
      <c r="E9" s="236"/>
      <c r="F9" s="236"/>
      <c r="G9" s="236"/>
      <c r="H9" s="236"/>
      <c r="I9" s="236"/>
      <c r="J9" s="236"/>
      <c r="K9" s="236"/>
      <c r="L9" s="236"/>
      <c r="M9" s="236"/>
    </row>
    <row r="10" spans="1:13" ht="14" x14ac:dyDescent="0.3">
      <c r="B10" s="1404" t="s">
        <v>772</v>
      </c>
      <c r="C10" s="1405"/>
      <c r="D10" s="240"/>
      <c r="E10" s="236"/>
      <c r="F10" s="236"/>
      <c r="G10" s="236"/>
      <c r="H10" s="236"/>
      <c r="I10" s="236"/>
      <c r="J10" s="236"/>
      <c r="K10" s="236"/>
      <c r="L10" s="236"/>
      <c r="M10" s="236"/>
    </row>
    <row r="11" spans="1:13" ht="14" x14ac:dyDescent="0.3">
      <c r="B11" s="1404" t="s">
        <v>771</v>
      </c>
      <c r="C11" s="1405"/>
      <c r="D11" s="240"/>
      <c r="E11" s="236"/>
      <c r="F11" s="236"/>
      <c r="G11" s="236"/>
      <c r="H11" s="236"/>
      <c r="I11" s="236"/>
      <c r="J11" s="236"/>
      <c r="K11" s="236"/>
      <c r="L11" s="236"/>
      <c r="M11" s="236"/>
    </row>
    <row r="12" spans="1:13" ht="14" x14ac:dyDescent="0.3">
      <c r="B12" s="1404" t="s">
        <v>770</v>
      </c>
      <c r="C12" s="1405"/>
      <c r="D12" s="240"/>
      <c r="E12" s="236"/>
      <c r="F12" s="236"/>
      <c r="G12" s="236"/>
      <c r="H12" s="236"/>
      <c r="I12" s="236"/>
      <c r="J12" s="236"/>
      <c r="K12" s="236"/>
      <c r="L12" s="236"/>
      <c r="M12" s="236"/>
    </row>
    <row r="13" spans="1:13" ht="14" x14ac:dyDescent="0.3">
      <c r="B13" s="236"/>
      <c r="C13" s="236"/>
      <c r="D13" s="236"/>
      <c r="E13" s="236"/>
      <c r="F13" s="236"/>
      <c r="G13" s="236"/>
      <c r="H13" s="236"/>
      <c r="I13" s="236"/>
      <c r="J13" s="236"/>
      <c r="K13" s="236"/>
      <c r="L13" s="236"/>
      <c r="M13" s="236"/>
    </row>
    <row r="14" spans="1:13" ht="45" customHeight="1" x14ac:dyDescent="0.3">
      <c r="A14" s="241"/>
      <c r="B14" s="1383" t="s">
        <v>880</v>
      </c>
      <c r="C14" s="1380"/>
      <c r="D14" s="1380"/>
      <c r="E14" s="1380"/>
      <c r="F14" s="1380"/>
      <c r="G14" s="1380"/>
      <c r="H14" s="1380"/>
      <c r="I14" s="1380"/>
      <c r="J14" s="1380"/>
      <c r="K14" s="1380"/>
      <c r="L14" s="1381"/>
      <c r="M14" s="242"/>
    </row>
    <row r="15" spans="1:13" ht="14" x14ac:dyDescent="0.3">
      <c r="B15" s="236"/>
      <c r="C15" s="236"/>
      <c r="D15" s="236"/>
      <c r="E15" s="236"/>
      <c r="F15" s="236"/>
      <c r="G15" s="236"/>
      <c r="H15" s="236"/>
      <c r="I15" s="236"/>
      <c r="J15" s="236"/>
      <c r="K15" s="236"/>
      <c r="L15" s="236"/>
      <c r="M15" s="236"/>
    </row>
    <row r="16" spans="1:13" ht="14" x14ac:dyDescent="0.3">
      <c r="B16" s="236"/>
      <c r="C16" s="1384" t="s">
        <v>769</v>
      </c>
      <c r="D16" s="1380"/>
      <c r="E16" s="1380"/>
      <c r="F16" s="1380"/>
      <c r="G16" s="1380"/>
      <c r="H16" s="1380"/>
      <c r="I16" s="1380"/>
      <c r="J16" s="1380"/>
      <c r="K16" s="1381"/>
      <c r="L16" s="236"/>
      <c r="M16" s="236"/>
    </row>
    <row r="17" spans="1:27" ht="14" x14ac:dyDescent="0.3">
      <c r="B17" s="236"/>
      <c r="C17" s="236"/>
      <c r="D17" s="236"/>
      <c r="E17" s="236"/>
      <c r="F17" s="236"/>
      <c r="G17" s="236"/>
      <c r="H17" s="236"/>
      <c r="I17" s="236"/>
      <c r="J17" s="236"/>
      <c r="K17" s="236"/>
      <c r="L17" s="236"/>
      <c r="M17" s="236"/>
    </row>
    <row r="18" spans="1:27" ht="28.15" customHeight="1" x14ac:dyDescent="0.35">
      <c r="B18" s="1403" t="s">
        <v>768</v>
      </c>
      <c r="C18" s="1380"/>
      <c r="D18" s="1380"/>
      <c r="E18" s="1380"/>
      <c r="F18" s="1380"/>
      <c r="G18" s="1380"/>
      <c r="H18" s="1380"/>
      <c r="I18" s="1380"/>
      <c r="J18" s="1380"/>
      <c r="K18" s="1380"/>
      <c r="L18" s="1381"/>
      <c r="M18" s="243"/>
    </row>
    <row r="19" spans="1:27" ht="14" x14ac:dyDescent="0.3">
      <c r="B19" s="236"/>
      <c r="C19" s="236"/>
      <c r="D19" s="236"/>
      <c r="E19" s="236"/>
      <c r="F19" s="236"/>
      <c r="G19" s="236"/>
      <c r="H19" s="236"/>
      <c r="I19" s="236"/>
      <c r="J19" s="236"/>
      <c r="K19" s="236"/>
      <c r="L19" s="236"/>
      <c r="M19" s="236"/>
    </row>
    <row r="20" spans="1:27" ht="27" customHeight="1" x14ac:dyDescent="0.3">
      <c r="A20" s="244"/>
      <c r="B20" s="1403" t="s">
        <v>881</v>
      </c>
      <c r="C20" s="1380"/>
      <c r="D20" s="1380"/>
      <c r="E20" s="1380"/>
      <c r="F20" s="1380"/>
      <c r="G20" s="1380"/>
      <c r="H20" s="1380"/>
      <c r="I20" s="1380"/>
      <c r="J20" s="1380"/>
      <c r="K20" s="1380"/>
      <c r="L20" s="1381"/>
    </row>
    <row r="21" spans="1:27" ht="15.75" customHeight="1" x14ac:dyDescent="0.3">
      <c r="B21" s="247"/>
      <c r="C21" s="247"/>
      <c r="D21" s="236"/>
      <c r="E21" s="247"/>
      <c r="F21" s="247"/>
      <c r="G21" s="247"/>
      <c r="H21" s="247"/>
      <c r="I21" s="247"/>
      <c r="J21" s="247"/>
      <c r="K21" s="247"/>
      <c r="L21" s="247"/>
      <c r="M21" s="247"/>
    </row>
    <row r="22" spans="1:27" ht="99.65" customHeight="1" x14ac:dyDescent="0.3">
      <c r="A22" s="236"/>
      <c r="B22" s="1385"/>
      <c r="C22" s="1381"/>
      <c r="D22" s="245" t="s">
        <v>175</v>
      </c>
      <c r="E22" s="245" t="s">
        <v>767</v>
      </c>
      <c r="F22" s="245" t="s">
        <v>766</v>
      </c>
      <c r="G22" s="245" t="s">
        <v>875</v>
      </c>
      <c r="H22" s="245" t="s">
        <v>765</v>
      </c>
      <c r="I22" s="245" t="s">
        <v>876</v>
      </c>
      <c r="J22" s="245" t="s">
        <v>877</v>
      </c>
      <c r="K22" s="245" t="s">
        <v>878</v>
      </c>
      <c r="L22" s="245" t="s">
        <v>764</v>
      </c>
      <c r="M22" s="247"/>
      <c r="N22" s="236"/>
      <c r="O22" s="236"/>
      <c r="P22" s="236"/>
      <c r="Q22" s="236"/>
      <c r="R22" s="236"/>
      <c r="S22" s="236"/>
      <c r="T22" s="236"/>
      <c r="U22" s="236"/>
      <c r="V22" s="236"/>
      <c r="W22" s="236"/>
      <c r="X22" s="236"/>
      <c r="Y22" s="236"/>
      <c r="Z22" s="236"/>
      <c r="AA22" s="236"/>
    </row>
    <row r="23" spans="1:27" ht="15.75" customHeight="1" x14ac:dyDescent="0.3">
      <c r="B23" s="1385" t="s">
        <v>763</v>
      </c>
      <c r="C23" s="1381"/>
      <c r="D23" s="246" t="s">
        <v>759</v>
      </c>
      <c r="E23" s="246" t="s">
        <v>315</v>
      </c>
      <c r="F23" s="504" t="s">
        <v>315</v>
      </c>
      <c r="G23" s="504" t="s">
        <v>315</v>
      </c>
      <c r="H23" s="504" t="s">
        <v>315</v>
      </c>
      <c r="I23" s="504" t="s">
        <v>315</v>
      </c>
      <c r="J23" s="505" t="s">
        <v>315</v>
      </c>
      <c r="K23" s="505" t="s">
        <v>315</v>
      </c>
      <c r="L23" s="506" t="s">
        <v>315</v>
      </c>
      <c r="M23" s="247"/>
    </row>
    <row r="24" spans="1:27" ht="15.75" customHeight="1" x14ac:dyDescent="0.3">
      <c r="B24" s="1385" t="s">
        <v>762</v>
      </c>
      <c r="C24" s="1381"/>
      <c r="D24" s="246" t="s">
        <v>759</v>
      </c>
      <c r="E24" s="246" t="s">
        <v>315</v>
      </c>
      <c r="F24" s="504" t="s">
        <v>315</v>
      </c>
      <c r="G24" s="504" t="s">
        <v>315</v>
      </c>
      <c r="H24" s="504" t="s">
        <v>315</v>
      </c>
      <c r="I24" s="504" t="s">
        <v>315</v>
      </c>
      <c r="J24" s="505" t="s">
        <v>315</v>
      </c>
      <c r="K24" s="505" t="s">
        <v>315</v>
      </c>
      <c r="L24" s="506" t="s">
        <v>315</v>
      </c>
      <c r="M24" s="247"/>
    </row>
    <row r="25" spans="1:27" ht="15.75" customHeight="1" x14ac:dyDescent="0.3">
      <c r="B25" s="1385" t="s">
        <v>761</v>
      </c>
      <c r="C25" s="1381"/>
      <c r="D25" s="246" t="s">
        <v>759</v>
      </c>
      <c r="E25" s="246" t="s">
        <v>315</v>
      </c>
      <c r="F25" s="504" t="s">
        <v>315</v>
      </c>
      <c r="G25" s="504" t="s">
        <v>315</v>
      </c>
      <c r="H25" s="504" t="s">
        <v>315</v>
      </c>
      <c r="I25" s="504" t="s">
        <v>315</v>
      </c>
      <c r="J25" s="505" t="s">
        <v>315</v>
      </c>
      <c r="K25" s="505" t="s">
        <v>315</v>
      </c>
      <c r="L25" s="506" t="s">
        <v>315</v>
      </c>
      <c r="M25" s="247"/>
    </row>
    <row r="26" spans="1:27" ht="15.75" customHeight="1" x14ac:dyDescent="0.3">
      <c r="B26" s="1385" t="s">
        <v>760</v>
      </c>
      <c r="C26" s="1381"/>
      <c r="D26" s="246" t="s">
        <v>759</v>
      </c>
      <c r="E26" s="246" t="s">
        <v>315</v>
      </c>
      <c r="F26" s="504" t="s">
        <v>315</v>
      </c>
      <c r="G26" s="504" t="s">
        <v>315</v>
      </c>
      <c r="H26" s="504" t="s">
        <v>315</v>
      </c>
      <c r="I26" s="504" t="s">
        <v>315</v>
      </c>
      <c r="J26" s="505" t="s">
        <v>315</v>
      </c>
      <c r="K26" s="505" t="s">
        <v>315</v>
      </c>
      <c r="L26" s="506" t="s">
        <v>315</v>
      </c>
      <c r="M26" s="247"/>
    </row>
    <row r="27" spans="1:27" ht="15.75" customHeight="1" x14ac:dyDescent="0.3">
      <c r="B27" s="514"/>
      <c r="C27" s="515"/>
      <c r="D27" s="515"/>
      <c r="E27" s="515"/>
      <c r="F27" s="515"/>
      <c r="G27" s="515"/>
      <c r="H27" s="515"/>
      <c r="I27" s="515"/>
      <c r="J27" s="515"/>
      <c r="K27" s="515"/>
      <c r="L27" s="515"/>
      <c r="M27" s="247"/>
    </row>
    <row r="28" spans="1:27" ht="15.75" customHeight="1" x14ac:dyDescent="0.3">
      <c r="B28" s="246" t="s">
        <v>758</v>
      </c>
      <c r="C28" s="246"/>
      <c r="D28" s="246" t="s">
        <v>754</v>
      </c>
      <c r="E28" s="246" t="s">
        <v>315</v>
      </c>
      <c r="F28" s="504" t="s">
        <v>315</v>
      </c>
      <c r="G28" s="504" t="s">
        <v>315</v>
      </c>
      <c r="H28" s="504" t="s">
        <v>315</v>
      </c>
      <c r="I28" s="504" t="s">
        <v>315</v>
      </c>
      <c r="J28" s="505" t="s">
        <v>315</v>
      </c>
      <c r="K28" s="505" t="s">
        <v>315</v>
      </c>
      <c r="L28" s="506" t="s">
        <v>315</v>
      </c>
      <c r="M28" s="247"/>
    </row>
    <row r="29" spans="1:27" ht="15.75" customHeight="1" x14ac:dyDescent="0.3">
      <c r="B29" s="246" t="s">
        <v>757</v>
      </c>
      <c r="C29" s="246"/>
      <c r="D29" s="246" t="s">
        <v>754</v>
      </c>
      <c r="E29" s="246" t="s">
        <v>315</v>
      </c>
      <c r="F29" s="504" t="s">
        <v>315</v>
      </c>
      <c r="G29" s="504" t="s">
        <v>315</v>
      </c>
      <c r="H29" s="504" t="s">
        <v>315</v>
      </c>
      <c r="I29" s="504" t="s">
        <v>315</v>
      </c>
      <c r="J29" s="505" t="s">
        <v>315</v>
      </c>
      <c r="K29" s="505" t="s">
        <v>315</v>
      </c>
      <c r="L29" s="506" t="s">
        <v>315</v>
      </c>
      <c r="M29" s="247"/>
    </row>
    <row r="30" spans="1:27" ht="15.75" customHeight="1" x14ac:dyDescent="0.3">
      <c r="B30" s="246" t="s">
        <v>756</v>
      </c>
      <c r="C30" s="246"/>
      <c r="D30" s="246" t="s">
        <v>754</v>
      </c>
      <c r="E30" s="246" t="s">
        <v>315</v>
      </c>
      <c r="F30" s="504" t="s">
        <v>315</v>
      </c>
      <c r="G30" s="504" t="s">
        <v>315</v>
      </c>
      <c r="H30" s="504" t="s">
        <v>315</v>
      </c>
      <c r="I30" s="504" t="s">
        <v>315</v>
      </c>
      <c r="J30" s="505" t="s">
        <v>315</v>
      </c>
      <c r="K30" s="505" t="s">
        <v>315</v>
      </c>
      <c r="L30" s="506" t="s">
        <v>315</v>
      </c>
      <c r="M30" s="247"/>
    </row>
    <row r="31" spans="1:27" ht="15.75" customHeight="1" x14ac:dyDescent="0.3">
      <c r="B31" s="246" t="s">
        <v>755</v>
      </c>
      <c r="C31" s="246"/>
      <c r="D31" s="246" t="s">
        <v>754</v>
      </c>
      <c r="E31" s="246" t="s">
        <v>315</v>
      </c>
      <c r="F31" s="504" t="s">
        <v>315</v>
      </c>
      <c r="G31" s="504" t="s">
        <v>315</v>
      </c>
      <c r="H31" s="504" t="s">
        <v>315</v>
      </c>
      <c r="I31" s="504" t="s">
        <v>315</v>
      </c>
      <c r="J31" s="505" t="s">
        <v>315</v>
      </c>
      <c r="K31" s="505" t="s">
        <v>315</v>
      </c>
      <c r="L31" s="506" t="s">
        <v>315</v>
      </c>
      <c r="M31" s="247"/>
    </row>
    <row r="32" spans="1:27" ht="15.75" customHeight="1" x14ac:dyDescent="0.3">
      <c r="B32" s="514"/>
      <c r="C32" s="515"/>
      <c r="D32" s="515"/>
      <c r="E32" s="515"/>
      <c r="F32" s="515"/>
      <c r="G32" s="515"/>
      <c r="H32" s="515"/>
      <c r="I32" s="515"/>
      <c r="J32" s="515"/>
      <c r="K32" s="515"/>
      <c r="L32" s="515"/>
      <c r="M32" s="247"/>
    </row>
    <row r="33" spans="1:13" ht="15.75" customHeight="1" x14ac:dyDescent="0.3">
      <c r="B33" s="246" t="s">
        <v>753</v>
      </c>
      <c r="C33" s="246"/>
      <c r="D33" s="246" t="s">
        <v>749</v>
      </c>
      <c r="E33" s="246" t="s">
        <v>315</v>
      </c>
      <c r="F33" s="504" t="s">
        <v>315</v>
      </c>
      <c r="G33" s="504" t="s">
        <v>315</v>
      </c>
      <c r="H33" s="504" t="s">
        <v>315</v>
      </c>
      <c r="I33" s="504" t="s">
        <v>315</v>
      </c>
      <c r="J33" s="505" t="s">
        <v>315</v>
      </c>
      <c r="K33" s="505" t="s">
        <v>315</v>
      </c>
      <c r="L33" s="506" t="s">
        <v>315</v>
      </c>
      <c r="M33" s="247"/>
    </row>
    <row r="34" spans="1:13" ht="15.75" customHeight="1" x14ac:dyDescent="0.3">
      <c r="B34" s="1385" t="s">
        <v>752</v>
      </c>
      <c r="C34" s="1381"/>
      <c r="D34" s="246" t="s">
        <v>749</v>
      </c>
      <c r="E34" s="246" t="s">
        <v>315</v>
      </c>
      <c r="F34" s="504" t="s">
        <v>315</v>
      </c>
      <c r="G34" s="504" t="s">
        <v>315</v>
      </c>
      <c r="H34" s="504" t="s">
        <v>315</v>
      </c>
      <c r="I34" s="504" t="s">
        <v>315</v>
      </c>
      <c r="J34" s="505" t="s">
        <v>315</v>
      </c>
      <c r="K34" s="505" t="s">
        <v>315</v>
      </c>
      <c r="L34" s="506" t="s">
        <v>315</v>
      </c>
      <c r="M34" s="247"/>
    </row>
    <row r="35" spans="1:13" ht="15.75" customHeight="1" x14ac:dyDescent="0.3">
      <c r="B35" s="1385" t="s">
        <v>751</v>
      </c>
      <c r="C35" s="1381"/>
      <c r="D35" s="246" t="s">
        <v>749</v>
      </c>
      <c r="E35" s="246" t="s">
        <v>315</v>
      </c>
      <c r="F35" s="504" t="s">
        <v>315</v>
      </c>
      <c r="G35" s="504" t="s">
        <v>315</v>
      </c>
      <c r="H35" s="504" t="s">
        <v>315</v>
      </c>
      <c r="I35" s="504" t="s">
        <v>315</v>
      </c>
      <c r="J35" s="505" t="s">
        <v>315</v>
      </c>
      <c r="K35" s="505" t="s">
        <v>315</v>
      </c>
      <c r="L35" s="506" t="s">
        <v>315</v>
      </c>
      <c r="M35" s="247"/>
    </row>
    <row r="36" spans="1:13" ht="15.75" customHeight="1" x14ac:dyDescent="0.3">
      <c r="B36" s="246" t="s">
        <v>750</v>
      </c>
      <c r="C36" s="246"/>
      <c r="D36" s="246" t="s">
        <v>749</v>
      </c>
      <c r="E36" s="246" t="s">
        <v>315</v>
      </c>
      <c r="F36" s="504" t="s">
        <v>315</v>
      </c>
      <c r="G36" s="504" t="s">
        <v>315</v>
      </c>
      <c r="H36" s="504" t="s">
        <v>315</v>
      </c>
      <c r="I36" s="504" t="s">
        <v>315</v>
      </c>
      <c r="J36" s="505" t="s">
        <v>315</v>
      </c>
      <c r="K36" s="505" t="s">
        <v>315</v>
      </c>
      <c r="L36" s="506" t="s">
        <v>315</v>
      </c>
      <c r="M36" s="247"/>
    </row>
    <row r="37" spans="1:13" ht="16.5" customHeight="1" x14ac:dyDescent="0.3">
      <c r="B37" s="247"/>
      <c r="C37" s="247"/>
      <c r="D37" s="247"/>
      <c r="E37" s="247"/>
      <c r="F37" s="247"/>
      <c r="G37" s="247"/>
      <c r="H37" s="247"/>
      <c r="I37" s="247"/>
      <c r="J37" s="247"/>
      <c r="K37" s="247"/>
      <c r="L37" s="247"/>
      <c r="M37" s="247"/>
    </row>
    <row r="38" spans="1:13" ht="16.5" customHeight="1" x14ac:dyDescent="0.3">
      <c r="B38" s="247"/>
      <c r="C38" s="1392" t="s">
        <v>748</v>
      </c>
      <c r="D38" s="1387"/>
      <c r="E38" s="1387"/>
      <c r="F38" s="1387"/>
      <c r="G38" s="1387"/>
      <c r="H38" s="1387"/>
      <c r="I38" s="1387"/>
      <c r="J38" s="1387"/>
      <c r="K38" s="1388"/>
      <c r="L38" s="247"/>
      <c r="M38" s="247"/>
    </row>
    <row r="39" spans="1:13" ht="16.5" customHeight="1" x14ac:dyDescent="0.3">
      <c r="B39" s="247"/>
      <c r="C39" s="1393" t="s">
        <v>747</v>
      </c>
      <c r="D39" s="1394"/>
      <c r="E39" s="1394"/>
      <c r="F39" s="1394"/>
      <c r="G39" s="1394"/>
      <c r="H39" s="1394"/>
      <c r="I39" s="1394"/>
      <c r="J39" s="1394"/>
      <c r="K39" s="1395"/>
      <c r="L39" s="247"/>
      <c r="M39" s="247"/>
    </row>
    <row r="40" spans="1:13" ht="16.5" customHeight="1" x14ac:dyDescent="0.3">
      <c r="B40" s="247"/>
      <c r="C40" s="247"/>
      <c r="D40" s="247"/>
      <c r="E40" s="247"/>
      <c r="F40" s="247"/>
      <c r="G40" s="247"/>
      <c r="H40" s="247"/>
      <c r="I40" s="247"/>
      <c r="J40" s="247"/>
      <c r="K40" s="247"/>
      <c r="L40" s="247"/>
      <c r="M40" s="247"/>
    </row>
    <row r="41" spans="1:13" ht="30.65" customHeight="1" x14ac:dyDescent="0.35">
      <c r="B41" s="1396" t="s">
        <v>1204</v>
      </c>
      <c r="C41" s="1397"/>
      <c r="D41" s="1397"/>
      <c r="E41" s="1397"/>
      <c r="F41" s="1397"/>
      <c r="G41" s="1397"/>
      <c r="H41" s="1397"/>
      <c r="I41" s="1397"/>
      <c r="J41" s="1397"/>
      <c r="K41" s="1397"/>
      <c r="L41" s="1398"/>
      <c r="M41" s="247"/>
    </row>
    <row r="42" spans="1:13" ht="16.5" customHeight="1" x14ac:dyDescent="0.3">
      <c r="B42" s="1399" t="s">
        <v>746</v>
      </c>
      <c r="C42" s="1390"/>
      <c r="D42" s="1390"/>
      <c r="E42" s="1390"/>
      <c r="F42" s="1390"/>
      <c r="G42" s="1390"/>
      <c r="H42" s="1390"/>
      <c r="I42" s="1390"/>
      <c r="J42" s="1390"/>
      <c r="K42" s="1390"/>
      <c r="L42" s="1391"/>
      <c r="M42" s="247"/>
    </row>
    <row r="43" spans="1:13" ht="30" customHeight="1" x14ac:dyDescent="0.35">
      <c r="B43" s="1400" t="s">
        <v>893</v>
      </c>
      <c r="C43" s="1401"/>
      <c r="D43" s="1401"/>
      <c r="E43" s="1401"/>
      <c r="F43" s="1401"/>
      <c r="G43" s="1401"/>
      <c r="H43" s="1401"/>
      <c r="I43" s="1401"/>
      <c r="J43" s="1401"/>
      <c r="K43" s="1401"/>
      <c r="L43" s="1402"/>
      <c r="M43" s="247"/>
    </row>
    <row r="44" spans="1:13" ht="27" customHeight="1" x14ac:dyDescent="0.3">
      <c r="B44" s="1389" t="s">
        <v>745</v>
      </c>
      <c r="C44" s="1390"/>
      <c r="D44" s="1390"/>
      <c r="E44" s="1390"/>
      <c r="F44" s="1390"/>
      <c r="G44" s="1390"/>
      <c r="H44" s="1390"/>
      <c r="I44" s="1390"/>
      <c r="J44" s="1390"/>
      <c r="K44" s="1390"/>
      <c r="L44" s="1391"/>
      <c r="M44" s="247"/>
    </row>
    <row r="45" spans="1:13" ht="16.5" customHeight="1" x14ac:dyDescent="0.3">
      <c r="B45" s="249"/>
      <c r="C45" s="1409" t="s">
        <v>744</v>
      </c>
      <c r="D45" s="1390"/>
      <c r="E45" s="1390"/>
      <c r="F45" s="1390"/>
      <c r="G45" s="1390"/>
      <c r="H45" s="1390"/>
      <c r="I45" s="1390"/>
      <c r="J45" s="1390"/>
      <c r="K45" s="1390"/>
      <c r="L45" s="1391"/>
      <c r="M45" s="247"/>
    </row>
    <row r="46" spans="1:13" ht="16.5" customHeight="1" x14ac:dyDescent="0.3">
      <c r="B46" s="249"/>
      <c r="C46" s="1409" t="s">
        <v>743</v>
      </c>
      <c r="D46" s="1390"/>
      <c r="E46" s="1390"/>
      <c r="F46" s="1390"/>
      <c r="G46" s="1390"/>
      <c r="H46" s="1390"/>
      <c r="I46" s="1390"/>
      <c r="J46" s="1390"/>
      <c r="K46" s="1390"/>
      <c r="L46" s="1391"/>
      <c r="M46" s="247"/>
    </row>
    <row r="47" spans="1:13" ht="16.5" customHeight="1" x14ac:dyDescent="0.3">
      <c r="B47" s="249"/>
      <c r="C47" s="1409" t="s">
        <v>742</v>
      </c>
      <c r="D47" s="1390"/>
      <c r="E47" s="1390"/>
      <c r="F47" s="1390"/>
      <c r="G47" s="1390"/>
      <c r="H47" s="1390"/>
      <c r="I47" s="1390"/>
      <c r="J47" s="1390"/>
      <c r="K47" s="1390"/>
      <c r="L47" s="1391"/>
      <c r="M47" s="247"/>
    </row>
    <row r="48" spans="1:13" ht="19.5" customHeight="1" x14ac:dyDescent="0.3">
      <c r="A48" s="241"/>
      <c r="B48" s="1410" t="s">
        <v>741</v>
      </c>
      <c r="C48" s="1394"/>
      <c r="D48" s="1394"/>
      <c r="E48" s="1394"/>
      <c r="F48" s="1394"/>
      <c r="G48" s="1394"/>
      <c r="H48" s="1394"/>
      <c r="I48" s="1394"/>
      <c r="J48" s="1394"/>
      <c r="K48" s="1394"/>
      <c r="L48" s="1395"/>
    </row>
    <row r="49" spans="2:13" ht="16.5" customHeight="1" x14ac:dyDescent="0.3">
      <c r="B49" s="247"/>
      <c r="C49" s="247"/>
      <c r="D49" s="247"/>
      <c r="E49" s="247"/>
      <c r="F49" s="247"/>
      <c r="G49" s="247"/>
      <c r="H49" s="247"/>
      <c r="I49" s="247"/>
      <c r="J49" s="247"/>
      <c r="K49" s="247"/>
      <c r="L49" s="247"/>
      <c r="M49" s="247"/>
    </row>
    <row r="50" spans="2:13" ht="22.15" customHeight="1" x14ac:dyDescent="0.3">
      <c r="B50" s="1386" t="s">
        <v>882</v>
      </c>
      <c r="C50" s="1387"/>
      <c r="D50" s="1387"/>
      <c r="E50" s="1387"/>
      <c r="F50" s="1387"/>
      <c r="G50" s="1387"/>
      <c r="H50" s="1387"/>
      <c r="I50" s="1387"/>
      <c r="J50" s="1387"/>
      <c r="K50" s="1387"/>
      <c r="L50" s="1388"/>
      <c r="M50" s="250"/>
    </row>
    <row r="51" spans="2:13" ht="57" customHeight="1" x14ac:dyDescent="0.3">
      <c r="B51" s="1389" t="s">
        <v>883</v>
      </c>
      <c r="C51" s="1390"/>
      <c r="D51" s="1390"/>
      <c r="E51" s="1390"/>
      <c r="F51" s="1390"/>
      <c r="G51" s="1390"/>
      <c r="H51" s="1390"/>
      <c r="I51" s="1390"/>
      <c r="J51" s="1390"/>
      <c r="K51" s="1390"/>
      <c r="L51" s="1391"/>
      <c r="M51" s="236"/>
    </row>
    <row r="52" spans="2:13" ht="14" x14ac:dyDescent="0.3">
      <c r="B52" s="251"/>
      <c r="D52" s="495"/>
      <c r="E52" s="495"/>
      <c r="F52" s="495"/>
      <c r="G52" s="495"/>
      <c r="H52" s="495"/>
      <c r="I52" s="495"/>
      <c r="J52" s="495"/>
      <c r="K52" s="495"/>
      <c r="L52" s="496"/>
      <c r="M52" s="236"/>
    </row>
    <row r="53" spans="2:13" s="499" customFormat="1" ht="42" x14ac:dyDescent="0.3">
      <c r="B53" s="503"/>
      <c r="C53" s="565" t="s">
        <v>1221</v>
      </c>
      <c r="D53" s="501"/>
      <c r="E53" s="565" t="s">
        <v>1222</v>
      </c>
      <c r="F53" s="501"/>
      <c r="G53" s="565" t="s">
        <v>1223</v>
      </c>
      <c r="H53" s="502"/>
      <c r="I53" s="565" t="s">
        <v>1224</v>
      </c>
      <c r="J53" s="502"/>
      <c r="K53" s="565" t="s">
        <v>1225</v>
      </c>
      <c r="L53" s="500"/>
    </row>
    <row r="54" spans="2:13" ht="15.75" customHeight="1" x14ac:dyDescent="0.3">
      <c r="B54" s="251"/>
      <c r="C54" s="498"/>
      <c r="D54" s="498"/>
      <c r="E54" s="498" t="s">
        <v>315</v>
      </c>
      <c r="F54" s="498"/>
      <c r="G54" s="498" t="s">
        <v>315</v>
      </c>
      <c r="H54" s="498"/>
      <c r="I54" s="498" t="s">
        <v>315</v>
      </c>
      <c r="J54" s="498"/>
      <c r="K54" s="498"/>
      <c r="L54" s="252"/>
      <c r="M54" s="236"/>
    </row>
    <row r="55" spans="2:13" ht="15.75" customHeight="1" x14ac:dyDescent="0.3">
      <c r="B55" s="251"/>
      <c r="C55" s="559" t="s">
        <v>315</v>
      </c>
      <c r="D55" s="559"/>
      <c r="E55" s="559" t="s">
        <v>315</v>
      </c>
      <c r="F55" s="559"/>
      <c r="G55" s="559" t="s">
        <v>315</v>
      </c>
      <c r="H55" s="559"/>
      <c r="I55" s="559" t="s">
        <v>315</v>
      </c>
      <c r="J55" s="559"/>
      <c r="K55" s="559" t="s">
        <v>315</v>
      </c>
      <c r="L55" s="496"/>
      <c r="M55" s="236"/>
    </row>
    <row r="56" spans="2:13" ht="15.75" customHeight="1" x14ac:dyDescent="0.3">
      <c r="B56" s="251"/>
      <c r="C56" s="498" t="s">
        <v>315</v>
      </c>
      <c r="D56" s="498"/>
      <c r="E56" s="498" t="s">
        <v>315</v>
      </c>
      <c r="F56" s="498"/>
      <c r="G56" s="498" t="s">
        <v>315</v>
      </c>
      <c r="H56" s="498"/>
      <c r="I56" s="498" t="s">
        <v>315</v>
      </c>
      <c r="J56" s="498"/>
      <c r="K56" s="498" t="s">
        <v>315</v>
      </c>
      <c r="L56" s="252"/>
      <c r="M56" s="236"/>
    </row>
    <row r="57" spans="2:13" ht="15.75" customHeight="1" x14ac:dyDescent="0.3">
      <c r="B57" s="251"/>
      <c r="C57" s="498" t="s">
        <v>315</v>
      </c>
      <c r="D57" s="498"/>
      <c r="E57" s="498" t="s">
        <v>315</v>
      </c>
      <c r="F57" s="498"/>
      <c r="G57" s="498" t="s">
        <v>315</v>
      </c>
      <c r="H57" s="498"/>
      <c r="I57" s="498" t="s">
        <v>315</v>
      </c>
      <c r="J57" s="498"/>
      <c r="K57" s="498" t="s">
        <v>315</v>
      </c>
      <c r="L57" s="252"/>
      <c r="M57" s="236"/>
    </row>
    <row r="58" spans="2:13" ht="15.75" customHeight="1" x14ac:dyDescent="0.3">
      <c r="B58" s="251"/>
      <c r="C58" s="559" t="s">
        <v>315</v>
      </c>
      <c r="D58" s="559"/>
      <c r="E58" s="559" t="s">
        <v>315</v>
      </c>
      <c r="F58" s="559"/>
      <c r="G58" s="559" t="s">
        <v>315</v>
      </c>
      <c r="H58" s="559"/>
      <c r="I58" s="559" t="s">
        <v>315</v>
      </c>
      <c r="J58" s="559"/>
      <c r="K58" s="559" t="s">
        <v>315</v>
      </c>
      <c r="L58" s="496"/>
      <c r="M58" s="236"/>
    </row>
    <row r="59" spans="2:13" ht="15.75" customHeight="1" x14ac:dyDescent="0.3">
      <c r="B59" s="251"/>
      <c r="C59" s="498" t="s">
        <v>315</v>
      </c>
      <c r="D59" s="560"/>
      <c r="E59" s="560" t="s">
        <v>315</v>
      </c>
      <c r="F59" s="560"/>
      <c r="G59" s="560" t="s">
        <v>315</v>
      </c>
      <c r="H59" s="560"/>
      <c r="I59" s="560" t="s">
        <v>315</v>
      </c>
      <c r="J59" s="560"/>
      <c r="K59" s="560" t="s">
        <v>315</v>
      </c>
      <c r="L59" s="253"/>
      <c r="M59" s="236"/>
    </row>
    <row r="60" spans="2:13" ht="15.75" customHeight="1" x14ac:dyDescent="0.3">
      <c r="B60" s="251"/>
      <c r="C60" s="498" t="s">
        <v>315</v>
      </c>
      <c r="D60" s="560"/>
      <c r="E60" s="560" t="s">
        <v>315</v>
      </c>
      <c r="F60" s="560"/>
      <c r="G60" s="560" t="s">
        <v>315</v>
      </c>
      <c r="H60" s="560"/>
      <c r="I60" s="560" t="s">
        <v>315</v>
      </c>
      <c r="J60" s="560"/>
      <c r="K60" s="560" t="s">
        <v>315</v>
      </c>
      <c r="L60" s="253"/>
      <c r="M60" s="236"/>
    </row>
    <row r="61" spans="2:13" ht="15.75" customHeight="1" x14ac:dyDescent="0.3">
      <c r="B61" s="251"/>
      <c r="C61" s="559" t="s">
        <v>315</v>
      </c>
      <c r="D61" s="560"/>
      <c r="E61" s="560" t="s">
        <v>315</v>
      </c>
      <c r="F61" s="560"/>
      <c r="G61" s="560" t="s">
        <v>315</v>
      </c>
      <c r="H61" s="560"/>
      <c r="I61" s="560" t="s">
        <v>315</v>
      </c>
      <c r="J61" s="560"/>
      <c r="K61" s="560" t="s">
        <v>315</v>
      </c>
      <c r="L61" s="253"/>
      <c r="M61" s="236"/>
    </row>
    <row r="62" spans="2:13" ht="15.75" customHeight="1" x14ac:dyDescent="0.3">
      <c r="B62" s="251"/>
      <c r="C62" s="498" t="s">
        <v>315</v>
      </c>
      <c r="D62" s="560"/>
      <c r="E62" s="560" t="s">
        <v>315</v>
      </c>
      <c r="F62" s="560"/>
      <c r="G62" s="560" t="s">
        <v>315</v>
      </c>
      <c r="H62" s="560"/>
      <c r="I62" s="560" t="s">
        <v>315</v>
      </c>
      <c r="J62" s="560"/>
      <c r="K62" s="560" t="s">
        <v>315</v>
      </c>
      <c r="L62" s="253"/>
      <c r="M62" s="236"/>
    </row>
    <row r="63" spans="2:13" ht="15.75" customHeight="1" x14ac:dyDescent="0.3">
      <c r="B63" s="251"/>
      <c r="C63" s="498" t="s">
        <v>315</v>
      </c>
      <c r="D63" s="560"/>
      <c r="E63" s="560" t="s">
        <v>315</v>
      </c>
      <c r="F63" s="560"/>
      <c r="G63" s="560" t="s">
        <v>315</v>
      </c>
      <c r="H63" s="560"/>
      <c r="I63" s="560" t="s">
        <v>315</v>
      </c>
      <c r="J63" s="560"/>
      <c r="K63" s="560" t="s">
        <v>315</v>
      </c>
      <c r="L63" s="253"/>
      <c r="M63" s="236"/>
    </row>
    <row r="64" spans="2:13" ht="15.75" customHeight="1" x14ac:dyDescent="0.3">
      <c r="B64" s="251"/>
      <c r="C64" s="559" t="s">
        <v>315</v>
      </c>
      <c r="D64" s="560"/>
      <c r="E64" s="560" t="s">
        <v>315</v>
      </c>
      <c r="F64" s="560"/>
      <c r="G64" s="560" t="s">
        <v>315</v>
      </c>
      <c r="H64" s="560"/>
      <c r="I64" s="560" t="s">
        <v>315</v>
      </c>
      <c r="J64" s="560"/>
      <c r="K64" s="560" t="s">
        <v>315</v>
      </c>
      <c r="L64" s="253"/>
      <c r="M64" s="236"/>
    </row>
    <row r="65" spans="2:13" ht="15.75" customHeight="1" x14ac:dyDescent="0.3">
      <c r="B65" s="251"/>
      <c r="C65" s="498" t="s">
        <v>315</v>
      </c>
      <c r="D65" s="560"/>
      <c r="E65" s="560" t="s">
        <v>315</v>
      </c>
      <c r="F65" s="560"/>
      <c r="G65" s="560" t="s">
        <v>315</v>
      </c>
      <c r="H65" s="560"/>
      <c r="I65" s="560" t="s">
        <v>315</v>
      </c>
      <c r="J65" s="560"/>
      <c r="K65" s="560" t="s">
        <v>315</v>
      </c>
      <c r="L65" s="253"/>
      <c r="M65" s="236"/>
    </row>
    <row r="66" spans="2:13" ht="15.75" customHeight="1" x14ac:dyDescent="0.3">
      <c r="B66" s="251"/>
      <c r="C66" s="498" t="s">
        <v>315</v>
      </c>
      <c r="D66" s="560"/>
      <c r="E66" s="560" t="s">
        <v>315</v>
      </c>
      <c r="F66" s="560"/>
      <c r="G66" s="560" t="s">
        <v>315</v>
      </c>
      <c r="H66" s="560"/>
      <c r="I66" s="560" t="s">
        <v>315</v>
      </c>
      <c r="J66" s="560"/>
      <c r="K66" s="560" t="s">
        <v>315</v>
      </c>
      <c r="L66" s="253"/>
      <c r="M66" s="236"/>
    </row>
    <row r="67" spans="2:13" ht="15.75" customHeight="1" x14ac:dyDescent="0.3">
      <c r="B67" s="251"/>
      <c r="C67" s="498" t="s">
        <v>315</v>
      </c>
      <c r="D67" s="560"/>
      <c r="E67" s="560" t="s">
        <v>315</v>
      </c>
      <c r="F67" s="560"/>
      <c r="G67" s="560" t="s">
        <v>315</v>
      </c>
      <c r="H67" s="560"/>
      <c r="I67" s="560" t="s">
        <v>315</v>
      </c>
      <c r="J67" s="560"/>
      <c r="K67" s="560" t="s">
        <v>315</v>
      </c>
      <c r="L67" s="253"/>
      <c r="M67" s="236"/>
    </row>
    <row r="68" spans="2:13" ht="15.75" customHeight="1" x14ac:dyDescent="0.3">
      <c r="B68" s="251"/>
      <c r="C68" s="498" t="s">
        <v>315</v>
      </c>
      <c r="D68" s="560"/>
      <c r="E68" s="560" t="s">
        <v>315</v>
      </c>
      <c r="F68" s="560"/>
      <c r="G68" s="560" t="s">
        <v>315</v>
      </c>
      <c r="H68" s="560"/>
      <c r="I68" s="560" t="s">
        <v>315</v>
      </c>
      <c r="J68" s="560"/>
      <c r="K68" s="560" t="s">
        <v>315</v>
      </c>
      <c r="L68" s="253"/>
      <c r="M68" s="236"/>
    </row>
    <row r="69" spans="2:13" ht="15.75" customHeight="1" x14ac:dyDescent="0.3">
      <c r="B69" s="251"/>
      <c r="C69" s="498" t="s">
        <v>315</v>
      </c>
      <c r="D69" s="560"/>
      <c r="E69" s="560" t="s">
        <v>315</v>
      </c>
      <c r="F69" s="560"/>
      <c r="G69" s="560" t="s">
        <v>315</v>
      </c>
      <c r="H69" s="560"/>
      <c r="I69" s="560" t="s">
        <v>315</v>
      </c>
      <c r="J69" s="560"/>
      <c r="K69" s="560" t="s">
        <v>315</v>
      </c>
      <c r="L69" s="253"/>
      <c r="M69" s="236"/>
    </row>
    <row r="70" spans="2:13" ht="15.75" customHeight="1" x14ac:dyDescent="0.3">
      <c r="B70" s="251"/>
      <c r="C70" s="498"/>
      <c r="D70" s="560"/>
      <c r="E70" s="560"/>
      <c r="F70" s="560"/>
      <c r="G70" s="560"/>
      <c r="H70" s="560"/>
      <c r="I70" s="560"/>
      <c r="J70" s="560"/>
      <c r="K70" s="560"/>
      <c r="L70" s="253"/>
      <c r="M70" s="236"/>
    </row>
    <row r="71" spans="2:13" s="495" customFormat="1" ht="15.75" customHeight="1" x14ac:dyDescent="0.3">
      <c r="B71" s="251"/>
      <c r="C71" s="498"/>
      <c r="D71" s="560"/>
      <c r="E71" s="560"/>
      <c r="F71" s="560"/>
      <c r="G71" s="560"/>
      <c r="H71" s="560"/>
      <c r="I71" s="560"/>
      <c r="J71" s="560"/>
      <c r="K71" s="560"/>
      <c r="L71" s="253"/>
      <c r="M71" s="236"/>
    </row>
    <row r="72" spans="2:13" ht="25.5" customHeight="1" x14ac:dyDescent="0.3">
      <c r="B72" s="1408" t="s">
        <v>740</v>
      </c>
      <c r="C72" s="1390"/>
      <c r="D72" s="1390"/>
      <c r="E72" s="1390"/>
      <c r="F72" s="1390"/>
      <c r="G72" s="1390"/>
      <c r="H72" s="1390"/>
      <c r="I72" s="1390"/>
      <c r="J72" s="1390"/>
      <c r="K72" s="1390"/>
      <c r="L72" s="1391"/>
      <c r="M72" s="236"/>
    </row>
    <row r="73" spans="2:13" ht="15.75" customHeight="1" x14ac:dyDescent="0.3">
      <c r="B73" s="251"/>
      <c r="C73" s="254" t="s">
        <v>739</v>
      </c>
      <c r="D73" s="236"/>
      <c r="E73" s="236"/>
      <c r="F73" s="236"/>
      <c r="G73" s="236"/>
      <c r="H73" s="236"/>
      <c r="I73" s="236"/>
      <c r="J73" s="236"/>
      <c r="K73" s="236"/>
      <c r="L73" s="253"/>
      <c r="M73" s="236"/>
    </row>
    <row r="74" spans="2:13" ht="15.75" customHeight="1" x14ac:dyDescent="0.3">
      <c r="B74" s="255"/>
      <c r="C74" s="256" t="s">
        <v>738</v>
      </c>
      <c r="D74" s="257"/>
      <c r="E74" s="257"/>
      <c r="F74" s="257"/>
      <c r="G74" s="257"/>
      <c r="H74" s="257"/>
      <c r="I74" s="257"/>
      <c r="J74" s="257"/>
      <c r="K74" s="257"/>
      <c r="L74" s="258"/>
      <c r="M74" s="236"/>
    </row>
    <row r="75" spans="2:13" ht="15.75" customHeight="1" x14ac:dyDescent="0.3">
      <c r="B75" s="236"/>
      <c r="C75" s="236"/>
      <c r="D75" s="236"/>
      <c r="E75" s="236"/>
      <c r="F75" s="236"/>
      <c r="G75" s="236"/>
      <c r="H75" s="236"/>
      <c r="I75" s="236"/>
      <c r="J75" s="236"/>
      <c r="K75" s="236"/>
      <c r="L75" s="236"/>
      <c r="M75" s="236"/>
    </row>
    <row r="76" spans="2:13" ht="15.75" customHeight="1" x14ac:dyDescent="0.3">
      <c r="B76" s="236"/>
      <c r="C76" s="236"/>
      <c r="D76" s="236"/>
      <c r="E76" s="236"/>
      <c r="F76" s="236"/>
      <c r="G76" s="236"/>
      <c r="H76" s="236"/>
      <c r="I76" s="236"/>
      <c r="J76" s="236"/>
      <c r="K76" s="236"/>
      <c r="L76" s="236"/>
      <c r="M76" s="236"/>
    </row>
    <row r="77" spans="2:13" ht="31.15" customHeight="1" x14ac:dyDescent="0.35">
      <c r="B77" s="1373" t="s">
        <v>737</v>
      </c>
      <c r="C77" s="1374"/>
      <c r="D77" s="1374"/>
      <c r="E77" s="1374"/>
      <c r="F77" s="1374"/>
      <c r="G77" s="1374"/>
      <c r="H77" s="1374"/>
      <c r="I77" s="1374"/>
      <c r="J77" s="1374"/>
      <c r="K77" s="1374"/>
      <c r="L77" s="1375"/>
      <c r="M77" s="236"/>
    </row>
    <row r="78" spans="2:13" ht="15.75" customHeight="1" x14ac:dyDescent="0.3">
      <c r="B78" s="1376"/>
      <c r="C78" s="1376"/>
      <c r="D78" s="1376"/>
      <c r="E78" s="1376"/>
      <c r="F78" s="1376"/>
      <c r="G78" s="1376"/>
      <c r="H78" s="1376"/>
      <c r="I78" s="1376"/>
      <c r="J78" s="1376"/>
      <c r="K78" s="1376"/>
      <c r="L78" s="1376"/>
      <c r="M78" s="236"/>
    </row>
    <row r="79" spans="2:13" ht="15.75" customHeight="1" x14ac:dyDescent="0.3">
      <c r="B79" s="236"/>
      <c r="C79" s="236"/>
      <c r="D79" s="236"/>
      <c r="E79" s="236"/>
      <c r="F79" s="236"/>
      <c r="G79" s="236"/>
      <c r="H79" s="236"/>
      <c r="I79" s="236"/>
      <c r="J79" s="236"/>
      <c r="K79" s="236"/>
      <c r="L79" s="236"/>
      <c r="M79" s="236"/>
    </row>
    <row r="80" spans="2:13" ht="15.75" customHeight="1" x14ac:dyDescent="0.3">
      <c r="B80" s="236"/>
      <c r="C80" s="236"/>
      <c r="D80" s="236"/>
      <c r="E80" s="236"/>
      <c r="F80" s="236"/>
      <c r="G80" s="236"/>
      <c r="H80" s="236"/>
      <c r="I80" s="236"/>
      <c r="J80" s="236"/>
      <c r="K80" s="236"/>
      <c r="L80" s="236"/>
      <c r="M80" s="236"/>
    </row>
    <row r="81" spans="2:13" ht="15.75" customHeight="1" x14ac:dyDescent="0.3">
      <c r="B81" s="236"/>
      <c r="C81" s="236"/>
      <c r="D81" s="236"/>
      <c r="E81" s="236"/>
      <c r="F81" s="236"/>
      <c r="G81" s="236"/>
      <c r="H81" s="236"/>
      <c r="I81" s="236"/>
      <c r="J81" s="236"/>
      <c r="K81" s="236"/>
      <c r="L81" s="236"/>
      <c r="M81" s="236"/>
    </row>
    <row r="82" spans="2:13" ht="15.75" customHeight="1" x14ac:dyDescent="0.3">
      <c r="B82" s="236"/>
      <c r="C82" s="236"/>
      <c r="D82" s="236"/>
      <c r="E82" s="236"/>
      <c r="F82" s="236"/>
      <c r="G82" s="236"/>
      <c r="H82" s="236"/>
      <c r="I82" s="236"/>
      <c r="J82" s="236"/>
      <c r="K82" s="236"/>
      <c r="L82" s="236"/>
      <c r="M82" s="236"/>
    </row>
    <row r="83" spans="2:13" ht="15.75" customHeight="1" x14ac:dyDescent="0.3">
      <c r="B83" s="236"/>
      <c r="C83" s="236"/>
      <c r="D83" s="236"/>
      <c r="E83" s="236"/>
      <c r="F83" s="236"/>
      <c r="G83" s="236"/>
      <c r="H83" s="236"/>
      <c r="I83" s="236"/>
      <c r="J83" s="236"/>
      <c r="K83" s="236"/>
      <c r="L83" s="236"/>
      <c r="M83" s="236"/>
    </row>
    <row r="84" spans="2:13" ht="15.75" customHeight="1" x14ac:dyDescent="0.3"/>
    <row r="85" spans="2:13" ht="15.75" customHeight="1" x14ac:dyDescent="0.3"/>
    <row r="86" spans="2:13" ht="15.75" customHeight="1" x14ac:dyDescent="0.3"/>
    <row r="87" spans="2:13" ht="15.75" customHeight="1" x14ac:dyDescent="0.3"/>
    <row r="88" spans="2:13" ht="15.75" customHeight="1" x14ac:dyDescent="0.3"/>
    <row r="89" spans="2:13" ht="15.75" customHeight="1" x14ac:dyDescent="0.3"/>
    <row r="90" spans="2:13" ht="15.75" customHeight="1" x14ac:dyDescent="0.3"/>
    <row r="91" spans="2:13" ht="15.75" customHeight="1" x14ac:dyDescent="0.3"/>
    <row r="92" spans="2:13" ht="15.75" customHeight="1" x14ac:dyDescent="0.3"/>
    <row r="93" spans="2:13" ht="15.75" customHeight="1" x14ac:dyDescent="0.3"/>
    <row r="94" spans="2:13" ht="15.75" customHeight="1" x14ac:dyDescent="0.3"/>
    <row r="95" spans="2:13" ht="15.75" customHeight="1" x14ac:dyDescent="0.3"/>
    <row r="96" spans="2:13"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row r="1016" ht="15.75" customHeight="1" x14ac:dyDescent="0.3"/>
    <row r="1017" ht="15.75" customHeight="1" x14ac:dyDescent="0.3"/>
    <row r="1018" ht="15.75" customHeight="1" x14ac:dyDescent="0.3"/>
    <row r="1019" ht="15.75" customHeight="1" x14ac:dyDescent="0.3"/>
    <row r="1020" ht="15.75" customHeight="1" x14ac:dyDescent="0.3"/>
    <row r="1021" ht="15.75" customHeight="1" x14ac:dyDescent="0.3"/>
    <row r="1022" ht="15.75" customHeight="1" x14ac:dyDescent="0.3"/>
    <row r="1023" ht="15.75" customHeight="1" x14ac:dyDescent="0.3"/>
    <row r="1024" ht="15.75" customHeight="1" x14ac:dyDescent="0.3"/>
    <row r="1025" ht="15.75" customHeight="1" x14ac:dyDescent="0.3"/>
    <row r="1026" ht="15.75" customHeight="1" x14ac:dyDescent="0.3"/>
    <row r="1027" ht="15.75" customHeight="1" x14ac:dyDescent="0.3"/>
    <row r="1028" ht="15.75" customHeight="1" x14ac:dyDescent="0.3"/>
    <row r="1029" ht="15.75" customHeight="1" x14ac:dyDescent="0.3"/>
    <row r="1030" ht="15.75" customHeight="1" x14ac:dyDescent="0.3"/>
    <row r="1031" ht="15.75" customHeight="1" x14ac:dyDescent="0.3"/>
    <row r="1032" ht="15.75" customHeight="1" x14ac:dyDescent="0.3"/>
    <row r="1033" ht="15.75" customHeight="1" x14ac:dyDescent="0.3"/>
    <row r="1034" ht="15.75" customHeight="1" x14ac:dyDescent="0.3"/>
    <row r="1035" ht="15.75" customHeight="1" x14ac:dyDescent="0.3"/>
    <row r="1036" ht="15.75" customHeight="1" x14ac:dyDescent="0.3"/>
    <row r="1037" ht="15.75" customHeight="1" x14ac:dyDescent="0.3"/>
    <row r="1038" ht="15.75" customHeight="1" x14ac:dyDescent="0.3"/>
    <row r="1039" ht="15.75" customHeight="1" x14ac:dyDescent="0.3"/>
    <row r="1040" ht="15.75" customHeight="1" x14ac:dyDescent="0.3"/>
    <row r="1041" ht="15.75" customHeight="1" x14ac:dyDescent="0.3"/>
    <row r="1042" ht="15.75" customHeight="1" x14ac:dyDescent="0.3"/>
    <row r="1043" ht="15.75" customHeight="1" x14ac:dyDescent="0.3"/>
    <row r="1044" ht="15.75" customHeight="1" x14ac:dyDescent="0.3"/>
    <row r="1045" ht="15.75" customHeight="1" x14ac:dyDescent="0.3"/>
    <row r="1046" ht="15.75" customHeight="1" x14ac:dyDescent="0.3"/>
    <row r="1047" ht="15.75" customHeight="1" x14ac:dyDescent="0.3"/>
    <row r="1048" ht="15.75" customHeight="1" x14ac:dyDescent="0.3"/>
    <row r="1049" ht="15.75" customHeight="1" x14ac:dyDescent="0.3"/>
    <row r="1050" ht="15.75" customHeight="1" x14ac:dyDescent="0.3"/>
    <row r="1051" ht="15.75" customHeight="1" x14ac:dyDescent="0.3"/>
    <row r="1052" ht="15.75" customHeight="1" x14ac:dyDescent="0.3"/>
    <row r="1053" ht="15.75" customHeight="1" x14ac:dyDescent="0.3"/>
  </sheetData>
  <mergeCells count="36">
    <mergeCell ref="B72:L72"/>
    <mergeCell ref="B44:L44"/>
    <mergeCell ref="C45:L45"/>
    <mergeCell ref="C46:L46"/>
    <mergeCell ref="C47:L47"/>
    <mergeCell ref="B48:L48"/>
    <mergeCell ref="A1:E1"/>
    <mergeCell ref="A2:E2"/>
    <mergeCell ref="B25:C25"/>
    <mergeCell ref="B26:C26"/>
    <mergeCell ref="B18:L18"/>
    <mergeCell ref="B20:L20"/>
    <mergeCell ref="B22:C22"/>
    <mergeCell ref="B23:C23"/>
    <mergeCell ref="B24:C24"/>
    <mergeCell ref="B10:C10"/>
    <mergeCell ref="B11:C11"/>
    <mergeCell ref="B12:C12"/>
    <mergeCell ref="I1:L1"/>
    <mergeCell ref="I2:L2"/>
    <mergeCell ref="B77:L77"/>
    <mergeCell ref="B78:L78"/>
    <mergeCell ref="B4:L4"/>
    <mergeCell ref="B6:L6"/>
    <mergeCell ref="B8:L8"/>
    <mergeCell ref="B14:L14"/>
    <mergeCell ref="C16:K16"/>
    <mergeCell ref="B34:C34"/>
    <mergeCell ref="B50:L50"/>
    <mergeCell ref="B51:L51"/>
    <mergeCell ref="B35:C35"/>
    <mergeCell ref="C38:K38"/>
    <mergeCell ref="C39:K39"/>
    <mergeCell ref="B41:L41"/>
    <mergeCell ref="B42:L42"/>
    <mergeCell ref="B43:L43"/>
  </mergeCells>
  <conditionalFormatting sqref="A1:A3">
    <cfRule type="expression" dxfId="126" priority="4">
      <formula>E1="X"</formula>
    </cfRule>
  </conditionalFormatting>
  <conditionalFormatting sqref="A1:E3">
    <cfRule type="expression" dxfId="125" priority="3">
      <formula>F1="X"</formula>
    </cfRule>
  </conditionalFormatting>
  <hyperlinks>
    <hyperlink ref="C16" r:id="rId1" xr:uid="{00000000-0004-0000-1600-000000000000}"/>
    <hyperlink ref="C38" r:id="rId2" xr:uid="{00000000-0004-0000-1600-000001000000}"/>
    <hyperlink ref="C39" r:id="rId3" xr:uid="{00000000-0004-0000-1600-000002000000}"/>
    <hyperlink ref="C45" r:id="rId4" xr:uid="{00000000-0004-0000-1600-000003000000}"/>
    <hyperlink ref="C46" r:id="rId5" xr:uid="{00000000-0004-0000-1600-000004000000}"/>
    <hyperlink ref="C47" r:id="rId6" xr:uid="{00000000-0004-0000-1600-000005000000}"/>
    <hyperlink ref="C73" r:id="rId7" xr:uid="{00000000-0004-0000-1600-000006000000}"/>
    <hyperlink ref="C74" r:id="rId8" xr:uid="{00000000-0004-0000-1600-000007000000}"/>
    <hyperlink ref="B77" r:id="rId9" xr:uid="{00000000-0004-0000-1600-000008000000}"/>
    <hyperlink ref="B41:L41" r:id="rId10" display="REQUIREMENT: Please complete this survey no later than Friday, December 18, 2020.  The results of this survey will be posted publically to the IDOE Website:" xr:uid="{00000000-0004-0000-1600-000009000000}"/>
    <hyperlink ref="B43:L43" r:id="rId11" display="2. The survey asks corporations to ensure all staff participating in Case Conference Committee Meetings who determine placement in the Alternate Assessment have reviewed IDOE’s Alternate Assessment Participation WEBINAR at this link." xr:uid="{00000000-0004-0000-1600-00000A000000}"/>
    <hyperlink ref="I2:L2" r:id="rId12" display="Click here for Guiding Video" xr:uid="{00000000-0004-0000-1600-00000B000000}"/>
    <hyperlink ref="I1:L1" r:id="rId13" location="bookmark=id.m0976pzxres" display="Click here for Guiding Document, or" xr:uid="{00000000-0004-0000-1600-00000C000000}"/>
  </hyperlinks>
  <pageMargins left="0.7" right="0.7" top="0.75" bottom="0.75" header="0" footer="0"/>
  <pageSetup orientation="portrait" r:id="rId1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tabColor theme="7"/>
  </sheetPr>
  <dimension ref="A1:AK17"/>
  <sheetViews>
    <sheetView workbookViewId="0">
      <selection activeCell="I16" sqref="I16:J16"/>
    </sheetView>
  </sheetViews>
  <sheetFormatPr defaultColWidth="6.23046875" defaultRowHeight="11.5" x14ac:dyDescent="0.25"/>
  <cols>
    <col min="1" max="1" width="9.4609375" style="611" customWidth="1"/>
    <col min="2" max="2" width="7.3046875" style="611" customWidth="1"/>
    <col min="3" max="3" width="8.53515625" style="611" bestFit="1" customWidth="1"/>
    <col min="4" max="4" width="7.69140625" style="611" customWidth="1"/>
    <col min="5" max="5" width="8.53515625" style="611" bestFit="1" customWidth="1"/>
    <col min="6" max="6" width="5.4609375" style="611" customWidth="1"/>
    <col min="7" max="7" width="1" style="611" customWidth="1"/>
    <col min="8" max="8" width="9.4609375" style="611" customWidth="1"/>
    <col min="9" max="9" width="7.4609375" style="611" customWidth="1"/>
    <col min="10" max="10" width="8.53515625" style="611" customWidth="1"/>
    <col min="11" max="11" width="7.4609375" style="611" customWidth="1"/>
    <col min="12" max="12" width="8.53515625" style="611" bestFit="1" customWidth="1"/>
    <col min="13" max="13" width="6.07421875" style="611" customWidth="1"/>
    <col min="14" max="14" width="6.23046875" style="611"/>
    <col min="15" max="29" width="4.4609375" style="611" customWidth="1"/>
    <col min="30" max="30" width="14.07421875" style="611" customWidth="1"/>
    <col min="31" max="31" width="6.69140625" style="611" customWidth="1"/>
    <col min="32" max="32" width="6.765625" style="611" customWidth="1"/>
    <col min="33" max="33" width="2" style="611" customWidth="1"/>
    <col min="34" max="34" width="29.23046875" style="611" bestFit="1" customWidth="1"/>
    <col min="35" max="16384" width="6.23046875" style="611"/>
  </cols>
  <sheetData>
    <row r="1" spans="1:37" ht="23.5" customHeight="1" thickBot="1" x14ac:dyDescent="0.3">
      <c r="A1" s="1347" t="s">
        <v>1247</v>
      </c>
      <c r="B1" s="1347"/>
      <c r="C1" s="1347"/>
      <c r="D1" s="1347"/>
      <c r="E1" s="1347"/>
      <c r="F1" s="1347"/>
      <c r="G1" s="1347"/>
      <c r="H1" s="1347"/>
      <c r="I1" s="1347"/>
      <c r="J1" s="1347"/>
      <c r="K1" s="1347"/>
      <c r="M1" s="1348" t="s">
        <v>941</v>
      </c>
      <c r="N1" s="1349"/>
      <c r="O1" s="1349"/>
      <c r="P1" s="1349"/>
      <c r="Q1" s="1349"/>
      <c r="R1" s="1349"/>
      <c r="S1" s="1350"/>
    </row>
    <row r="2" spans="1:37" ht="23.5" thickBot="1" x14ac:dyDescent="0.3">
      <c r="B2" s="583"/>
      <c r="C2" s="583"/>
      <c r="D2" s="583"/>
      <c r="E2" s="583"/>
      <c r="F2" s="583"/>
      <c r="G2" s="583"/>
      <c r="H2" s="583"/>
      <c r="I2" s="583"/>
      <c r="M2" s="1351" t="s">
        <v>940</v>
      </c>
      <c r="N2" s="1352"/>
      <c r="O2" s="1352"/>
      <c r="P2" s="1352"/>
      <c r="Q2" s="1352"/>
      <c r="R2" s="1352"/>
      <c r="S2" s="1353"/>
    </row>
    <row r="3" spans="1:37" ht="12" thickBot="1" x14ac:dyDescent="0.3">
      <c r="A3" s="793"/>
      <c r="B3" s="794"/>
      <c r="C3" s="616"/>
      <c r="D3" s="616"/>
      <c r="E3" s="617"/>
    </row>
    <row r="4" spans="1:37" x14ac:dyDescent="0.25">
      <c r="A4" s="619" t="s">
        <v>1348</v>
      </c>
      <c r="B4" s="795"/>
      <c r="C4" s="795"/>
      <c r="J4" s="795"/>
      <c r="K4" s="795"/>
      <c r="L4" s="795"/>
      <c r="M4" s="682"/>
    </row>
    <row r="5" spans="1:37" ht="12" thickBot="1" x14ac:dyDescent="0.3"/>
    <row r="6" spans="1:37" ht="12" thickBot="1" x14ac:dyDescent="0.3">
      <c r="A6" s="669"/>
      <c r="B6" s="1411" t="s">
        <v>1303</v>
      </c>
      <c r="C6" s="1412"/>
      <c r="D6" s="1362" t="s">
        <v>1304</v>
      </c>
      <c r="E6" s="1363"/>
      <c r="F6" s="796"/>
      <c r="G6" s="796"/>
      <c r="H6" s="669"/>
      <c r="I6" s="1411" t="s">
        <v>1303</v>
      </c>
      <c r="J6" s="1412"/>
      <c r="K6" s="1362" t="s">
        <v>1304</v>
      </c>
      <c r="L6" s="1363"/>
      <c r="AD6" s="797"/>
      <c r="AE6" s="612" t="s">
        <v>1303</v>
      </c>
      <c r="AF6" s="612" t="s">
        <v>1304</v>
      </c>
      <c r="AH6" s="797"/>
      <c r="AI6" s="612" t="s">
        <v>1303</v>
      </c>
      <c r="AJ6" s="612" t="s">
        <v>1304</v>
      </c>
    </row>
    <row r="7" spans="1:37" ht="35" thickBot="1" x14ac:dyDescent="0.3">
      <c r="A7" s="798" t="s">
        <v>1349</v>
      </c>
      <c r="B7" s="799" t="s">
        <v>1350</v>
      </c>
      <c r="C7" s="799" t="s">
        <v>1351</v>
      </c>
      <c r="D7" s="799" t="s">
        <v>1350</v>
      </c>
      <c r="E7" s="799" t="s">
        <v>1351</v>
      </c>
      <c r="F7" s="800"/>
      <c r="G7" s="800"/>
      <c r="H7" s="798" t="s">
        <v>1309</v>
      </c>
      <c r="I7" s="799" t="s">
        <v>1350</v>
      </c>
      <c r="J7" s="799" t="s">
        <v>1351</v>
      </c>
      <c r="K7" s="799" t="s">
        <v>1350</v>
      </c>
      <c r="L7" s="799" t="s">
        <v>1351</v>
      </c>
      <c r="AD7" s="801" t="s">
        <v>1349</v>
      </c>
      <c r="AE7" s="802" t="s">
        <v>1350</v>
      </c>
      <c r="AF7" s="802" t="s">
        <v>1350</v>
      </c>
      <c r="AH7" s="801" t="s">
        <v>1309</v>
      </c>
      <c r="AI7" s="802" t="s">
        <v>1350</v>
      </c>
      <c r="AJ7" s="802" t="s">
        <v>1350</v>
      </c>
    </row>
    <row r="8" spans="1:37" ht="46" x14ac:dyDescent="0.25">
      <c r="A8" s="803" t="s">
        <v>1352</v>
      </c>
      <c r="B8" s="804"/>
      <c r="C8" s="805"/>
      <c r="D8" s="804"/>
      <c r="E8" s="805"/>
      <c r="F8" s="806"/>
      <c r="G8" s="806"/>
      <c r="H8" s="807" t="s">
        <v>1352</v>
      </c>
      <c r="I8" s="808"/>
      <c r="J8" s="809"/>
      <c r="K8" s="808"/>
      <c r="L8" s="809"/>
      <c r="AD8" s="810" t="s">
        <v>1352</v>
      </c>
      <c r="AE8" s="811">
        <v>0</v>
      </c>
      <c r="AF8" s="811">
        <v>0.746</v>
      </c>
      <c r="AH8" s="810" t="s">
        <v>1352</v>
      </c>
      <c r="AI8" s="811">
        <v>0.4</v>
      </c>
      <c r="AJ8" s="811">
        <v>0</v>
      </c>
      <c r="AK8" s="812"/>
    </row>
    <row r="9" spans="1:37" ht="46" x14ac:dyDescent="0.25">
      <c r="A9" s="813" t="s">
        <v>1353</v>
      </c>
      <c r="B9" s="814"/>
      <c r="C9" s="815"/>
      <c r="D9" s="814"/>
      <c r="E9" s="815"/>
      <c r="F9" s="806"/>
      <c r="G9" s="806"/>
      <c r="H9" s="816" t="s">
        <v>1353</v>
      </c>
      <c r="I9" s="814"/>
      <c r="J9" s="815"/>
      <c r="K9" s="814"/>
      <c r="L9" s="815"/>
      <c r="AD9" s="810" t="s">
        <v>1354</v>
      </c>
      <c r="AE9" s="811">
        <v>0</v>
      </c>
      <c r="AF9" s="811">
        <v>0.84199999999999997</v>
      </c>
      <c r="AH9" s="810" t="s">
        <v>1353</v>
      </c>
      <c r="AI9" s="811">
        <v>0.4</v>
      </c>
      <c r="AJ9" s="811">
        <v>1</v>
      </c>
      <c r="AK9" s="812"/>
    </row>
    <row r="10" spans="1:37" ht="46.5" thickBot="1" x14ac:dyDescent="0.3">
      <c r="A10" s="817" t="s">
        <v>1355</v>
      </c>
      <c r="B10" s="818"/>
      <c r="C10" s="819"/>
      <c r="D10" s="814"/>
      <c r="E10" s="815"/>
      <c r="F10" s="806"/>
      <c r="G10" s="806"/>
      <c r="H10" s="820" t="s">
        <v>1355</v>
      </c>
      <c r="I10" s="818"/>
      <c r="J10" s="819"/>
      <c r="K10" s="818"/>
      <c r="L10" s="819"/>
      <c r="AD10" s="810" t="s">
        <v>1355</v>
      </c>
      <c r="AE10" s="811">
        <v>0</v>
      </c>
      <c r="AF10" s="811" t="e">
        <v>#REF!</v>
      </c>
      <c r="AH10" s="810" t="s">
        <v>1355</v>
      </c>
      <c r="AI10" s="811">
        <v>0.4</v>
      </c>
      <c r="AJ10" s="811">
        <v>1</v>
      </c>
      <c r="AK10" s="812"/>
    </row>
    <row r="11" spans="1:37" x14ac:dyDescent="0.25">
      <c r="H11" s="821"/>
    </row>
    <row r="14" spans="1:37" ht="12" thickBot="1" x14ac:dyDescent="0.3"/>
    <row r="15" spans="1:37" ht="23.5" thickBot="1" x14ac:dyDescent="0.3">
      <c r="A15" s="822" t="s">
        <v>1349</v>
      </c>
      <c r="B15" s="823" t="s">
        <v>1303</v>
      </c>
      <c r="C15" s="824" t="s">
        <v>1304</v>
      </c>
      <c r="D15" s="825"/>
      <c r="H15" s="822" t="s">
        <v>1349</v>
      </c>
      <c r="I15" s="823" t="s">
        <v>1303</v>
      </c>
      <c r="J15" s="824" t="s">
        <v>1304</v>
      </c>
    </row>
    <row r="16" spans="1:37" ht="23.5" thickBot="1" x14ac:dyDescent="0.3">
      <c r="A16" s="826" t="s">
        <v>1356</v>
      </c>
      <c r="B16" s="827"/>
      <c r="C16" s="828"/>
      <c r="H16" s="826" t="s">
        <v>1356</v>
      </c>
      <c r="I16" s="827"/>
      <c r="J16" s="828"/>
    </row>
    <row r="17" spans="4:4" x14ac:dyDescent="0.25">
      <c r="D17" s="806"/>
    </row>
  </sheetData>
  <mergeCells count="7">
    <mergeCell ref="A1:K1"/>
    <mergeCell ref="M1:S1"/>
    <mergeCell ref="M2:S2"/>
    <mergeCell ref="B6:C6"/>
    <mergeCell ref="D6:E6"/>
    <mergeCell ref="I6:J6"/>
    <mergeCell ref="K6:L6"/>
  </mergeCells>
  <conditionalFormatting sqref="A1">
    <cfRule type="expression" dxfId="124" priority="2">
      <formula>F1="X"</formula>
    </cfRule>
  </conditionalFormatting>
  <conditionalFormatting sqref="A1">
    <cfRule type="expression" dxfId="123" priority="1">
      <formula>G1="X"</formula>
    </cfRule>
  </conditionalFormatting>
  <hyperlinks>
    <hyperlink ref="M2:S2" r:id="rId1" display="Click here for Guiding Video" xr:uid="{00000000-0004-0000-1700-000000000000}"/>
    <hyperlink ref="M1:S1" r:id="rId2" location="bookmark=id.506ltopp5pbj" display="Click here for Guiding Document, or" xr:uid="{00000000-0004-0000-1700-000001000000}"/>
  </hyperlinks>
  <pageMargins left="0.7" right="0.7" top="0.75" bottom="0.75" header="0.3" footer="0.3"/>
  <pageSetup orientation="landscape" r:id="rId3"/>
  <extLst>
    <ext xmlns:x14="http://schemas.microsoft.com/office/spreadsheetml/2009/9/main" uri="{05C60535-1F16-4fd2-B633-F4F36F0B64E0}">
      <x14:sparklineGroups xmlns:xm="http://schemas.microsoft.com/office/excel/2006/main">
        <x14:sparklineGroup displayEmptyCellsAs="gap" markers="1" xr2:uid="{00000000-0003-0000-1700-000014000000}">
          <x14:colorSeries rgb="FF376092"/>
          <x14:colorNegative rgb="FFD00000"/>
          <x14:colorAxis rgb="FF000000"/>
          <x14:colorMarkers rgb="FFD00000"/>
          <x14:colorFirst rgb="FFD00000"/>
          <x14:colorLast rgb="FFD00000"/>
          <x14:colorHigh rgb="FFD00000"/>
          <x14:colorLow rgb="FFD00000"/>
          <x14:sparklines>
            <x14:sparkline>
              <xm:f>'ISTAR-KR (Ind 7)'!AI8:AJ8</xm:f>
              <xm:sqref>M8</xm:sqref>
            </x14:sparkline>
            <x14:sparkline>
              <xm:f>'ISTAR-KR (Ind 7)'!AI9:AJ9</xm:f>
              <xm:sqref>M9</xm:sqref>
            </x14:sparkline>
            <x14:sparkline>
              <xm:f>'ISTAR-KR (Ind 7)'!AI10:AJ10</xm:f>
              <xm:sqref>M10</xm:sqref>
            </x14:sparkline>
          </x14:sparklines>
        </x14:sparklineGroup>
        <x14:sparklineGroup displayEmptyCellsAs="gap" markers="1" xr2:uid="{00000000-0003-0000-1700-000013000000}">
          <x14:colorSeries rgb="FF376092"/>
          <x14:colorNegative rgb="FFD00000"/>
          <x14:colorAxis rgb="FF000000"/>
          <x14:colorMarkers rgb="FFD00000"/>
          <x14:colorFirst rgb="FFD00000"/>
          <x14:colorLast rgb="FFD00000"/>
          <x14:colorHigh rgb="FFD00000"/>
          <x14:colorLow rgb="FFD00000"/>
          <x14:sparklines>
            <x14:sparkline>
              <xm:f>'ISTAR-KR (Ind 7)'!AE8:AF8</xm:f>
              <xm:sqref>F8</xm:sqref>
            </x14:sparkline>
            <x14:sparkline>
              <xm:f>'ISTAR-KR (Ind 7)'!AE9:AF9</xm:f>
              <xm:sqref>F9</xm:sqref>
            </x14:sparkline>
            <x14:sparkline>
              <xm:f>'ISTAR-KR (Ind 7)'!AE10:AF10</xm:f>
              <xm:sqref>F10</xm:sqref>
            </x14:sparkline>
          </x14:sparklines>
        </x14:sparklineGroup>
        <x14:sparklineGroup displayEmptyCellsAs="gap" markers="1" xr2:uid="{00000000-0003-0000-1700-000012000000}">
          <x14:colorSeries rgb="FF376092"/>
          <x14:colorNegative rgb="FFD00000"/>
          <x14:colorAxis rgb="FF000000"/>
          <x14:colorMarkers rgb="FFD00000"/>
          <x14:colorFirst rgb="FFD00000"/>
          <x14:colorLast rgb="FFD00000"/>
          <x14:colorHigh rgb="FFD00000"/>
          <x14:colorLow rgb="FFD00000"/>
          <x14:sparklines>
            <x14:sparkline>
              <xm:f>'ISTAR-KR (Ind 7)'!B16:C16</xm:f>
              <xm:sqref>D16</xm:sqref>
            </x14:sparkline>
          </x14:sparklines>
        </x14:sparklineGroup>
        <x14:sparklineGroup displayEmptyCellsAs="gap" markers="1" xr2:uid="{00000000-0003-0000-1700-000011000000}">
          <x14:colorSeries rgb="FF376092"/>
          <x14:colorNegative rgb="FFD00000"/>
          <x14:colorAxis rgb="FF000000"/>
          <x14:colorMarkers rgb="FFD00000"/>
          <x14:colorFirst rgb="FFD00000"/>
          <x14:colorLast rgb="FFD00000"/>
          <x14:colorHigh rgb="FFD00000"/>
          <x14:colorLow rgb="FFD00000"/>
          <x14:sparklines>
            <x14:sparkline>
              <xm:f>'ISTAR-KR (Ind 7)'!I16:J16</xm:f>
              <xm:sqref>K16</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tabColor theme="7"/>
  </sheetPr>
  <dimension ref="A1:AB45"/>
  <sheetViews>
    <sheetView topLeftCell="A4" zoomScaleNormal="100" workbookViewId="0">
      <selection activeCell="E41" sqref="E41:G43"/>
    </sheetView>
  </sheetViews>
  <sheetFormatPr defaultColWidth="6.23046875" defaultRowHeight="11.5" x14ac:dyDescent="0.25"/>
  <cols>
    <col min="1" max="1" width="4.23046875" style="611" customWidth="1"/>
    <col min="2" max="3" width="1.07421875" style="611" customWidth="1"/>
    <col min="4" max="4" width="22.4609375" style="611" customWidth="1"/>
    <col min="5" max="7" width="6.69140625" style="611" bestFit="1" customWidth="1"/>
    <col min="8" max="8" width="6.4609375" style="611" customWidth="1"/>
    <col min="9" max="9" width="1.765625" style="611" customWidth="1"/>
    <col min="10" max="10" width="22" style="611" bestFit="1" customWidth="1"/>
    <col min="11" max="11" width="6.69140625" style="611" bestFit="1" customWidth="1"/>
    <col min="12" max="12" width="7.23046875" style="611" bestFit="1" customWidth="1"/>
    <col min="13" max="13" width="6.69140625" style="611" bestFit="1" customWidth="1"/>
    <col min="14" max="16" width="5.53515625" style="611" customWidth="1"/>
    <col min="17" max="17" width="6.23046875" style="611" customWidth="1"/>
    <col min="18" max="25" width="6.23046875" style="611"/>
    <col min="26" max="28" width="7.07421875" style="612" bestFit="1" customWidth="1"/>
    <col min="29" max="16384" width="6.23046875" style="611"/>
  </cols>
  <sheetData>
    <row r="1" spans="1:28" ht="22.9" customHeight="1" thickBot="1" x14ac:dyDescent="0.3">
      <c r="A1" s="1347" t="s">
        <v>1247</v>
      </c>
      <c r="B1" s="1347"/>
      <c r="C1" s="1347"/>
      <c r="D1" s="1347"/>
      <c r="E1" s="1347"/>
      <c r="F1" s="1347"/>
      <c r="G1" s="1347"/>
      <c r="H1" s="1347"/>
      <c r="I1" s="1347"/>
      <c r="J1" s="1347"/>
      <c r="K1" s="1347"/>
      <c r="L1" s="1347"/>
      <c r="N1" s="1348" t="s">
        <v>941</v>
      </c>
      <c r="O1" s="1349"/>
      <c r="P1" s="1349"/>
      <c r="Q1" s="1349"/>
      <c r="R1" s="1349"/>
      <c r="S1" s="1350"/>
      <c r="T1" s="612"/>
      <c r="U1" s="612"/>
      <c r="V1" s="612"/>
      <c r="Z1" s="611"/>
      <c r="AA1" s="611"/>
      <c r="AB1" s="611"/>
    </row>
    <row r="2" spans="1:28" ht="23.5" thickBot="1" x14ac:dyDescent="0.3">
      <c r="B2" s="583"/>
      <c r="C2" s="583"/>
      <c r="D2" s="583"/>
      <c r="E2" s="583"/>
      <c r="F2" s="583"/>
      <c r="G2" s="583"/>
      <c r="H2" s="583"/>
      <c r="I2" s="583"/>
      <c r="N2" s="1351" t="s">
        <v>940</v>
      </c>
      <c r="O2" s="1352"/>
      <c r="P2" s="1352"/>
      <c r="Q2" s="1352"/>
      <c r="R2" s="1352"/>
      <c r="S2" s="1353"/>
      <c r="T2" s="612"/>
      <c r="U2" s="612"/>
      <c r="V2" s="612"/>
      <c r="Z2" s="611"/>
      <c r="AA2" s="611"/>
      <c r="AB2" s="611"/>
    </row>
    <row r="3" spans="1:28" ht="12" thickBot="1" x14ac:dyDescent="0.3">
      <c r="A3" s="584"/>
      <c r="B3" s="1413"/>
      <c r="C3" s="1414"/>
      <c r="D3" s="1414"/>
      <c r="E3" s="1414"/>
      <c r="F3" s="1414"/>
      <c r="G3" s="1414"/>
      <c r="H3" s="1415"/>
    </row>
    <row r="4" spans="1:28" s="618" customFormat="1" x14ac:dyDescent="0.25">
      <c r="A4" s="829" t="s">
        <v>1357</v>
      </c>
      <c r="B4" s="829"/>
      <c r="C4" s="829"/>
      <c r="D4" s="829"/>
      <c r="E4" s="829"/>
      <c r="F4" s="829"/>
      <c r="G4" s="830"/>
      <c r="Q4" s="623"/>
      <c r="Z4" s="624"/>
      <c r="AA4" s="624"/>
      <c r="AB4" s="624"/>
    </row>
    <row r="5" spans="1:28" ht="12" thickBot="1" x14ac:dyDescent="0.3"/>
    <row r="6" spans="1:28" ht="16" thickBot="1" x14ac:dyDescent="0.3">
      <c r="J6" s="831" t="s">
        <v>1358</v>
      </c>
      <c r="K6" s="832" t="s">
        <v>1302</v>
      </c>
      <c r="L6" s="833" t="s">
        <v>1303</v>
      </c>
      <c r="M6" s="834" t="s">
        <v>1304</v>
      </c>
      <c r="N6" s="835"/>
      <c r="P6" s="835"/>
    </row>
    <row r="7" spans="1:28" ht="14.5" thickBot="1" x14ac:dyDescent="0.3">
      <c r="J7" s="836" t="s">
        <v>1359</v>
      </c>
      <c r="K7" s="837"/>
      <c r="L7" s="838"/>
      <c r="M7" s="839"/>
      <c r="N7" s="840"/>
      <c r="P7" s="840"/>
    </row>
    <row r="8" spans="1:28" ht="16" thickBot="1" x14ac:dyDescent="0.3">
      <c r="D8" s="841" t="s">
        <v>1360</v>
      </c>
      <c r="E8" s="832" t="s">
        <v>1302</v>
      </c>
      <c r="F8" s="833" t="s">
        <v>1303</v>
      </c>
      <c r="G8" s="834" t="s">
        <v>1304</v>
      </c>
      <c r="J8" s="842" t="s">
        <v>1361</v>
      </c>
      <c r="K8" s="843"/>
      <c r="L8" s="844"/>
      <c r="M8" s="845"/>
      <c r="N8" s="840"/>
      <c r="P8" s="840"/>
    </row>
    <row r="9" spans="1:28" ht="16" thickBot="1" x14ac:dyDescent="0.35">
      <c r="D9" s="846" t="s">
        <v>1362</v>
      </c>
      <c r="E9" s="847"/>
      <c r="F9" s="848"/>
      <c r="G9" s="847"/>
      <c r="J9" s="849" t="s">
        <v>1362</v>
      </c>
      <c r="K9" s="850"/>
      <c r="L9" s="851"/>
      <c r="M9" s="852"/>
      <c r="P9" s="853"/>
      <c r="Z9" s="854">
        <v>0.97889999999999999</v>
      </c>
      <c r="AA9" s="854">
        <v>0.95289999999999997</v>
      </c>
      <c r="AB9" s="854">
        <v>0.9899</v>
      </c>
    </row>
    <row r="10" spans="1:28" ht="16" thickBot="1" x14ac:dyDescent="0.3">
      <c r="D10" s="841" t="s">
        <v>1360</v>
      </c>
      <c r="E10" s="832" t="s">
        <v>1302</v>
      </c>
      <c r="F10" s="833" t="s">
        <v>1303</v>
      </c>
      <c r="G10" s="834" t="s">
        <v>1304</v>
      </c>
      <c r="J10" s="836" t="s">
        <v>1363</v>
      </c>
      <c r="K10" s="837"/>
      <c r="L10" s="838"/>
      <c r="M10" s="839"/>
      <c r="N10" s="840"/>
      <c r="P10" s="840"/>
      <c r="Z10" s="855"/>
      <c r="AA10" s="855"/>
      <c r="AB10" s="855"/>
    </row>
    <row r="11" spans="1:28" ht="16" thickBot="1" x14ac:dyDescent="0.35">
      <c r="D11" s="856" t="s">
        <v>1364</v>
      </c>
      <c r="E11" s="857"/>
      <c r="F11" s="848"/>
      <c r="G11" s="858"/>
      <c r="J11" s="849" t="s">
        <v>1364</v>
      </c>
      <c r="K11" s="850"/>
      <c r="L11" s="851"/>
      <c r="M11" s="852"/>
      <c r="P11" s="853"/>
      <c r="Z11" s="854">
        <v>0.95789999999999997</v>
      </c>
      <c r="AA11" s="854">
        <v>0.85880000000000001</v>
      </c>
      <c r="AB11" s="854">
        <v>0.95960000000000001</v>
      </c>
    </row>
    <row r="12" spans="1:28" ht="15.5" x14ac:dyDescent="0.3">
      <c r="D12" s="859"/>
      <c r="E12" s="860"/>
      <c r="F12" s="861"/>
      <c r="G12" s="860"/>
      <c r="J12" s="862"/>
      <c r="K12" s="863"/>
      <c r="L12" s="853"/>
      <c r="M12" s="863"/>
      <c r="P12" s="853"/>
      <c r="Z12" s="864"/>
      <c r="AA12" s="864"/>
      <c r="AB12" s="864"/>
    </row>
    <row r="13" spans="1:28" ht="15.5" x14ac:dyDescent="0.3">
      <c r="D13" s="859"/>
      <c r="E13" s="860"/>
      <c r="F13" s="861"/>
      <c r="G13" s="860"/>
      <c r="J13" s="862"/>
      <c r="K13" s="863"/>
      <c r="L13" s="853"/>
      <c r="M13" s="863"/>
      <c r="P13" s="853"/>
      <c r="Z13" s="864"/>
      <c r="AA13" s="864"/>
      <c r="AB13" s="864"/>
    </row>
    <row r="14" spans="1:28" ht="15.5" x14ac:dyDescent="0.3">
      <c r="D14" s="859"/>
      <c r="E14" s="860"/>
      <c r="F14" s="861"/>
      <c r="G14" s="860"/>
      <c r="J14" s="862"/>
      <c r="K14" s="863"/>
      <c r="L14" s="853"/>
      <c r="M14" s="863"/>
      <c r="P14" s="853"/>
      <c r="Z14" s="864"/>
      <c r="AA14" s="864"/>
      <c r="AB14" s="864"/>
    </row>
    <row r="15" spans="1:28" ht="15.5" x14ac:dyDescent="0.3">
      <c r="D15" s="859"/>
      <c r="E15" s="860"/>
      <c r="F15" s="861"/>
      <c r="G15" s="860"/>
      <c r="J15" s="862"/>
      <c r="K15" s="863"/>
      <c r="L15" s="853"/>
      <c r="M15" s="863"/>
      <c r="P15" s="853"/>
      <c r="Z15" s="864"/>
      <c r="AA15" s="864"/>
      <c r="AB15" s="864"/>
    </row>
    <row r="16" spans="1:28" ht="15.5" x14ac:dyDescent="0.3">
      <c r="D16" s="859"/>
      <c r="E16" s="860"/>
      <c r="F16" s="861"/>
      <c r="G16" s="860"/>
      <c r="J16" s="862"/>
      <c r="K16" s="863"/>
      <c r="L16" s="853"/>
      <c r="M16" s="863"/>
      <c r="P16" s="853"/>
      <c r="Z16" s="864"/>
      <c r="AA16" s="864"/>
      <c r="AB16" s="864"/>
    </row>
    <row r="17" spans="4:28" ht="15.5" x14ac:dyDescent="0.3">
      <c r="D17" s="859"/>
      <c r="E17" s="860"/>
      <c r="F17" s="861"/>
      <c r="G17" s="860"/>
      <c r="J17" s="862"/>
      <c r="K17" s="863"/>
      <c r="L17" s="853"/>
      <c r="M17" s="863"/>
      <c r="P17" s="853"/>
      <c r="Z17" s="864"/>
      <c r="AA17" s="864"/>
      <c r="AB17" s="864"/>
    </row>
    <row r="19" spans="4:28" s="618" customFormat="1" x14ac:dyDescent="0.25">
      <c r="D19" s="620" t="s">
        <v>1365</v>
      </c>
      <c r="E19" s="620"/>
      <c r="F19" s="620"/>
      <c r="G19" s="620"/>
      <c r="H19" s="620"/>
      <c r="M19" s="620"/>
      <c r="N19" s="620"/>
      <c r="O19" s="620"/>
      <c r="P19" s="620"/>
      <c r="Q19" s="682"/>
      <c r="Z19" s="624"/>
      <c r="AA19" s="624"/>
      <c r="AB19" s="624"/>
    </row>
    <row r="20" spans="4:28" ht="12" thickBot="1" x14ac:dyDescent="0.3"/>
    <row r="21" spans="4:28" ht="12" thickBot="1" x14ac:dyDescent="0.3">
      <c r="K21" s="1416" t="s">
        <v>1302</v>
      </c>
      <c r="L21" s="1417"/>
      <c r="M21" s="1416" t="s">
        <v>1303</v>
      </c>
      <c r="N21" s="1417"/>
      <c r="O21" s="1416" t="s">
        <v>1304</v>
      </c>
      <c r="P21" s="1417"/>
    </row>
    <row r="22" spans="4:28" ht="46.5" thickBot="1" x14ac:dyDescent="0.3">
      <c r="D22" s="865" t="s">
        <v>1366</v>
      </c>
      <c r="E22" s="866" t="s">
        <v>1367</v>
      </c>
      <c r="F22" s="866" t="s">
        <v>1368</v>
      </c>
      <c r="G22" s="866" t="s">
        <v>1369</v>
      </c>
      <c r="J22" s="867" t="s">
        <v>1370</v>
      </c>
      <c r="K22" s="868" t="s">
        <v>1371</v>
      </c>
      <c r="L22" s="869" t="s">
        <v>1362</v>
      </c>
      <c r="M22" s="868" t="s">
        <v>1371</v>
      </c>
      <c r="N22" s="869" t="s">
        <v>1362</v>
      </c>
      <c r="O22" s="868" t="s">
        <v>1371</v>
      </c>
      <c r="P22" s="869" t="s">
        <v>1362</v>
      </c>
    </row>
    <row r="23" spans="4:28" ht="14" x14ac:dyDescent="0.3">
      <c r="D23" s="715" t="s">
        <v>1321</v>
      </c>
      <c r="E23" s="870"/>
      <c r="F23" s="778"/>
      <c r="G23" s="871"/>
      <c r="J23" s="718" t="s">
        <v>1321</v>
      </c>
      <c r="K23" s="872"/>
      <c r="L23" s="873"/>
      <c r="M23" s="874"/>
      <c r="N23" s="722"/>
      <c r="O23" s="875"/>
      <c r="P23" s="873"/>
      <c r="Z23" s="876" t="s">
        <v>1383</v>
      </c>
      <c r="AA23" s="876" t="s">
        <v>315</v>
      </c>
      <c r="AB23" s="876" t="s">
        <v>315</v>
      </c>
    </row>
    <row r="24" spans="4:28" ht="14" x14ac:dyDescent="0.3">
      <c r="D24" s="725" t="s">
        <v>1322</v>
      </c>
      <c r="E24" s="877"/>
      <c r="F24" s="782"/>
      <c r="G24" s="878"/>
      <c r="J24" s="728" t="s">
        <v>1322</v>
      </c>
      <c r="K24" s="879"/>
      <c r="L24" s="880"/>
      <c r="M24" s="881"/>
      <c r="N24" s="732"/>
      <c r="O24" s="882"/>
      <c r="P24" s="880"/>
      <c r="Z24" s="876" t="s">
        <v>315</v>
      </c>
      <c r="AA24" s="876" t="s">
        <v>315</v>
      </c>
      <c r="AB24" s="876" t="s">
        <v>315</v>
      </c>
    </row>
    <row r="25" spans="4:28" ht="14" x14ac:dyDescent="0.3">
      <c r="D25" s="725" t="s">
        <v>1323</v>
      </c>
      <c r="E25" s="877"/>
      <c r="F25" s="782"/>
      <c r="G25" s="878"/>
      <c r="J25" s="728" t="s">
        <v>1323</v>
      </c>
      <c r="K25" s="879"/>
      <c r="L25" s="880"/>
      <c r="M25" s="881"/>
      <c r="N25" s="732"/>
      <c r="O25" s="882"/>
      <c r="P25" s="880"/>
      <c r="Z25" s="876" t="s">
        <v>315</v>
      </c>
      <c r="AA25" s="876" t="s">
        <v>315</v>
      </c>
      <c r="AB25" s="876" t="s">
        <v>315</v>
      </c>
    </row>
    <row r="26" spans="4:28" ht="14" x14ac:dyDescent="0.3">
      <c r="D26" s="725" t="s">
        <v>1324</v>
      </c>
      <c r="E26" s="877"/>
      <c r="F26" s="782"/>
      <c r="G26" s="878"/>
      <c r="J26" s="728" t="s">
        <v>1324</v>
      </c>
      <c r="K26" s="879"/>
      <c r="L26" s="880"/>
      <c r="M26" s="881"/>
      <c r="N26" s="732"/>
      <c r="O26" s="882"/>
      <c r="P26" s="880"/>
      <c r="Z26" s="876" t="s">
        <v>1383</v>
      </c>
      <c r="AA26" s="876" t="s">
        <v>1383</v>
      </c>
      <c r="AB26" s="876" t="s">
        <v>1383</v>
      </c>
    </row>
    <row r="27" spans="4:28" ht="14" x14ac:dyDescent="0.3">
      <c r="D27" s="725" t="s">
        <v>1325</v>
      </c>
      <c r="E27" s="877"/>
      <c r="F27" s="782"/>
      <c r="G27" s="878"/>
      <c r="J27" s="728" t="s">
        <v>1325</v>
      </c>
      <c r="K27" s="879"/>
      <c r="L27" s="880"/>
      <c r="M27" s="881"/>
      <c r="N27" s="732"/>
      <c r="O27" s="882"/>
      <c r="P27" s="880"/>
      <c r="Z27" s="876" t="s">
        <v>315</v>
      </c>
      <c r="AA27" s="876" t="s">
        <v>315</v>
      </c>
      <c r="AB27" s="876" t="s">
        <v>1383</v>
      </c>
    </row>
    <row r="28" spans="4:28" ht="14" x14ac:dyDescent="0.3">
      <c r="D28" s="725" t="s">
        <v>1326</v>
      </c>
      <c r="E28" s="877"/>
      <c r="F28" s="782"/>
      <c r="G28" s="878"/>
      <c r="J28" s="733" t="s">
        <v>1326</v>
      </c>
      <c r="K28" s="879"/>
      <c r="L28" s="880"/>
      <c r="M28" s="881"/>
      <c r="N28" s="732"/>
      <c r="O28" s="882"/>
      <c r="P28" s="880"/>
      <c r="Z28" s="876" t="s">
        <v>315</v>
      </c>
      <c r="AA28" s="876" t="s">
        <v>315</v>
      </c>
      <c r="AB28" s="876" t="s">
        <v>315</v>
      </c>
    </row>
    <row r="29" spans="4:28" ht="14" x14ac:dyDescent="0.3">
      <c r="D29" s="735" t="s">
        <v>1328</v>
      </c>
      <c r="E29" s="883"/>
      <c r="F29" s="786"/>
      <c r="G29" s="884"/>
      <c r="J29" s="738" t="s">
        <v>1328</v>
      </c>
      <c r="K29" s="879"/>
      <c r="L29" s="885"/>
      <c r="M29" s="886"/>
      <c r="N29" s="742"/>
      <c r="O29" s="887"/>
      <c r="P29" s="885"/>
      <c r="Z29" s="876">
        <v>0.97829999999999995</v>
      </c>
      <c r="AA29" s="876">
        <v>0.95120000000000005</v>
      </c>
      <c r="AB29" s="876">
        <v>0.98950000000000005</v>
      </c>
    </row>
    <row r="30" spans="4:28" ht="14" x14ac:dyDescent="0.3">
      <c r="D30" s="715" t="s">
        <v>1342</v>
      </c>
      <c r="E30" s="870"/>
      <c r="F30" s="778"/>
      <c r="G30" s="871"/>
      <c r="J30" s="718" t="s">
        <v>1342</v>
      </c>
      <c r="K30" s="872"/>
      <c r="L30" s="873"/>
      <c r="M30" s="874"/>
      <c r="N30" s="722"/>
      <c r="O30" s="875"/>
      <c r="P30" s="873"/>
      <c r="Z30" s="876">
        <v>0.98729999999999996</v>
      </c>
      <c r="AA30" s="876">
        <v>0.98480000000000001</v>
      </c>
      <c r="AB30" s="876">
        <v>1</v>
      </c>
    </row>
    <row r="31" spans="4:28" ht="14" x14ac:dyDescent="0.3">
      <c r="D31" s="735" t="s">
        <v>1343</v>
      </c>
      <c r="E31" s="883"/>
      <c r="F31" s="786"/>
      <c r="G31" s="884"/>
      <c r="J31" s="738" t="s">
        <v>1343</v>
      </c>
      <c r="K31" s="888"/>
      <c r="L31" s="885"/>
      <c r="M31" s="886"/>
      <c r="N31" s="742"/>
      <c r="O31" s="887"/>
      <c r="P31" s="885"/>
      <c r="Z31" s="876">
        <v>0.9375</v>
      </c>
      <c r="AA31" s="876">
        <v>0.83330000000000004</v>
      </c>
      <c r="AB31" s="876">
        <v>0.95</v>
      </c>
    </row>
    <row r="32" spans="4:28" ht="14" x14ac:dyDescent="0.3">
      <c r="D32" s="715" t="s">
        <v>1331</v>
      </c>
      <c r="E32" s="870"/>
      <c r="F32" s="778"/>
      <c r="G32" s="871"/>
      <c r="J32" s="718" t="s">
        <v>1331</v>
      </c>
      <c r="K32" s="872"/>
      <c r="L32" s="873"/>
      <c r="M32" s="874"/>
      <c r="N32" s="722"/>
      <c r="O32" s="875"/>
      <c r="P32" s="873"/>
      <c r="Z32" s="876">
        <v>1</v>
      </c>
      <c r="AA32" s="876">
        <v>1</v>
      </c>
      <c r="AB32" s="876">
        <v>1</v>
      </c>
    </row>
    <row r="33" spans="4:28" ht="14" x14ac:dyDescent="0.3">
      <c r="D33" s="735" t="s">
        <v>1332</v>
      </c>
      <c r="E33" s="883"/>
      <c r="F33" s="786"/>
      <c r="G33" s="884"/>
      <c r="J33" s="738" t="s">
        <v>1332</v>
      </c>
      <c r="K33" s="888"/>
      <c r="L33" s="885"/>
      <c r="M33" s="886"/>
      <c r="N33" s="742"/>
      <c r="O33" s="887"/>
      <c r="P33" s="885"/>
      <c r="Z33" s="876">
        <v>0.8</v>
      </c>
      <c r="AA33" s="876" t="s">
        <v>1383</v>
      </c>
      <c r="AB33" s="876" t="s">
        <v>1383</v>
      </c>
    </row>
    <row r="34" spans="4:28" ht="14" x14ac:dyDescent="0.3">
      <c r="D34" s="715" t="s">
        <v>1334</v>
      </c>
      <c r="E34" s="870"/>
      <c r="F34" s="778"/>
      <c r="G34" s="871"/>
      <c r="J34" s="718" t="s">
        <v>1334</v>
      </c>
      <c r="K34" s="872"/>
      <c r="L34" s="873"/>
      <c r="M34" s="874"/>
      <c r="N34" s="722"/>
      <c r="O34" s="875"/>
      <c r="P34" s="873"/>
      <c r="Z34" s="876">
        <v>0.97889999999999999</v>
      </c>
      <c r="AA34" s="876">
        <v>0.97560000000000002</v>
      </c>
      <c r="AB34" s="876">
        <v>1</v>
      </c>
    </row>
    <row r="35" spans="4:28" ht="14.5" thickBot="1" x14ac:dyDescent="0.35">
      <c r="D35" s="743" t="s">
        <v>1335</v>
      </c>
      <c r="E35" s="889"/>
      <c r="F35" s="790"/>
      <c r="G35" s="890"/>
      <c r="J35" s="738" t="s">
        <v>1335</v>
      </c>
      <c r="K35" s="888"/>
      <c r="L35" s="885"/>
      <c r="M35" s="886"/>
      <c r="N35" s="742"/>
      <c r="O35" s="887"/>
      <c r="P35" s="885"/>
      <c r="Z35" s="876" t="s">
        <v>315</v>
      </c>
      <c r="AA35" s="876" t="s">
        <v>1383</v>
      </c>
      <c r="AB35" s="876" t="s">
        <v>1383</v>
      </c>
    </row>
    <row r="36" spans="4:28" ht="14" x14ac:dyDescent="0.3">
      <c r="D36" s="715" t="s">
        <v>1372</v>
      </c>
      <c r="E36" s="870"/>
      <c r="F36" s="778"/>
      <c r="G36" s="871"/>
      <c r="J36" s="718" t="s">
        <v>1372</v>
      </c>
      <c r="K36" s="872"/>
      <c r="L36" s="873"/>
      <c r="M36" s="874"/>
      <c r="N36" s="722"/>
      <c r="O36" s="875"/>
      <c r="P36" s="873"/>
      <c r="Z36" s="876">
        <v>0.98040000000000005</v>
      </c>
      <c r="AA36" s="876">
        <v>1</v>
      </c>
      <c r="AB36" s="876">
        <v>0.98080000000000001</v>
      </c>
    </row>
    <row r="37" spans="4:28" ht="14.5" thickBot="1" x14ac:dyDescent="0.35">
      <c r="D37" s="743" t="s">
        <v>1373</v>
      </c>
      <c r="E37" s="889"/>
      <c r="F37" s="790"/>
      <c r="G37" s="890"/>
      <c r="J37" s="746" t="s">
        <v>1373</v>
      </c>
      <c r="K37" s="891"/>
      <c r="L37" s="892"/>
      <c r="M37" s="893"/>
      <c r="N37" s="750"/>
      <c r="O37" s="894"/>
      <c r="P37" s="892"/>
      <c r="Z37" s="876">
        <v>0.97729999999999995</v>
      </c>
      <c r="AA37" s="876">
        <v>0.92</v>
      </c>
      <c r="AB37" s="876">
        <v>1</v>
      </c>
    </row>
    <row r="39" spans="4:28" ht="12" thickBot="1" x14ac:dyDescent="0.3"/>
    <row r="40" spans="4:28" ht="46.5" thickBot="1" x14ac:dyDescent="0.3">
      <c r="D40" s="867" t="s">
        <v>1374</v>
      </c>
      <c r="E40" s="866" t="s">
        <v>1367</v>
      </c>
      <c r="F40" s="866" t="s">
        <v>1368</v>
      </c>
      <c r="G40" s="866" t="s">
        <v>1369</v>
      </c>
    </row>
    <row r="41" spans="4:28" ht="14" x14ac:dyDescent="0.3">
      <c r="D41" s="895" t="s">
        <v>1375</v>
      </c>
      <c r="E41" s="896"/>
      <c r="F41" s="897"/>
      <c r="G41" s="871"/>
    </row>
    <row r="42" spans="4:28" ht="14.5" thickBot="1" x14ac:dyDescent="0.35">
      <c r="D42" s="898" t="s">
        <v>1376</v>
      </c>
      <c r="E42" s="899"/>
      <c r="F42" s="900"/>
      <c r="G42" s="878"/>
    </row>
    <row r="43" spans="4:28" ht="14.5" thickBot="1" x14ac:dyDescent="0.35">
      <c r="D43" s="901" t="s">
        <v>1265</v>
      </c>
      <c r="E43" s="902"/>
      <c r="F43" s="903"/>
      <c r="G43" s="904"/>
    </row>
    <row r="45" spans="4:28" x14ac:dyDescent="0.25">
      <c r="D45" s="611" t="s">
        <v>1377</v>
      </c>
    </row>
  </sheetData>
  <mergeCells count="7">
    <mergeCell ref="A1:L1"/>
    <mergeCell ref="N1:S1"/>
    <mergeCell ref="N2:S2"/>
    <mergeCell ref="B3:H3"/>
    <mergeCell ref="K21:L21"/>
    <mergeCell ref="M21:N21"/>
    <mergeCell ref="O21:P21"/>
  </mergeCells>
  <conditionalFormatting sqref="K9">
    <cfRule type="cellIs" dxfId="122" priority="101" operator="lessThan">
      <formula>$E$9</formula>
    </cfRule>
    <cfRule type="cellIs" dxfId="121" priority="104" operator="greaterThan">
      <formula>$E$9</formula>
    </cfRule>
  </conditionalFormatting>
  <conditionalFormatting sqref="L9">
    <cfRule type="cellIs" dxfId="120" priority="100" operator="lessThan">
      <formula>$F$9</formula>
    </cfRule>
    <cfRule type="cellIs" dxfId="119" priority="103" operator="greaterThan">
      <formula>$F$9</formula>
    </cfRule>
  </conditionalFormatting>
  <conditionalFormatting sqref="P9 M9">
    <cfRule type="cellIs" dxfId="118" priority="99" operator="lessThan">
      <formula>$G$9</formula>
    </cfRule>
    <cfRule type="cellIs" dxfId="117" priority="102" operator="greaterThan">
      <formula>$G$9</formula>
    </cfRule>
  </conditionalFormatting>
  <conditionalFormatting sqref="K11:K17">
    <cfRule type="cellIs" dxfId="116" priority="95" operator="lessThan">
      <formula>$E$11</formula>
    </cfRule>
    <cfRule type="cellIs" dxfId="115" priority="98" operator="greaterThan">
      <formula>$E$11</formula>
    </cfRule>
  </conditionalFormatting>
  <conditionalFormatting sqref="L11:L17">
    <cfRule type="cellIs" dxfId="114" priority="94" operator="lessThan">
      <formula>$F$11</formula>
    </cfRule>
    <cfRule type="cellIs" dxfId="113" priority="97" operator="greaterThan">
      <formula>$F$11</formula>
    </cfRule>
  </conditionalFormatting>
  <conditionalFormatting sqref="P11:P17 M11:M17">
    <cfRule type="cellIs" dxfId="112" priority="93" operator="lessThan">
      <formula>$G$11</formula>
    </cfRule>
    <cfRule type="cellIs" dxfId="111" priority="96" operator="greaterThan">
      <formula>$G$11</formula>
    </cfRule>
  </conditionalFormatting>
  <conditionalFormatting sqref="L23">
    <cfRule type="cellIs" dxfId="110" priority="91" operator="lessThan">
      <formula>$E23</formula>
    </cfRule>
    <cfRule type="cellIs" dxfId="109" priority="92" operator="greaterThan">
      <formula>$E23</formula>
    </cfRule>
  </conditionalFormatting>
  <conditionalFormatting sqref="N23">
    <cfRule type="cellIs" dxfId="108" priority="89" operator="lessThan">
      <formula>$F23</formula>
    </cfRule>
    <cfRule type="cellIs" dxfId="107" priority="90" operator="greaterThan">
      <formula>$F23</formula>
    </cfRule>
  </conditionalFormatting>
  <conditionalFormatting sqref="P23">
    <cfRule type="cellIs" dxfId="106" priority="87" operator="lessThan">
      <formula>$G23</formula>
    </cfRule>
    <cfRule type="cellIs" dxfId="105" priority="88" operator="greaterThan">
      <formula>$G23</formula>
    </cfRule>
  </conditionalFormatting>
  <conditionalFormatting sqref="L24">
    <cfRule type="cellIs" dxfId="104" priority="85" operator="lessThan">
      <formula>$E24</formula>
    </cfRule>
    <cfRule type="cellIs" dxfId="103" priority="86" operator="greaterThan">
      <formula>$E24</formula>
    </cfRule>
  </conditionalFormatting>
  <conditionalFormatting sqref="L25">
    <cfRule type="cellIs" dxfId="102" priority="83" operator="lessThan">
      <formula>$E25</formula>
    </cfRule>
    <cfRule type="cellIs" dxfId="101" priority="84" operator="greaterThan">
      <formula>$E25</formula>
    </cfRule>
  </conditionalFormatting>
  <conditionalFormatting sqref="L26">
    <cfRule type="cellIs" dxfId="100" priority="81" operator="lessThan">
      <formula>$E26</formula>
    </cfRule>
    <cfRule type="cellIs" dxfId="99" priority="82" operator="greaterThan">
      <formula>$E26</formula>
    </cfRule>
  </conditionalFormatting>
  <conditionalFormatting sqref="L27">
    <cfRule type="cellIs" dxfId="98" priority="79" operator="lessThan">
      <formula>$E27</formula>
    </cfRule>
    <cfRule type="cellIs" dxfId="97" priority="80" operator="greaterThan">
      <formula>$E27</formula>
    </cfRule>
  </conditionalFormatting>
  <conditionalFormatting sqref="L28">
    <cfRule type="cellIs" dxfId="96" priority="77" operator="lessThan">
      <formula>$E28</formula>
    </cfRule>
    <cfRule type="cellIs" dxfId="95" priority="78" operator="greaterThan">
      <formula>$E28</formula>
    </cfRule>
  </conditionalFormatting>
  <conditionalFormatting sqref="L29">
    <cfRule type="cellIs" dxfId="94" priority="75" operator="lessThan">
      <formula>$E29</formula>
    </cfRule>
    <cfRule type="cellIs" dxfId="93" priority="76" operator="greaterThan">
      <formula>$E29</formula>
    </cfRule>
  </conditionalFormatting>
  <conditionalFormatting sqref="L30">
    <cfRule type="cellIs" dxfId="92" priority="73" operator="lessThan">
      <formula>$E30</formula>
    </cfRule>
    <cfRule type="cellIs" dxfId="91" priority="74" operator="greaterThan">
      <formula>$E30</formula>
    </cfRule>
  </conditionalFormatting>
  <conditionalFormatting sqref="L31">
    <cfRule type="cellIs" dxfId="90" priority="71" operator="lessThan">
      <formula>$E31</formula>
    </cfRule>
    <cfRule type="cellIs" dxfId="89" priority="72" operator="greaterThan">
      <formula>$E31</formula>
    </cfRule>
  </conditionalFormatting>
  <conditionalFormatting sqref="L32">
    <cfRule type="cellIs" dxfId="88" priority="69" operator="lessThan">
      <formula>$E32</formula>
    </cfRule>
    <cfRule type="cellIs" dxfId="87" priority="70" operator="greaterThan">
      <formula>$E32</formula>
    </cfRule>
  </conditionalFormatting>
  <conditionalFormatting sqref="L33">
    <cfRule type="cellIs" dxfId="86" priority="67" operator="lessThan">
      <formula>$E33</formula>
    </cfRule>
    <cfRule type="cellIs" dxfId="85" priority="68" operator="greaterThan">
      <formula>$E33</formula>
    </cfRule>
  </conditionalFormatting>
  <conditionalFormatting sqref="L34">
    <cfRule type="cellIs" dxfId="84" priority="65" operator="lessThan">
      <formula>$E34</formula>
    </cfRule>
    <cfRule type="cellIs" dxfId="83" priority="66" operator="greaterThan">
      <formula>$E34</formula>
    </cfRule>
  </conditionalFormatting>
  <conditionalFormatting sqref="L35">
    <cfRule type="cellIs" dxfId="82" priority="63" operator="lessThan">
      <formula>$E35</formula>
    </cfRule>
    <cfRule type="cellIs" dxfId="81" priority="64" operator="greaterThan">
      <formula>$E35</formula>
    </cfRule>
  </conditionalFormatting>
  <conditionalFormatting sqref="N24">
    <cfRule type="cellIs" dxfId="80" priority="61" operator="lessThan">
      <formula>$F24</formula>
    </cfRule>
    <cfRule type="cellIs" dxfId="79" priority="62" operator="greaterThan">
      <formula>$F24</formula>
    </cfRule>
  </conditionalFormatting>
  <conditionalFormatting sqref="N25">
    <cfRule type="cellIs" dxfId="78" priority="59" operator="lessThan">
      <formula>$F25</formula>
    </cfRule>
    <cfRule type="cellIs" dxfId="77" priority="60" operator="greaterThan">
      <formula>$F25</formula>
    </cfRule>
  </conditionalFormatting>
  <conditionalFormatting sqref="N26">
    <cfRule type="cellIs" dxfId="76" priority="57" operator="lessThan">
      <formula>$F26</formula>
    </cfRule>
    <cfRule type="cellIs" dxfId="75" priority="58" operator="greaterThan">
      <formula>$F26</formula>
    </cfRule>
  </conditionalFormatting>
  <conditionalFormatting sqref="N27">
    <cfRule type="cellIs" dxfId="74" priority="55" operator="lessThan">
      <formula>$F27</formula>
    </cfRule>
    <cfRule type="cellIs" dxfId="73" priority="56" operator="greaterThan">
      <formula>$F27</formula>
    </cfRule>
  </conditionalFormatting>
  <conditionalFormatting sqref="N28">
    <cfRule type="cellIs" dxfId="72" priority="53" operator="lessThan">
      <formula>$F28</formula>
    </cfRule>
    <cfRule type="cellIs" dxfId="71" priority="54" operator="greaterThan">
      <formula>$F28</formula>
    </cfRule>
  </conditionalFormatting>
  <conditionalFormatting sqref="N29">
    <cfRule type="cellIs" dxfId="70" priority="51" operator="lessThan">
      <formula>$F29</formula>
    </cfRule>
    <cfRule type="cellIs" dxfId="69" priority="52" operator="greaterThan">
      <formula>$F29</formula>
    </cfRule>
  </conditionalFormatting>
  <conditionalFormatting sqref="N30">
    <cfRule type="cellIs" dxfId="68" priority="49" operator="lessThan">
      <formula>$F30</formula>
    </cfRule>
    <cfRule type="cellIs" dxfId="67" priority="50" operator="greaterThan">
      <formula>$F30</formula>
    </cfRule>
  </conditionalFormatting>
  <conditionalFormatting sqref="N31">
    <cfRule type="cellIs" dxfId="66" priority="47" operator="lessThan">
      <formula>$F31</formula>
    </cfRule>
    <cfRule type="cellIs" dxfId="65" priority="48" operator="greaterThan">
      <formula>$F31</formula>
    </cfRule>
  </conditionalFormatting>
  <conditionalFormatting sqref="N32">
    <cfRule type="cellIs" dxfId="64" priority="45" operator="lessThan">
      <formula>$F32</formula>
    </cfRule>
    <cfRule type="cellIs" dxfId="63" priority="46" operator="greaterThan">
      <formula>$F32</formula>
    </cfRule>
  </conditionalFormatting>
  <conditionalFormatting sqref="N33">
    <cfRule type="cellIs" dxfId="62" priority="43" operator="lessThan">
      <formula>$F33</formula>
    </cfRule>
    <cfRule type="cellIs" dxfId="61" priority="44" operator="greaterThan">
      <formula>$F33</formula>
    </cfRule>
  </conditionalFormatting>
  <conditionalFormatting sqref="N34">
    <cfRule type="cellIs" dxfId="60" priority="41" operator="lessThan">
      <formula>$F34</formula>
    </cfRule>
    <cfRule type="cellIs" dxfId="59" priority="42" operator="greaterThan">
      <formula>$F34</formula>
    </cfRule>
  </conditionalFormatting>
  <conditionalFormatting sqref="N35">
    <cfRule type="cellIs" dxfId="58" priority="39" operator="lessThan">
      <formula>$F35</formula>
    </cfRule>
    <cfRule type="cellIs" dxfId="57" priority="40" operator="greaterThan">
      <formula>$F35</formula>
    </cfRule>
  </conditionalFormatting>
  <conditionalFormatting sqref="P24">
    <cfRule type="cellIs" dxfId="56" priority="37" operator="lessThan">
      <formula>$G24</formula>
    </cfRule>
    <cfRule type="cellIs" dxfId="55" priority="38" operator="greaterThan">
      <formula>$G24</formula>
    </cfRule>
  </conditionalFormatting>
  <conditionalFormatting sqref="P25">
    <cfRule type="cellIs" dxfId="54" priority="35" operator="lessThan">
      <formula>$G25</formula>
    </cfRule>
    <cfRule type="cellIs" dxfId="53" priority="36" operator="greaterThan">
      <formula>$G25</formula>
    </cfRule>
  </conditionalFormatting>
  <conditionalFormatting sqref="P26">
    <cfRule type="cellIs" dxfId="52" priority="33" operator="lessThan">
      <formula>$G26</formula>
    </cfRule>
    <cfRule type="cellIs" dxfId="51" priority="34" operator="greaterThan">
      <formula>$G26</formula>
    </cfRule>
  </conditionalFormatting>
  <conditionalFormatting sqref="P27">
    <cfRule type="cellIs" dxfId="50" priority="31" operator="lessThan">
      <formula>$G27</formula>
    </cfRule>
    <cfRule type="cellIs" dxfId="49" priority="32" operator="greaterThan">
      <formula>$G27</formula>
    </cfRule>
  </conditionalFormatting>
  <conditionalFormatting sqref="P28">
    <cfRule type="cellIs" dxfId="48" priority="29" operator="lessThan">
      <formula>$G28</formula>
    </cfRule>
    <cfRule type="cellIs" dxfId="47" priority="30" operator="greaterThan">
      <formula>$G28</formula>
    </cfRule>
  </conditionalFormatting>
  <conditionalFormatting sqref="P29">
    <cfRule type="cellIs" dxfId="46" priority="27" operator="lessThan">
      <formula>$G29</formula>
    </cfRule>
    <cfRule type="cellIs" dxfId="45" priority="28" operator="greaterThan">
      <formula>$G29</formula>
    </cfRule>
  </conditionalFormatting>
  <conditionalFormatting sqref="P30">
    <cfRule type="cellIs" dxfId="44" priority="25" operator="lessThan">
      <formula>$G30</formula>
    </cfRule>
    <cfRule type="cellIs" dxfId="43" priority="26" operator="greaterThan">
      <formula>$G30</formula>
    </cfRule>
  </conditionalFormatting>
  <conditionalFormatting sqref="P31">
    <cfRule type="cellIs" dxfId="42" priority="23" operator="lessThan">
      <formula>$G31</formula>
    </cfRule>
    <cfRule type="cellIs" dxfId="41" priority="24" operator="greaterThan">
      <formula>$G31</formula>
    </cfRule>
  </conditionalFormatting>
  <conditionalFormatting sqref="P32">
    <cfRule type="cellIs" dxfId="40" priority="21" operator="lessThan">
      <formula>$G32</formula>
    </cfRule>
    <cfRule type="cellIs" dxfId="39" priority="22" operator="greaterThan">
      <formula>$G32</formula>
    </cfRule>
  </conditionalFormatting>
  <conditionalFormatting sqref="P33">
    <cfRule type="cellIs" dxfId="38" priority="19" operator="lessThan">
      <formula>$G33</formula>
    </cfRule>
    <cfRule type="cellIs" dxfId="37" priority="20" operator="greaterThan">
      <formula>$G33</formula>
    </cfRule>
  </conditionalFormatting>
  <conditionalFormatting sqref="P34">
    <cfRule type="cellIs" dxfId="36" priority="17" operator="lessThan">
      <formula>$G34</formula>
    </cfRule>
    <cfRule type="cellIs" dxfId="35" priority="18" operator="greaterThan">
      <formula>$G34</formula>
    </cfRule>
  </conditionalFormatting>
  <conditionalFormatting sqref="P35">
    <cfRule type="cellIs" dxfId="34" priority="15" operator="lessThan">
      <formula>$G35</formula>
    </cfRule>
    <cfRule type="cellIs" dxfId="33" priority="16" operator="greaterThan">
      <formula>$G35</formula>
    </cfRule>
  </conditionalFormatting>
  <conditionalFormatting sqref="L36">
    <cfRule type="cellIs" dxfId="32" priority="13" operator="lessThan">
      <formula>$E36</formula>
    </cfRule>
    <cfRule type="cellIs" dxfId="31" priority="14" operator="greaterThan">
      <formula>$E36</formula>
    </cfRule>
  </conditionalFormatting>
  <conditionalFormatting sqref="L37">
    <cfRule type="cellIs" dxfId="30" priority="11" operator="lessThan">
      <formula>$E37</formula>
    </cfRule>
    <cfRule type="cellIs" dxfId="29" priority="12" operator="greaterThan">
      <formula>$E37</formula>
    </cfRule>
  </conditionalFormatting>
  <conditionalFormatting sqref="N36">
    <cfRule type="cellIs" dxfId="28" priority="9" operator="lessThan">
      <formula>$F36</formula>
    </cfRule>
    <cfRule type="cellIs" dxfId="27" priority="10" operator="greaterThan">
      <formula>$F36</formula>
    </cfRule>
  </conditionalFormatting>
  <conditionalFormatting sqref="N37">
    <cfRule type="cellIs" dxfId="26" priority="7" operator="lessThan">
      <formula>$F37</formula>
    </cfRule>
    <cfRule type="cellIs" dxfId="25" priority="8" operator="greaterThan">
      <formula>$F37</formula>
    </cfRule>
  </conditionalFormatting>
  <conditionalFormatting sqref="P36">
    <cfRule type="cellIs" dxfId="24" priority="5" operator="lessThan">
      <formula>$G36</formula>
    </cfRule>
    <cfRule type="cellIs" dxfId="23" priority="6" operator="greaterThan">
      <formula>$G36</formula>
    </cfRule>
  </conditionalFormatting>
  <conditionalFormatting sqref="P37">
    <cfRule type="cellIs" dxfId="22" priority="3" operator="lessThan">
      <formula>$G37</formula>
    </cfRule>
    <cfRule type="cellIs" dxfId="21" priority="4" operator="greaterThan">
      <formula>$G37</formula>
    </cfRule>
  </conditionalFormatting>
  <conditionalFormatting sqref="A1">
    <cfRule type="expression" dxfId="20" priority="2">
      <formula>F1="X"</formula>
    </cfRule>
  </conditionalFormatting>
  <conditionalFormatting sqref="A1">
    <cfRule type="expression" dxfId="19" priority="1">
      <formula>G1="X"</formula>
    </cfRule>
  </conditionalFormatting>
  <hyperlinks>
    <hyperlink ref="N2:S2" r:id="rId1" display="Click here for Guiding Video" xr:uid="{00000000-0004-0000-1800-000000000000}"/>
    <hyperlink ref="N1:S1" r:id="rId2" location="bookmark=id.x25p68oorrr0" display="Click here for Guiding Document, or" xr:uid="{00000000-0004-0000-1800-000001000000}"/>
  </hyperlinks>
  <printOptions horizontalCentered="1" verticalCentered="1"/>
  <pageMargins left="0.7" right="0.7" top="0.75" bottom="0.75" header="0.3" footer="0.3"/>
  <pageSetup scale="85" orientation="landscape" r:id="rId3"/>
  <headerFooter>
    <oddFooter>Page &amp;P</oddFooter>
  </headerFooter>
  <extLst>
    <ext xmlns:x14="http://schemas.microsoft.com/office/spreadsheetml/2009/9/main" uri="{05C60535-1F16-4fd2-B633-F4F36F0B64E0}">
      <x14:sparklineGroups xmlns:xm="http://schemas.microsoft.com/office/excel/2006/main">
        <x14:sparklineGroup displayEmptyCellsAs="gap" markers="1" xr2:uid="{00000000-0003-0000-1800-000016000000}">
          <x14:colorSeries rgb="FF376092"/>
          <x14:colorNegative rgb="FFD00000"/>
          <x14:colorAxis rgb="FF000000"/>
          <x14:colorMarkers rgb="FFD00000"/>
          <x14:colorFirst rgb="FFD00000"/>
          <x14:colorLast rgb="FFD00000"/>
          <x14:colorHigh rgb="FFD00000"/>
          <x14:colorLow rgb="FFD00000"/>
          <x14:sparklines>
            <x14:sparkline>
              <xm:f>'Grad Rate (Ind 1)'!Z7:AB7</xm:f>
              <xm:sqref>Q7</xm:sqref>
            </x14:sparkline>
            <x14:sparkline>
              <xm:f>'Grad Rate (Ind 1)'!Z37:AB37</xm:f>
              <xm:sqref>Q37</xm:sqref>
            </x14:sparkline>
            <x14:sparkline>
              <xm:f>'Grad Rate (Ind 1)'!Z8:AB8</xm:f>
              <xm:sqref>Q8</xm:sqref>
            </x14:sparkline>
            <x14:sparkline>
              <xm:f>'Grad Rate (Ind 1)'!Z9:AB9</xm:f>
              <xm:sqref>N9</xm:sqref>
            </x14:sparkline>
            <x14:sparkline>
              <xm:f>'Grad Rate (Ind 1)'!Z10:AB10</xm:f>
              <xm:sqref>Q10</xm:sqref>
            </x14:sparkline>
            <x14:sparkline>
              <xm:f>'Grad Rate (Ind 1)'!Z11:AB11</xm:f>
              <xm:sqref>N11</xm:sqref>
            </x14:sparkline>
            <x14:sparkline>
              <xm:f>'Grad Rate (Ind 1)'!Z12:AB12</xm:f>
              <xm:sqref>N12</xm:sqref>
            </x14:sparkline>
            <x14:sparkline>
              <xm:f>'Grad Rate (Ind 1)'!Z13:AB13</xm:f>
              <xm:sqref>N13</xm:sqref>
            </x14:sparkline>
            <x14:sparkline>
              <xm:f>'Grad Rate (Ind 1)'!Z14:AB14</xm:f>
              <xm:sqref>N14</xm:sqref>
            </x14:sparkline>
            <x14:sparkline>
              <xm:f>'Grad Rate (Ind 1)'!Z15:AB15</xm:f>
              <xm:sqref>N15</xm:sqref>
            </x14:sparkline>
            <x14:sparkline>
              <xm:f>'Grad Rate (Ind 1)'!Z16:AB16</xm:f>
              <xm:sqref>N16</xm:sqref>
            </x14:sparkline>
            <x14:sparkline>
              <xm:f>'Grad Rate (Ind 1)'!Z17:AB17</xm:f>
              <xm:sqref>N17</xm:sqref>
            </x14:sparkline>
            <x14:sparkline>
              <xm:f>'Grad Rate (Ind 1)'!Z18:AB18</xm:f>
              <xm:sqref>Q18</xm:sqref>
            </x14:sparkline>
            <x14:sparkline>
              <xm:f>'Grad Rate (Ind 1)'!Z20:AB20</xm:f>
              <xm:sqref>Q20</xm:sqref>
            </x14:sparkline>
            <x14:sparkline>
              <xm:f>'Grad Rate (Ind 1)'!Z21:AB21</xm:f>
              <xm:sqref>Q21</xm:sqref>
            </x14:sparkline>
            <x14:sparkline>
              <xm:f>'Grad Rate (Ind 1)'!Z22:AB22</xm:f>
              <xm:sqref>Q22</xm:sqref>
            </x14:sparkline>
            <x14:sparkline>
              <xm:f>'Grad Rate (Ind 1)'!Z36:AB36</xm:f>
              <xm:sqref>Q36</xm:sqref>
            </x14:sparkline>
            <x14:sparkline>
              <xm:f>'Grad Rate (Ind 1)'!Z35:AB35</xm:f>
              <xm:sqref>Q35</xm:sqref>
            </x14:sparkline>
            <x14:sparkline>
              <xm:f>'Grad Rate (Ind 1)'!Z34:AB34</xm:f>
              <xm:sqref>Q34</xm:sqref>
            </x14:sparkline>
            <x14:sparkline>
              <xm:f>'Grad Rate (Ind 1)'!Z33:AB33</xm:f>
              <xm:sqref>Q33</xm:sqref>
            </x14:sparkline>
            <x14:sparkline>
              <xm:f>'Grad Rate (Ind 1)'!Z32:AB32</xm:f>
              <xm:sqref>Q32</xm:sqref>
            </x14:sparkline>
            <x14:sparkline>
              <xm:f>'Grad Rate (Ind 1)'!Z31:AB31</xm:f>
              <xm:sqref>Q31</xm:sqref>
            </x14:sparkline>
            <x14:sparkline>
              <xm:f>'Grad Rate (Ind 1)'!Z30:AB30</xm:f>
              <xm:sqref>Q30</xm:sqref>
            </x14:sparkline>
            <x14:sparkline>
              <xm:f>'Grad Rate (Ind 1)'!Z29:AB29</xm:f>
              <xm:sqref>Q29</xm:sqref>
            </x14:sparkline>
            <x14:sparkline>
              <xm:f>'Grad Rate (Ind 1)'!Z28:AB28</xm:f>
              <xm:sqref>Q28</xm:sqref>
            </x14:sparkline>
            <x14:sparkline>
              <xm:f>'Grad Rate (Ind 1)'!Z27:AB27</xm:f>
              <xm:sqref>Q27</xm:sqref>
            </x14:sparkline>
            <x14:sparkline>
              <xm:f>'Grad Rate (Ind 1)'!Z26:AB26</xm:f>
              <xm:sqref>Q26</xm:sqref>
            </x14:sparkline>
            <x14:sparkline>
              <xm:f>'Grad Rate (Ind 1)'!Z25:AB25</xm:f>
              <xm:sqref>Q25</xm:sqref>
            </x14:sparkline>
            <x14:sparkline>
              <xm:f>'Grad Rate (Ind 1)'!Z24:AB24</xm:f>
              <xm:sqref>Q24</xm:sqref>
            </x14:sparkline>
            <x14:sparkline>
              <xm:f>'Grad Rate (Ind 1)'!Z23:AB23</xm:f>
              <xm:sqref>Q23</xm:sqref>
            </x14:sparkline>
          </x14:sparklines>
        </x14:sparklineGroup>
        <x14:sparklineGroup displayEmptyCellsAs="gap" markers="1" xr2:uid="{00000000-0003-0000-1800-000015000000}">
          <x14:colorSeries rgb="FF376092"/>
          <x14:colorNegative rgb="FFD00000"/>
          <x14:colorAxis rgb="FF000000"/>
          <x14:colorMarkers rgb="FFD00000"/>
          <x14:colorFirst rgb="FFD00000"/>
          <x14:colorLast rgb="FFD00000"/>
          <x14:colorHigh rgb="FFD00000"/>
          <x14:colorLow rgb="FFD00000"/>
          <x14:sparklines>
            <x14:sparkline>
              <xm:f>'Grad Rate (Ind 1)'!E9:G9</xm:f>
              <xm:sqref>H9</xm:sqref>
            </x14:sparkline>
            <x14:sparkline>
              <xm:f>'Grad Rate (Ind 1)'!E11:G11</xm:f>
              <xm:sqref>H11</xm:sqref>
            </x14:sparkline>
            <x14:sparkline>
              <xm:f>'Grad Rate (Ind 1)'!E12:G12</xm:f>
              <xm:sqref>H12</xm:sqref>
            </x14:sparkline>
            <x14:sparkline>
              <xm:f>'Grad Rate (Ind 1)'!E13:G13</xm:f>
              <xm:sqref>H13</xm:sqref>
            </x14:sparkline>
            <x14:sparkline>
              <xm:f>'Grad Rate (Ind 1)'!E14:G14</xm:f>
              <xm:sqref>H14</xm:sqref>
            </x14:sparkline>
            <x14:sparkline>
              <xm:f>'Grad Rate (Ind 1)'!E15:G15</xm:f>
              <xm:sqref>H15</xm:sqref>
            </x14:sparkline>
            <x14:sparkline>
              <xm:f>'Grad Rate (Ind 1)'!E16:G16</xm:f>
              <xm:sqref>H16</xm:sqref>
            </x14:sparkline>
            <x14:sparkline>
              <xm:f>'Grad Rate (Ind 1)'!E17:G17</xm:f>
              <xm:sqref>H17</xm:sqref>
            </x14:sparkline>
            <x14:sparkline>
              <xm:f>'Grad Rate (Ind 1)'!E18:G18</xm:f>
              <xm:sqref>H18</xm:sqref>
            </x14:sparkline>
            <x14:sparkline>
              <xm:f>'Grad Rate (Ind 1)'!E19:G19</xm:f>
              <xm:sqref>H19</xm:sqref>
            </x14:sparkline>
            <x14:sparkline>
              <xm:f>'Grad Rate (Ind 1)'!E20:G20</xm:f>
              <xm:sqref>H20</xm:sqref>
            </x14:sparkline>
            <x14:sparkline>
              <xm:f>'Grad Rate (Ind 1)'!E21:G21</xm:f>
              <xm:sqref>H21</xm:sqref>
            </x14:sparkline>
            <x14:sparkline>
              <xm:f>'Grad Rate (Ind 1)'!E23:G23</xm:f>
              <xm:sqref>H23</xm:sqref>
            </x14:sparkline>
            <x14:sparkline>
              <xm:f>'Grad Rate (Ind 1)'!E24:G24</xm:f>
              <xm:sqref>H24</xm:sqref>
            </x14:sparkline>
            <x14:sparkline>
              <xm:f>'Grad Rate (Ind 1)'!E25:G25</xm:f>
              <xm:sqref>H25</xm:sqref>
            </x14:sparkline>
            <x14:sparkline>
              <xm:f>'Grad Rate (Ind 1)'!E26:G26</xm:f>
              <xm:sqref>H26</xm:sqref>
            </x14:sparkline>
            <x14:sparkline>
              <xm:f>'Grad Rate (Ind 1)'!E27:G27</xm:f>
              <xm:sqref>H27</xm:sqref>
            </x14:sparkline>
            <x14:sparkline>
              <xm:f>'Grad Rate (Ind 1)'!E28:G28</xm:f>
              <xm:sqref>H28</xm:sqref>
            </x14:sparkline>
            <x14:sparkline>
              <xm:f>'Grad Rate (Ind 1)'!E29:G29</xm:f>
              <xm:sqref>H29</xm:sqref>
            </x14:sparkline>
            <x14:sparkline>
              <xm:f>'Grad Rate (Ind 1)'!E30:G30</xm:f>
              <xm:sqref>H30</xm:sqref>
            </x14:sparkline>
            <x14:sparkline>
              <xm:f>'Grad Rate (Ind 1)'!E31:G31</xm:f>
              <xm:sqref>H31</xm:sqref>
            </x14:sparkline>
            <x14:sparkline>
              <xm:f>'Grad Rate (Ind 1)'!E32:G32</xm:f>
              <xm:sqref>H32</xm:sqref>
            </x14:sparkline>
            <x14:sparkline>
              <xm:f>'Grad Rate (Ind 1)'!E33:G33</xm:f>
              <xm:sqref>H33</xm:sqref>
            </x14:sparkline>
            <x14:sparkline>
              <xm:f>'Grad Rate (Ind 1)'!E34:G34</xm:f>
              <xm:sqref>H34</xm:sqref>
            </x14:sparkline>
            <x14:sparkline>
              <xm:f>'Grad Rate (Ind 1)'!E35:G35</xm:f>
              <xm:sqref>H35</xm:sqref>
            </x14:sparkline>
            <x14:sparkline>
              <xm:f>'Grad Rate (Ind 1)'!E36:G36</xm:f>
              <xm:sqref>H36</xm:sqref>
            </x14:sparkline>
            <x14:sparkline>
              <xm:f>'Grad Rate (Ind 1)'!E37:G37</xm:f>
              <xm:sqref>H37</xm:sqref>
            </x14:sparkline>
            <x14:sparkline>
              <xm:f>'Grad Rate (Ind 1)'!E38:G38</xm:f>
              <xm:sqref>H38</xm:sqref>
            </x14:sparkline>
            <x14:sparkline>
              <xm:f>'Grad Rate (Ind 1)'!E39:G39</xm:f>
              <xm:sqref>H39</xm:sqref>
            </x14:sparkline>
            <x14:sparkline>
              <xm:f>'Grad Rate (Ind 1)'!E41:G41</xm:f>
              <xm:sqref>H41</xm:sqref>
            </x14:sparkline>
            <x14:sparkline>
              <xm:f>'Grad Rate (Ind 1)'!E42:G42</xm:f>
              <xm:sqref>H42</xm:sqref>
            </x14:sparkline>
            <x14:sparkline>
              <xm:f>'Grad Rate (Ind 1)'!E43:G43</xm:f>
              <xm:sqref>H43</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tabColor theme="7"/>
  </sheetPr>
  <dimension ref="A1:Q15"/>
  <sheetViews>
    <sheetView workbookViewId="0">
      <selection activeCell="M9" sqref="M9"/>
    </sheetView>
  </sheetViews>
  <sheetFormatPr defaultColWidth="6.23046875" defaultRowHeight="11.5" x14ac:dyDescent="0.25"/>
  <cols>
    <col min="1" max="1" width="9.84375" style="611" bestFit="1" customWidth="1"/>
    <col min="2" max="2" width="14.53515625" style="611" bestFit="1" customWidth="1"/>
    <col min="3" max="3" width="9.4609375" style="611" bestFit="1" customWidth="1"/>
    <col min="4" max="4" width="14.53515625" style="611" bestFit="1" customWidth="1"/>
    <col min="5" max="5" width="20" style="611" bestFit="1" customWidth="1"/>
    <col min="6" max="6" width="6.23046875" style="611"/>
    <col min="7" max="7" width="6.23046875" style="611" customWidth="1"/>
    <col min="8" max="16384" width="6.23046875" style="611"/>
  </cols>
  <sheetData>
    <row r="1" spans="1:17" ht="22.9" customHeight="1" thickBot="1" x14ac:dyDescent="0.3">
      <c r="A1" s="1347" t="s">
        <v>1247</v>
      </c>
      <c r="B1" s="1347"/>
      <c r="C1" s="1347"/>
      <c r="D1" s="1347"/>
      <c r="E1" s="1347"/>
      <c r="F1" s="1347"/>
      <c r="G1" s="1347"/>
      <c r="H1" s="1347"/>
      <c r="K1" s="1348" t="s">
        <v>941</v>
      </c>
      <c r="L1" s="1349"/>
      <c r="M1" s="1349"/>
      <c r="N1" s="1349"/>
      <c r="O1" s="1349"/>
      <c r="P1" s="1349"/>
      <c r="Q1" s="1350"/>
    </row>
    <row r="2" spans="1:17" ht="23.5" thickBot="1" x14ac:dyDescent="0.3">
      <c r="B2" s="583"/>
      <c r="C2" s="583"/>
      <c r="D2" s="583"/>
      <c r="E2" s="583"/>
      <c r="F2" s="583"/>
      <c r="G2" s="583"/>
      <c r="H2" s="583"/>
      <c r="I2" s="583"/>
      <c r="K2" s="1351" t="s">
        <v>940</v>
      </c>
      <c r="L2" s="1352"/>
      <c r="M2" s="1352"/>
      <c r="N2" s="1352"/>
      <c r="O2" s="1352"/>
      <c r="P2" s="1352"/>
      <c r="Q2" s="1353"/>
    </row>
    <row r="3" spans="1:17" ht="25" x14ac:dyDescent="0.5">
      <c r="A3" s="1418" t="s">
        <v>1384</v>
      </c>
      <c r="B3" s="1418"/>
      <c r="C3" s="1418"/>
      <c r="D3" s="1418"/>
      <c r="E3" s="1418"/>
      <c r="F3" s="1418"/>
      <c r="G3" s="1418"/>
      <c r="H3" s="1418"/>
      <c r="I3" s="1418"/>
      <c r="J3" s="1418"/>
      <c r="K3" s="1418"/>
      <c r="L3" s="905"/>
    </row>
    <row r="5" spans="1:17" ht="15.5" x14ac:dyDescent="0.35">
      <c r="A5" t="s">
        <v>1378</v>
      </c>
      <c r="B5" t="s">
        <v>1379</v>
      </c>
      <c r="C5" t="s">
        <v>1380</v>
      </c>
      <c r="D5" t="s">
        <v>1381</v>
      </c>
      <c r="E5" t="s">
        <v>1382</v>
      </c>
    </row>
    <row r="6" spans="1:17" ht="15.5" x14ac:dyDescent="0.35">
      <c r="A6">
        <v>2011</v>
      </c>
      <c r="B6">
        <v>0.63029999999999997</v>
      </c>
      <c r="C6">
        <v>0.21008403361344538</v>
      </c>
      <c r="D6">
        <v>0.15966386554621848</v>
      </c>
      <c r="E6">
        <v>0</v>
      </c>
    </row>
    <row r="7" spans="1:17" ht="15.5" x14ac:dyDescent="0.35">
      <c r="A7">
        <v>2012</v>
      </c>
      <c r="B7">
        <v>0.6462</v>
      </c>
      <c r="C7">
        <v>0.19230769230769232</v>
      </c>
      <c r="D7">
        <v>0.15384615384615385</v>
      </c>
      <c r="E7">
        <v>7.6923076923076927E-3</v>
      </c>
    </row>
    <row r="8" spans="1:17" ht="15.5" x14ac:dyDescent="0.35">
      <c r="A8">
        <v>2013</v>
      </c>
      <c r="B8">
        <v>0.69399999999999995</v>
      </c>
      <c r="C8">
        <v>0.1417910447761194</v>
      </c>
      <c r="D8">
        <v>0.14925373134328357</v>
      </c>
      <c r="E8">
        <v>1.4925373134328358E-2</v>
      </c>
    </row>
    <row r="9" spans="1:17" ht="15.5" x14ac:dyDescent="0.35">
      <c r="A9">
        <v>2014</v>
      </c>
      <c r="B9">
        <v>0.6512</v>
      </c>
      <c r="C9">
        <v>0.16279069767441862</v>
      </c>
      <c r="D9">
        <v>0.16279069767441862</v>
      </c>
      <c r="E9">
        <v>2.3255813953488372E-2</v>
      </c>
    </row>
    <row r="10" spans="1:17" ht="15.5" x14ac:dyDescent="0.35">
      <c r="A10">
        <v>2015</v>
      </c>
      <c r="B10">
        <v>0.75</v>
      </c>
      <c r="C10">
        <v>0.14166666666666666</v>
      </c>
      <c r="D10">
        <v>0.10833333333333334</v>
      </c>
      <c r="E10">
        <v>0</v>
      </c>
    </row>
    <row r="11" spans="1:17" ht="15.5" x14ac:dyDescent="0.35">
      <c r="A11">
        <v>2016</v>
      </c>
      <c r="B11">
        <v>0.72950819672131151</v>
      </c>
      <c r="C11">
        <v>0.18852459016393441</v>
      </c>
      <c r="D11">
        <v>7.3770491803278687E-2</v>
      </c>
      <c r="E11">
        <v>8.1967213114754103E-3</v>
      </c>
    </row>
    <row r="12" spans="1:17" ht="15.5" x14ac:dyDescent="0.35">
      <c r="A12">
        <v>2017</v>
      </c>
      <c r="B12">
        <v>0.78740157480314965</v>
      </c>
      <c r="C12">
        <v>0.11811023622047244</v>
      </c>
      <c r="D12">
        <v>9.4488188976377951E-2</v>
      </c>
      <c r="E12">
        <v>0</v>
      </c>
    </row>
    <row r="13" spans="1:17" ht="15.5" x14ac:dyDescent="0.35">
      <c r="A13">
        <v>2018</v>
      </c>
      <c r="B13">
        <v>0.82442748091603058</v>
      </c>
      <c r="C13">
        <v>9.9236641221374045E-2</v>
      </c>
      <c r="D13">
        <v>7.6335877862595422E-2</v>
      </c>
      <c r="E13">
        <v>0</v>
      </c>
    </row>
    <row r="14" spans="1:17" ht="15.5" x14ac:dyDescent="0.35">
      <c r="A14">
        <v>2019</v>
      </c>
      <c r="B14">
        <v>0.84105960264900659</v>
      </c>
      <c r="C14">
        <v>9.2715231788079472E-2</v>
      </c>
      <c r="D14">
        <v>6.6225165562913912E-2</v>
      </c>
      <c r="E14">
        <v>0</v>
      </c>
    </row>
    <row r="15" spans="1:17" ht="15.5" x14ac:dyDescent="0.35">
      <c r="A15" t="s">
        <v>1310</v>
      </c>
      <c r="B15">
        <v>0.72823298389883317</v>
      </c>
      <c r="C15">
        <v>0.14969187049246696</v>
      </c>
      <c r="D15">
        <v>0.11607861177206377</v>
      </c>
      <c r="E15">
        <v>6.0078017879555377E-3</v>
      </c>
    </row>
  </sheetData>
  <mergeCells count="4">
    <mergeCell ref="A1:H1"/>
    <mergeCell ref="K1:Q1"/>
    <mergeCell ref="K2:Q2"/>
    <mergeCell ref="A3:K3"/>
  </mergeCells>
  <conditionalFormatting sqref="A1">
    <cfRule type="expression" dxfId="18" priority="1">
      <formula>#REF!="X"</formula>
    </cfRule>
  </conditionalFormatting>
  <conditionalFormatting sqref="A1">
    <cfRule type="expression" dxfId="17" priority="2">
      <formula>#REF!="X"</formula>
    </cfRule>
  </conditionalFormatting>
  <hyperlinks>
    <hyperlink ref="K2:Q2" r:id="rId1" display="Click here for Guiding Video" xr:uid="{00000000-0004-0000-1900-000000000000}"/>
    <hyperlink ref="K1:Q1" r:id="rId2" location="bookmark=id.o5ufqqslfc2x" display="Click here for Guiding Document, or" xr:uid="{00000000-0004-0000-1900-000001000000}"/>
  </hyperlinks>
  <pageMargins left="0.7" right="0.7" top="0.75" bottom="0.75" header="0.3" footer="0.3"/>
  <pageSetup orientation="landscape"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outlinePr summaryBelow="0" summaryRight="0"/>
  </sheetPr>
  <dimension ref="A1:Y165"/>
  <sheetViews>
    <sheetView showGridLines="0" zoomScaleNormal="100" workbookViewId="0">
      <selection activeCell="D4" sqref="D4"/>
    </sheetView>
  </sheetViews>
  <sheetFormatPr defaultColWidth="11.23046875" defaultRowHeight="15.75" customHeight="1" x14ac:dyDescent="0.25"/>
  <cols>
    <col min="1" max="1" width="34.4609375" style="231" customWidth="1"/>
    <col min="2" max="2" width="13.23046875" style="231" customWidth="1"/>
    <col min="3" max="3" width="47.69140625" style="231" customWidth="1"/>
    <col min="4" max="4" width="34.07421875" style="231" customWidth="1"/>
    <col min="5" max="5" width="18" style="231" customWidth="1"/>
    <col min="6" max="6" width="25.3046875" style="231" customWidth="1"/>
    <col min="7" max="7" width="34.3046875" style="231" customWidth="1"/>
    <col min="8" max="8" width="22.4609375" style="231" customWidth="1"/>
    <col min="9" max="16384" width="11.23046875" style="231"/>
  </cols>
  <sheetData>
    <row r="1" spans="1:25" s="230" customFormat="1" ht="22.5" x14ac:dyDescent="0.45">
      <c r="A1" s="1085" t="str">
        <f>IF(D1="X","This tab MUST be completed.","")</f>
        <v>This tab MUST be completed.</v>
      </c>
      <c r="B1" s="1085"/>
      <c r="C1" s="1085"/>
      <c r="D1" s="233" t="s">
        <v>776</v>
      </c>
    </row>
    <row r="2" spans="1:25" s="230" customFormat="1" ht="52.5" customHeight="1" x14ac:dyDescent="0.45">
      <c r="A2" s="1067" t="str">
        <f>IF(D2="x","This LEA has a Level 1 (Results) TA designation.  Thus, completion of any part of this tab is optional.","")</f>
        <v>This LEA has a Level 1 (Results) TA designation.  Thus, completion of any part of this tab is optional.</v>
      </c>
      <c r="B2" s="1067"/>
      <c r="C2" s="1067"/>
      <c r="D2" s="233" t="s">
        <v>776</v>
      </c>
    </row>
    <row r="3" spans="1:25" s="230" customFormat="1" ht="22.5" x14ac:dyDescent="0.45"/>
    <row r="4" spans="1:25" s="431" customFormat="1" ht="23" x14ac:dyDescent="0.5">
      <c r="A4" s="1425" t="str">
        <f>IF(D1="","","Level of Differentiated Support and Technical Assistance")</f>
        <v>Level of Differentiated Support and Technical Assistance</v>
      </c>
      <c r="B4" s="1425"/>
      <c r="C4" s="1425"/>
      <c r="D4" s="472"/>
    </row>
    <row r="5" spans="1:25" s="490" customFormat="1" ht="23" x14ac:dyDescent="0.5">
      <c r="A5" s="493"/>
      <c r="B5" s="493"/>
      <c r="C5" s="493"/>
      <c r="D5" s="472"/>
    </row>
    <row r="6" spans="1:25" s="490" customFormat="1" ht="22.5" x14ac:dyDescent="0.45">
      <c r="A6" s="1210" t="s">
        <v>941</v>
      </c>
      <c r="B6" s="1210"/>
      <c r="C6" s="1210"/>
      <c r="D6" s="472"/>
    </row>
    <row r="7" spans="1:25" s="490" customFormat="1" ht="22.5" x14ac:dyDescent="0.45">
      <c r="A7" s="1096" t="s">
        <v>940</v>
      </c>
      <c r="B7" s="1096"/>
      <c r="C7" s="1096"/>
      <c r="D7" s="472"/>
    </row>
    <row r="8" spans="1:25" s="431" customFormat="1" ht="22.5" x14ac:dyDescent="0.45"/>
    <row r="9" spans="1:25" ht="15" customHeight="1" x14ac:dyDescent="0.4">
      <c r="A9" s="1438" t="s">
        <v>1205</v>
      </c>
      <c r="B9" s="1439"/>
      <c r="C9" s="1439"/>
      <c r="D9" s="1439"/>
      <c r="E9" s="432"/>
      <c r="F9" s="454"/>
      <c r="G9" s="454"/>
      <c r="H9" s="350"/>
      <c r="I9" s="351"/>
      <c r="J9" s="351"/>
      <c r="K9" s="351"/>
      <c r="L9" s="351"/>
      <c r="M9" s="351"/>
      <c r="N9" s="351"/>
      <c r="O9" s="351"/>
      <c r="P9" s="351"/>
      <c r="Q9" s="351"/>
      <c r="R9" s="351"/>
      <c r="S9" s="351"/>
      <c r="T9" s="351"/>
      <c r="U9" s="351"/>
      <c r="V9" s="351"/>
      <c r="W9" s="351"/>
      <c r="X9" s="351"/>
      <c r="Y9" s="351"/>
    </row>
    <row r="10" spans="1:25" ht="15" customHeight="1" x14ac:dyDescent="0.4">
      <c r="A10" s="1440"/>
      <c r="B10" s="1441"/>
      <c r="C10" s="1441"/>
      <c r="D10" s="1441"/>
      <c r="E10" s="455"/>
      <c r="F10" s="456"/>
      <c r="G10" s="454"/>
      <c r="H10" s="350"/>
      <c r="I10" s="351"/>
      <c r="J10" s="351"/>
      <c r="K10" s="351"/>
      <c r="L10" s="351"/>
      <c r="M10" s="351"/>
      <c r="N10" s="351"/>
      <c r="O10" s="351"/>
      <c r="P10" s="351"/>
      <c r="Q10" s="351"/>
      <c r="R10" s="351"/>
      <c r="S10" s="351"/>
      <c r="T10" s="351"/>
      <c r="U10" s="351"/>
      <c r="V10" s="351"/>
      <c r="W10" s="351"/>
      <c r="X10" s="351"/>
      <c r="Y10" s="351"/>
    </row>
    <row r="11" spans="1:25" ht="384.75" customHeight="1" x14ac:dyDescent="0.4">
      <c r="A11" s="1442"/>
      <c r="B11" s="1443"/>
      <c r="C11" s="1443"/>
      <c r="D11" s="1443"/>
      <c r="E11" s="432"/>
      <c r="F11" s="454"/>
      <c r="G11" s="454"/>
      <c r="H11" s="350"/>
      <c r="I11" s="351"/>
      <c r="J11" s="351"/>
      <c r="K11" s="351"/>
      <c r="L11" s="351"/>
      <c r="M11" s="351"/>
      <c r="N11" s="351"/>
      <c r="O11" s="351"/>
      <c r="P11" s="351"/>
      <c r="Q11" s="351"/>
      <c r="R11" s="351"/>
      <c r="S11" s="351"/>
      <c r="T11" s="351"/>
      <c r="U11" s="351"/>
      <c r="V11" s="351"/>
      <c r="W11" s="351"/>
      <c r="X11" s="351"/>
      <c r="Y11" s="351"/>
    </row>
    <row r="12" spans="1:25" s="433" customFormat="1" ht="20" x14ac:dyDescent="0.4">
      <c r="A12" s="473"/>
      <c r="B12" s="473"/>
      <c r="C12" s="473"/>
      <c r="D12" s="473"/>
      <c r="E12" s="454"/>
      <c r="F12" s="454"/>
      <c r="G12" s="454"/>
      <c r="H12" s="350"/>
      <c r="I12" s="351"/>
      <c r="J12" s="351"/>
      <c r="K12" s="351"/>
      <c r="L12" s="351"/>
      <c r="M12" s="351"/>
      <c r="N12" s="351"/>
      <c r="O12" s="351"/>
      <c r="P12" s="351"/>
      <c r="Q12" s="351"/>
      <c r="R12" s="351"/>
      <c r="S12" s="351"/>
      <c r="T12" s="351"/>
      <c r="U12" s="351"/>
      <c r="V12" s="351"/>
      <c r="W12" s="351"/>
      <c r="X12" s="351"/>
      <c r="Y12" s="351"/>
    </row>
    <row r="13" spans="1:25" s="433" customFormat="1" ht="42.75" customHeight="1" x14ac:dyDescent="0.4">
      <c r="A13" s="1426" t="s">
        <v>1152</v>
      </c>
      <c r="B13" s="1427"/>
      <c r="C13" s="1428"/>
      <c r="D13" s="1429"/>
      <c r="E13" s="454"/>
      <c r="F13" s="454"/>
      <c r="G13" s="454"/>
      <c r="H13" s="350"/>
      <c r="I13" s="351"/>
      <c r="J13" s="351"/>
      <c r="K13" s="351"/>
      <c r="L13" s="351"/>
      <c r="M13" s="351"/>
      <c r="N13" s="351"/>
      <c r="O13" s="351"/>
      <c r="P13" s="351"/>
      <c r="Q13" s="351"/>
      <c r="R13" s="351"/>
      <c r="S13" s="351"/>
      <c r="T13" s="351"/>
      <c r="U13" s="351"/>
      <c r="V13" s="351"/>
      <c r="W13" s="351"/>
      <c r="X13" s="351"/>
      <c r="Y13" s="351"/>
    </row>
    <row r="14" spans="1:25" s="433" customFormat="1" ht="42.75" customHeight="1" x14ac:dyDescent="0.4">
      <c r="A14" s="1426" t="s">
        <v>1153</v>
      </c>
      <c r="B14" s="1427"/>
      <c r="C14" s="1428"/>
      <c r="D14" s="1429"/>
      <c r="E14" s="454"/>
      <c r="F14" s="454"/>
      <c r="G14" s="454"/>
      <c r="H14" s="350"/>
      <c r="I14" s="351"/>
      <c r="J14" s="351"/>
      <c r="K14" s="351"/>
      <c r="L14" s="351"/>
      <c r="M14" s="351"/>
      <c r="N14" s="351"/>
      <c r="O14" s="351"/>
      <c r="P14" s="351"/>
      <c r="Q14" s="351"/>
      <c r="R14" s="351"/>
      <c r="S14" s="351"/>
      <c r="T14" s="351"/>
      <c r="U14" s="351"/>
      <c r="V14" s="351"/>
      <c r="W14" s="351"/>
      <c r="X14" s="351"/>
      <c r="Y14" s="351"/>
    </row>
    <row r="16" spans="1:25" ht="36" x14ac:dyDescent="0.4">
      <c r="A16" s="476" t="s">
        <v>1154</v>
      </c>
      <c r="B16" s="477" t="s">
        <v>993</v>
      </c>
      <c r="C16" s="477" t="s">
        <v>994</v>
      </c>
      <c r="D16" s="477" t="s">
        <v>995</v>
      </c>
    </row>
    <row r="17" spans="1:4" ht="15.5" x14ac:dyDescent="0.35">
      <c r="A17" s="434" t="s">
        <v>158</v>
      </c>
      <c r="B17" s="478"/>
      <c r="C17" s="478"/>
      <c r="D17" s="478"/>
    </row>
    <row r="18" spans="1:4" ht="30.75" customHeight="1" x14ac:dyDescent="0.35">
      <c r="A18" s="1419" t="s">
        <v>1148</v>
      </c>
      <c r="B18" s="1420"/>
      <c r="C18" s="1420"/>
      <c r="D18" s="1421"/>
    </row>
    <row r="19" spans="1:4" ht="112.5" x14ac:dyDescent="0.25">
      <c r="A19" s="435" t="s">
        <v>996</v>
      </c>
      <c r="B19" s="435" t="s">
        <v>997</v>
      </c>
      <c r="C19" s="435" t="s">
        <v>998</v>
      </c>
      <c r="D19" s="436" t="s">
        <v>1167</v>
      </c>
    </row>
    <row r="20" spans="1:4" ht="76.5" x14ac:dyDescent="0.25">
      <c r="A20" s="435" t="s">
        <v>999</v>
      </c>
      <c r="B20" s="435" t="s">
        <v>997</v>
      </c>
      <c r="C20" s="435" t="s">
        <v>1184</v>
      </c>
      <c r="D20" s="436" t="s">
        <v>1167</v>
      </c>
    </row>
    <row r="21" spans="1:4" ht="15.5" x14ac:dyDescent="0.35">
      <c r="A21" s="438" t="s">
        <v>1001</v>
      </c>
      <c r="B21" s="439"/>
      <c r="C21" s="439"/>
      <c r="D21" s="439"/>
    </row>
    <row r="22" spans="1:4" ht="18.75" customHeight="1" x14ac:dyDescent="0.3">
      <c r="A22" s="1422" t="s">
        <v>1149</v>
      </c>
      <c r="B22" s="1423"/>
      <c r="C22" s="1423"/>
      <c r="D22" s="1424"/>
    </row>
    <row r="23" spans="1:4" ht="100" x14ac:dyDescent="0.25">
      <c r="A23" s="435" t="s">
        <v>1002</v>
      </c>
      <c r="B23" s="435" t="s">
        <v>997</v>
      </c>
      <c r="C23" s="435" t="s">
        <v>1003</v>
      </c>
      <c r="D23" s="436" t="s">
        <v>1166</v>
      </c>
    </row>
    <row r="24" spans="1:4" ht="78.75" customHeight="1" x14ac:dyDescent="0.25">
      <c r="A24" s="435" t="s">
        <v>1004</v>
      </c>
      <c r="B24" s="435" t="s">
        <v>997</v>
      </c>
      <c r="C24" s="435" t="s">
        <v>1005</v>
      </c>
      <c r="D24" s="436" t="s">
        <v>1166</v>
      </c>
    </row>
    <row r="25" spans="1:4" ht="75" x14ac:dyDescent="0.25">
      <c r="A25" s="435" t="s">
        <v>1006</v>
      </c>
      <c r="B25" s="435" t="s">
        <v>1007</v>
      </c>
      <c r="C25" s="435" t="s">
        <v>1008</v>
      </c>
      <c r="D25" s="436" t="s">
        <v>1183</v>
      </c>
    </row>
    <row r="26" spans="1:4" ht="100" x14ac:dyDescent="0.25">
      <c r="A26" s="435" t="s">
        <v>1009</v>
      </c>
      <c r="B26" s="435" t="s">
        <v>1000</v>
      </c>
      <c r="C26" s="435" t="s">
        <v>1010</v>
      </c>
      <c r="D26" s="440" t="s">
        <v>1011</v>
      </c>
    </row>
    <row r="27" spans="1:4" ht="112.5" x14ac:dyDescent="0.25">
      <c r="A27" s="435" t="s">
        <v>1012</v>
      </c>
      <c r="B27" s="435" t="s">
        <v>1013</v>
      </c>
      <c r="C27" s="435" t="s">
        <v>1014</v>
      </c>
      <c r="D27" s="440" t="s">
        <v>1015</v>
      </c>
    </row>
    <row r="28" spans="1:4" ht="15" customHeight="1" x14ac:dyDescent="0.3">
      <c r="A28" s="1430" t="s">
        <v>1150</v>
      </c>
      <c r="B28" s="1423"/>
      <c r="C28" s="1423"/>
      <c r="D28" s="1424"/>
    </row>
    <row r="29" spans="1:4" ht="112.5" x14ac:dyDescent="0.25">
      <c r="A29" s="435" t="s">
        <v>1012</v>
      </c>
      <c r="B29" s="435" t="s">
        <v>1013</v>
      </c>
      <c r="C29" s="435" t="s">
        <v>1014</v>
      </c>
      <c r="D29" s="440" t="s">
        <v>1015</v>
      </c>
    </row>
    <row r="30" spans="1:4" ht="18.75" customHeight="1" x14ac:dyDescent="0.3">
      <c r="A30" s="1430" t="s">
        <v>1151</v>
      </c>
      <c r="B30" s="1423"/>
      <c r="C30" s="1423"/>
      <c r="D30" s="1424"/>
    </row>
    <row r="31" spans="1:4" ht="25" x14ac:dyDescent="0.25">
      <c r="A31" s="435" t="s">
        <v>1016</v>
      </c>
      <c r="B31" s="435" t="s">
        <v>1017</v>
      </c>
      <c r="C31" s="435" t="s">
        <v>1018</v>
      </c>
      <c r="D31" s="436" t="s">
        <v>1019</v>
      </c>
    </row>
    <row r="32" spans="1:4" ht="112.5" x14ac:dyDescent="0.25">
      <c r="A32" s="435" t="s">
        <v>1012</v>
      </c>
      <c r="B32" s="435" t="s">
        <v>1013</v>
      </c>
      <c r="C32" s="435" t="s">
        <v>1014</v>
      </c>
      <c r="D32" s="440" t="s">
        <v>1015</v>
      </c>
    </row>
    <row r="33" spans="1:4" ht="15.5" x14ac:dyDescent="0.35">
      <c r="A33" s="457" t="s">
        <v>242</v>
      </c>
      <c r="B33" s="458"/>
      <c r="C33" s="458"/>
      <c r="D33" s="458"/>
    </row>
    <row r="34" spans="1:4" s="461" customFormat="1" ht="18.75" customHeight="1" x14ac:dyDescent="0.3">
      <c r="A34" s="1431" t="s">
        <v>1156</v>
      </c>
      <c r="B34" s="1423"/>
      <c r="C34" s="1423"/>
      <c r="D34" s="1424"/>
    </row>
    <row r="35" spans="1:4" ht="26" x14ac:dyDescent="0.3">
      <c r="A35" s="437"/>
      <c r="B35" s="441"/>
      <c r="C35" s="441"/>
      <c r="D35" s="481" t="s">
        <v>1136</v>
      </c>
    </row>
    <row r="36" spans="1:4" ht="18.75" customHeight="1" x14ac:dyDescent="0.3">
      <c r="A36" s="1431" t="s">
        <v>1157</v>
      </c>
      <c r="B36" s="1423"/>
      <c r="C36" s="1423"/>
      <c r="D36" s="1424"/>
    </row>
    <row r="37" spans="1:4" ht="29.25" customHeight="1" x14ac:dyDescent="0.25">
      <c r="A37" s="442" t="s">
        <v>1020</v>
      </c>
      <c r="B37" s="442" t="s">
        <v>1017</v>
      </c>
      <c r="C37" s="435" t="s">
        <v>1021</v>
      </c>
      <c r="D37" s="443" t="s">
        <v>1182</v>
      </c>
    </row>
    <row r="38" spans="1:4" ht="87.5" x14ac:dyDescent="0.25">
      <c r="A38" s="435" t="s">
        <v>1022</v>
      </c>
      <c r="B38" s="435" t="s">
        <v>997</v>
      </c>
      <c r="C38" s="435" t="s">
        <v>1023</v>
      </c>
      <c r="D38" s="436" t="s">
        <v>1167</v>
      </c>
    </row>
    <row r="39" spans="1:4" ht="87.5" x14ac:dyDescent="0.25">
      <c r="A39" s="435" t="s">
        <v>1024</v>
      </c>
      <c r="B39" s="435" t="s">
        <v>997</v>
      </c>
      <c r="C39" s="435" t="s">
        <v>1025</v>
      </c>
      <c r="D39" s="436" t="s">
        <v>1167</v>
      </c>
    </row>
    <row r="40" spans="1:4" ht="75" customHeight="1" x14ac:dyDescent="0.25">
      <c r="A40" s="435" t="s">
        <v>1004</v>
      </c>
      <c r="B40" s="435" t="s">
        <v>997</v>
      </c>
      <c r="C40" s="435" t="s">
        <v>1005</v>
      </c>
      <c r="D40" s="436" t="s">
        <v>1166</v>
      </c>
    </row>
    <row r="41" spans="1:4" ht="87.5" x14ac:dyDescent="0.25">
      <c r="A41" s="435" t="s">
        <v>1026</v>
      </c>
      <c r="B41" s="435" t="s">
        <v>1007</v>
      </c>
      <c r="C41" s="435" t="s">
        <v>1027</v>
      </c>
      <c r="D41" s="436" t="s">
        <v>1173</v>
      </c>
    </row>
    <row r="42" spans="1:4" ht="37.5" x14ac:dyDescent="0.25">
      <c r="A42" s="435" t="s">
        <v>1028</v>
      </c>
      <c r="B42" s="435" t="s">
        <v>1013</v>
      </c>
      <c r="C42" s="435" t="s">
        <v>1029</v>
      </c>
      <c r="D42" s="446" t="s">
        <v>1030</v>
      </c>
    </row>
    <row r="43" spans="1:4" ht="102" customHeight="1" x14ac:dyDescent="0.25">
      <c r="A43" s="435" t="s">
        <v>1031</v>
      </c>
      <c r="B43" s="435" t="s">
        <v>1013</v>
      </c>
      <c r="C43" s="435" t="s">
        <v>1206</v>
      </c>
      <c r="D43" s="446" t="s">
        <v>1168</v>
      </c>
    </row>
    <row r="44" spans="1:4" ht="18" customHeight="1" x14ac:dyDescent="0.3">
      <c r="A44" s="1431" t="s">
        <v>1155</v>
      </c>
      <c r="B44" s="1423"/>
      <c r="C44" s="1423"/>
      <c r="D44" s="1424"/>
    </row>
    <row r="45" spans="1:4" ht="100" x14ac:dyDescent="0.25">
      <c r="A45" s="435" t="s">
        <v>1032</v>
      </c>
      <c r="B45" s="435" t="s">
        <v>997</v>
      </c>
      <c r="C45" s="435" t="s">
        <v>1033</v>
      </c>
      <c r="D45" s="436" t="s">
        <v>1166</v>
      </c>
    </row>
    <row r="46" spans="1:4" ht="125" x14ac:dyDescent="0.25">
      <c r="A46" s="435" t="s">
        <v>1034</v>
      </c>
      <c r="B46" s="486" t="s">
        <v>1000</v>
      </c>
      <c r="C46" s="486" t="s">
        <v>1035</v>
      </c>
      <c r="D46" s="480" t="s">
        <v>1011</v>
      </c>
    </row>
    <row r="47" spans="1:4" ht="37.5" x14ac:dyDescent="0.25">
      <c r="A47" s="435" t="s">
        <v>1028</v>
      </c>
      <c r="B47" s="435" t="s">
        <v>1013</v>
      </c>
      <c r="C47" s="479" t="s">
        <v>1029</v>
      </c>
      <c r="D47" s="487" t="s">
        <v>1030</v>
      </c>
    </row>
    <row r="48" spans="1:4" ht="18.75" customHeight="1" x14ac:dyDescent="0.3">
      <c r="A48" s="1431" t="s">
        <v>1162</v>
      </c>
      <c r="B48" s="1423"/>
      <c r="C48" s="1423"/>
      <c r="D48" s="1451"/>
    </row>
    <row r="49" spans="1:4" ht="75.5" x14ac:dyDescent="0.25">
      <c r="A49" s="435" t="s">
        <v>999</v>
      </c>
      <c r="B49" s="435" t="s">
        <v>997</v>
      </c>
      <c r="C49" s="435" t="s">
        <v>1179</v>
      </c>
      <c r="D49" s="436" t="s">
        <v>1167</v>
      </c>
    </row>
    <row r="50" spans="1:4" ht="100" x14ac:dyDescent="0.25">
      <c r="A50" s="435" t="s">
        <v>1036</v>
      </c>
      <c r="B50" s="435" t="s">
        <v>1000</v>
      </c>
      <c r="C50" s="435" t="s">
        <v>1037</v>
      </c>
      <c r="D50" s="440" t="s">
        <v>1011</v>
      </c>
    </row>
    <row r="51" spans="1:4" ht="112.5" x14ac:dyDescent="0.25">
      <c r="A51" s="435" t="s">
        <v>1038</v>
      </c>
      <c r="B51" s="435" t="s">
        <v>1000</v>
      </c>
      <c r="C51" s="435" t="s">
        <v>1185</v>
      </c>
      <c r="D51" s="440" t="s">
        <v>1011</v>
      </c>
    </row>
    <row r="52" spans="1:4" ht="31" x14ac:dyDescent="0.35">
      <c r="A52" s="459" t="s">
        <v>1039</v>
      </c>
      <c r="B52" s="460"/>
      <c r="C52" s="460"/>
      <c r="D52" s="460"/>
    </row>
    <row r="53" spans="1:4" ht="18" customHeight="1" x14ac:dyDescent="0.3">
      <c r="A53" s="1452" t="s">
        <v>1158</v>
      </c>
      <c r="B53" s="1423"/>
      <c r="C53" s="1423"/>
      <c r="D53" s="1424"/>
    </row>
    <row r="54" spans="1:4" ht="75" x14ac:dyDescent="0.25">
      <c r="A54" s="435" t="s">
        <v>1040</v>
      </c>
      <c r="B54" s="435" t="s">
        <v>997</v>
      </c>
      <c r="C54" s="435" t="s">
        <v>1041</v>
      </c>
      <c r="D54" s="436" t="s">
        <v>1166</v>
      </c>
    </row>
    <row r="55" spans="1:4" ht="76.5" x14ac:dyDescent="0.25">
      <c r="A55" s="435" t="s">
        <v>999</v>
      </c>
      <c r="B55" s="435" t="s">
        <v>997</v>
      </c>
      <c r="C55" s="435" t="s">
        <v>1181</v>
      </c>
      <c r="D55" s="436" t="s">
        <v>1167</v>
      </c>
    </row>
    <row r="56" spans="1:4" ht="112.5" x14ac:dyDescent="0.25">
      <c r="A56" s="435" t="s">
        <v>996</v>
      </c>
      <c r="B56" s="435" t="s">
        <v>997</v>
      </c>
      <c r="C56" s="435" t="s">
        <v>998</v>
      </c>
      <c r="D56" s="436" t="s">
        <v>1167</v>
      </c>
    </row>
    <row r="57" spans="1:4" ht="75" x14ac:dyDescent="0.25">
      <c r="A57" s="435" t="s">
        <v>1042</v>
      </c>
      <c r="B57" s="435" t="s">
        <v>1013</v>
      </c>
      <c r="C57" s="435" t="s">
        <v>1043</v>
      </c>
      <c r="D57" s="446" t="s">
        <v>1044</v>
      </c>
    </row>
    <row r="58" spans="1:4" ht="31.5" customHeight="1" x14ac:dyDescent="0.3">
      <c r="A58" s="1452" t="s">
        <v>1159</v>
      </c>
      <c r="B58" s="1423"/>
      <c r="C58" s="1423"/>
      <c r="D58" s="1424"/>
    </row>
    <row r="59" spans="1:4" ht="75" x14ac:dyDescent="0.25">
      <c r="A59" s="435" t="s">
        <v>1040</v>
      </c>
      <c r="B59" s="435" t="s">
        <v>997</v>
      </c>
      <c r="C59" s="435" t="s">
        <v>1041</v>
      </c>
      <c r="D59" s="436" t="s">
        <v>1166</v>
      </c>
    </row>
    <row r="60" spans="1:4" ht="76.5" x14ac:dyDescent="0.25">
      <c r="A60" s="435" t="s">
        <v>999</v>
      </c>
      <c r="B60" s="435" t="s">
        <v>997</v>
      </c>
      <c r="C60" s="435" t="s">
        <v>1180</v>
      </c>
      <c r="D60" s="436" t="s">
        <v>1167</v>
      </c>
    </row>
    <row r="61" spans="1:4" ht="112.5" x14ac:dyDescent="0.25">
      <c r="A61" s="435" t="s">
        <v>996</v>
      </c>
      <c r="B61" s="435" t="s">
        <v>997</v>
      </c>
      <c r="C61" s="435" t="s">
        <v>998</v>
      </c>
      <c r="D61" s="436" t="s">
        <v>1167</v>
      </c>
    </row>
    <row r="62" spans="1:4" ht="75" x14ac:dyDescent="0.25">
      <c r="A62" s="435" t="s">
        <v>1042</v>
      </c>
      <c r="B62" s="435" t="s">
        <v>1013</v>
      </c>
      <c r="C62" s="435" t="s">
        <v>1043</v>
      </c>
      <c r="D62" s="446" t="s">
        <v>1044</v>
      </c>
    </row>
    <row r="63" spans="1:4" ht="19.5" customHeight="1" x14ac:dyDescent="0.3">
      <c r="A63" s="1452" t="s">
        <v>1160</v>
      </c>
      <c r="B63" s="1423"/>
      <c r="C63" s="1423"/>
      <c r="D63" s="1424"/>
    </row>
    <row r="64" spans="1:4" ht="75.5" x14ac:dyDescent="0.25">
      <c r="A64" s="435" t="s">
        <v>999</v>
      </c>
      <c r="B64" s="435" t="s">
        <v>997</v>
      </c>
      <c r="C64" s="435" t="s">
        <v>1179</v>
      </c>
      <c r="D64" s="436" t="s">
        <v>1167</v>
      </c>
    </row>
    <row r="65" spans="1:4" ht="15.5" x14ac:dyDescent="0.35">
      <c r="A65" s="444" t="s">
        <v>1045</v>
      </c>
      <c r="B65" s="445"/>
      <c r="C65" s="445"/>
      <c r="D65" s="445"/>
    </row>
    <row r="66" spans="1:4" ht="33" customHeight="1" x14ac:dyDescent="0.3">
      <c r="A66" s="1447" t="s">
        <v>1161</v>
      </c>
      <c r="B66" s="1423"/>
      <c r="C66" s="1423"/>
      <c r="D66" s="1424"/>
    </row>
    <row r="67" spans="1:4" ht="32.25" customHeight="1" x14ac:dyDescent="0.25">
      <c r="A67" s="435" t="s">
        <v>1046</v>
      </c>
      <c r="B67" s="435" t="s">
        <v>1017</v>
      </c>
      <c r="C67" s="435" t="s">
        <v>1047</v>
      </c>
      <c r="D67" s="436" t="s">
        <v>1048</v>
      </c>
    </row>
    <row r="68" spans="1:4" ht="75" x14ac:dyDescent="0.25">
      <c r="A68" s="435" t="s">
        <v>1040</v>
      </c>
      <c r="B68" s="435" t="s">
        <v>997</v>
      </c>
      <c r="C68" s="435" t="s">
        <v>1041</v>
      </c>
      <c r="D68" s="436" t="s">
        <v>1166</v>
      </c>
    </row>
    <row r="69" spans="1:4" ht="75.5" x14ac:dyDescent="0.25">
      <c r="A69" s="435" t="s">
        <v>999</v>
      </c>
      <c r="B69" s="435" t="s">
        <v>997</v>
      </c>
      <c r="C69" s="435" t="s">
        <v>1178</v>
      </c>
      <c r="D69" s="436" t="s">
        <v>1167</v>
      </c>
    </row>
    <row r="70" spans="1:4" ht="75" x14ac:dyDescent="0.25">
      <c r="A70" s="435" t="s">
        <v>1042</v>
      </c>
      <c r="B70" s="435" t="s">
        <v>1013</v>
      </c>
      <c r="C70" s="435" t="s">
        <v>1043</v>
      </c>
      <c r="D70" s="446" t="s">
        <v>1044</v>
      </c>
    </row>
    <row r="71" spans="1:4" ht="37.5" x14ac:dyDescent="0.25">
      <c r="A71" s="435" t="s">
        <v>1049</v>
      </c>
      <c r="B71" s="435" t="s">
        <v>1013</v>
      </c>
      <c r="C71" s="435" t="s">
        <v>1050</v>
      </c>
      <c r="D71" s="446" t="s">
        <v>1051</v>
      </c>
    </row>
    <row r="72" spans="1:4" ht="18.75" customHeight="1" x14ac:dyDescent="0.3">
      <c r="A72" s="1447" t="s">
        <v>1163</v>
      </c>
      <c r="B72" s="1423"/>
      <c r="C72" s="1423"/>
      <c r="D72" s="1424"/>
    </row>
    <row r="73" spans="1:4" ht="25" x14ac:dyDescent="0.25">
      <c r="A73" s="435" t="s">
        <v>1052</v>
      </c>
      <c r="B73" s="435" t="s">
        <v>1053</v>
      </c>
      <c r="C73" s="435" t="s">
        <v>1054</v>
      </c>
      <c r="D73" s="440" t="s">
        <v>1055</v>
      </c>
    </row>
    <row r="74" spans="1:4" ht="75" x14ac:dyDescent="0.25">
      <c r="A74" s="435" t="s">
        <v>1040</v>
      </c>
      <c r="B74" s="435" t="s">
        <v>997</v>
      </c>
      <c r="C74" s="435" t="s">
        <v>1041</v>
      </c>
      <c r="D74" s="436" t="s">
        <v>1166</v>
      </c>
    </row>
    <row r="75" spans="1:4" ht="75.5" x14ac:dyDescent="0.25">
      <c r="A75" s="435" t="s">
        <v>999</v>
      </c>
      <c r="B75" s="435" t="s">
        <v>997</v>
      </c>
      <c r="C75" s="435" t="s">
        <v>1178</v>
      </c>
      <c r="D75" s="436" t="s">
        <v>1167</v>
      </c>
    </row>
    <row r="76" spans="1:4" ht="37.5" x14ac:dyDescent="0.25">
      <c r="A76" s="435" t="s">
        <v>1056</v>
      </c>
      <c r="B76" s="435" t="s">
        <v>1013</v>
      </c>
      <c r="C76" s="435" t="s">
        <v>1057</v>
      </c>
      <c r="D76" s="446" t="s">
        <v>1058</v>
      </c>
    </row>
    <row r="77" spans="1:4" ht="62.5" x14ac:dyDescent="0.25">
      <c r="A77" s="435" t="s">
        <v>1059</v>
      </c>
      <c r="B77" s="435" t="s">
        <v>1000</v>
      </c>
      <c r="C77" s="435" t="s">
        <v>1060</v>
      </c>
      <c r="D77" s="440" t="s">
        <v>1011</v>
      </c>
    </row>
    <row r="78" spans="1:4" ht="87.5" x14ac:dyDescent="0.25">
      <c r="A78" s="435" t="s">
        <v>1061</v>
      </c>
      <c r="B78" s="435" t="s">
        <v>1000</v>
      </c>
      <c r="C78" s="435" t="s">
        <v>1062</v>
      </c>
      <c r="D78" s="440" t="s">
        <v>1011</v>
      </c>
    </row>
    <row r="79" spans="1:4" ht="137.5" x14ac:dyDescent="0.25">
      <c r="A79" s="435" t="s">
        <v>1063</v>
      </c>
      <c r="B79" s="435" t="s">
        <v>1000</v>
      </c>
      <c r="C79" s="435" t="s">
        <v>1064</v>
      </c>
      <c r="D79" s="440" t="s">
        <v>1011</v>
      </c>
    </row>
    <row r="80" spans="1:4" ht="50" x14ac:dyDescent="0.25">
      <c r="A80" s="435" t="s">
        <v>1065</v>
      </c>
      <c r="B80" s="435" t="s">
        <v>1000</v>
      </c>
      <c r="C80" s="435" t="s">
        <v>1066</v>
      </c>
      <c r="D80" s="440" t="s">
        <v>1011</v>
      </c>
    </row>
    <row r="81" spans="1:4" ht="62.5" x14ac:dyDescent="0.25">
      <c r="A81" s="435" t="s">
        <v>1067</v>
      </c>
      <c r="B81" s="435" t="s">
        <v>1000</v>
      </c>
      <c r="C81" s="435" t="s">
        <v>1068</v>
      </c>
      <c r="D81" s="440" t="s">
        <v>1011</v>
      </c>
    </row>
    <row r="82" spans="1:4" ht="50" x14ac:dyDescent="0.25">
      <c r="A82" s="435" t="s">
        <v>1069</v>
      </c>
      <c r="B82" s="435" t="s">
        <v>1000</v>
      </c>
      <c r="C82" s="435" t="s">
        <v>1070</v>
      </c>
      <c r="D82" s="440" t="s">
        <v>1011</v>
      </c>
    </row>
    <row r="83" spans="1:4" ht="75" x14ac:dyDescent="0.25">
      <c r="A83" s="435" t="s">
        <v>1071</v>
      </c>
      <c r="B83" s="435" t="s">
        <v>1000</v>
      </c>
      <c r="C83" s="435" t="s">
        <v>1072</v>
      </c>
      <c r="D83" s="440" t="s">
        <v>1011</v>
      </c>
    </row>
    <row r="84" spans="1:4" ht="75" x14ac:dyDescent="0.25">
      <c r="A84" s="435" t="s">
        <v>1073</v>
      </c>
      <c r="B84" s="435" t="s">
        <v>1000</v>
      </c>
      <c r="C84" s="435" t="s">
        <v>1074</v>
      </c>
      <c r="D84" s="440" t="s">
        <v>1011</v>
      </c>
    </row>
    <row r="85" spans="1:4" ht="77.25" customHeight="1" x14ac:dyDescent="0.25">
      <c r="A85" s="435" t="s">
        <v>1075</v>
      </c>
      <c r="B85" s="435" t="s">
        <v>1000</v>
      </c>
      <c r="C85" s="435" t="s">
        <v>1076</v>
      </c>
      <c r="D85" s="440" t="s">
        <v>1011</v>
      </c>
    </row>
    <row r="86" spans="1:4" ht="87.5" x14ac:dyDescent="0.25">
      <c r="A86" s="435" t="s">
        <v>1077</v>
      </c>
      <c r="B86" s="435" t="s">
        <v>1000</v>
      </c>
      <c r="C86" s="435" t="s">
        <v>1078</v>
      </c>
      <c r="D86" s="440" t="s">
        <v>1011</v>
      </c>
    </row>
    <row r="87" spans="1:4" ht="50" x14ac:dyDescent="0.25">
      <c r="A87" s="435" t="s">
        <v>1079</v>
      </c>
      <c r="B87" s="435" t="s">
        <v>1000</v>
      </c>
      <c r="C87" s="435" t="s">
        <v>1080</v>
      </c>
      <c r="D87" s="440" t="s">
        <v>1011</v>
      </c>
    </row>
    <row r="88" spans="1:4" ht="62.5" x14ac:dyDescent="0.25">
      <c r="A88" s="435" t="s">
        <v>1081</v>
      </c>
      <c r="B88" s="435" t="s">
        <v>1000</v>
      </c>
      <c r="C88" s="435" t="s">
        <v>1082</v>
      </c>
      <c r="D88" s="440" t="s">
        <v>1011</v>
      </c>
    </row>
    <row r="89" spans="1:4" ht="75" x14ac:dyDescent="0.25">
      <c r="A89" s="435" t="s">
        <v>1083</v>
      </c>
      <c r="B89" s="435" t="s">
        <v>1000</v>
      </c>
      <c r="C89" s="435" t="s">
        <v>1084</v>
      </c>
      <c r="D89" s="440" t="s">
        <v>1011</v>
      </c>
    </row>
    <row r="90" spans="1:4" ht="103.5" customHeight="1" x14ac:dyDescent="0.25">
      <c r="A90" s="435" t="s">
        <v>1085</v>
      </c>
      <c r="B90" s="435" t="s">
        <v>1000</v>
      </c>
      <c r="C90" s="435" t="s">
        <v>1186</v>
      </c>
      <c r="D90" s="440" t="s">
        <v>1011</v>
      </c>
    </row>
    <row r="91" spans="1:4" ht="51.75" customHeight="1" x14ac:dyDescent="0.25">
      <c r="A91" s="435" t="s">
        <v>1086</v>
      </c>
      <c r="B91" s="435" t="s">
        <v>1000</v>
      </c>
      <c r="C91" s="435" t="s">
        <v>1087</v>
      </c>
      <c r="D91" s="440" t="s">
        <v>1011</v>
      </c>
    </row>
    <row r="92" spans="1:4" ht="37.5" x14ac:dyDescent="0.25">
      <c r="A92" s="435" t="s">
        <v>1088</v>
      </c>
      <c r="B92" s="435" t="s">
        <v>1000</v>
      </c>
      <c r="C92" s="435" t="s">
        <v>1089</v>
      </c>
      <c r="D92" s="440" t="s">
        <v>1011</v>
      </c>
    </row>
    <row r="93" spans="1:4" ht="75" x14ac:dyDescent="0.25">
      <c r="A93" s="435" t="s">
        <v>1090</v>
      </c>
      <c r="B93" s="435" t="s">
        <v>1000</v>
      </c>
      <c r="C93" s="435" t="s">
        <v>1091</v>
      </c>
      <c r="D93" s="440" t="s">
        <v>1011</v>
      </c>
    </row>
    <row r="94" spans="1:4" ht="37.5" x14ac:dyDescent="0.25">
      <c r="A94" s="435" t="s">
        <v>1049</v>
      </c>
      <c r="B94" s="435" t="s">
        <v>1013</v>
      </c>
      <c r="C94" s="435" t="s">
        <v>1050</v>
      </c>
      <c r="D94" s="446" t="s">
        <v>1051</v>
      </c>
    </row>
    <row r="95" spans="1:4" ht="20.25" customHeight="1" x14ac:dyDescent="0.3">
      <c r="A95" s="1447" t="s">
        <v>1164</v>
      </c>
      <c r="B95" s="1423"/>
      <c r="C95" s="1423"/>
      <c r="D95" s="1424"/>
    </row>
    <row r="96" spans="1:4" ht="75" x14ac:dyDescent="0.25">
      <c r="A96" s="435" t="s">
        <v>1042</v>
      </c>
      <c r="B96" s="435" t="s">
        <v>1013</v>
      </c>
      <c r="C96" s="435" t="s">
        <v>1043</v>
      </c>
      <c r="D96" s="446" t="s">
        <v>1044</v>
      </c>
    </row>
    <row r="97" spans="1:4" ht="37.5" x14ac:dyDescent="0.25">
      <c r="A97" s="435" t="s">
        <v>1049</v>
      </c>
      <c r="B97" s="435" t="s">
        <v>1013</v>
      </c>
      <c r="C97" s="435" t="s">
        <v>1050</v>
      </c>
      <c r="D97" s="446" t="s">
        <v>1051</v>
      </c>
    </row>
    <row r="98" spans="1:4" ht="33" customHeight="1" x14ac:dyDescent="0.3">
      <c r="A98" s="1448" t="s">
        <v>1165</v>
      </c>
      <c r="B98" s="1449"/>
      <c r="C98" s="1449"/>
      <c r="D98" s="1450"/>
    </row>
    <row r="99" spans="1:4" ht="26" x14ac:dyDescent="0.3">
      <c r="A99" s="484"/>
      <c r="B99" s="484"/>
      <c r="C99" s="484"/>
      <c r="D99" s="485" t="s">
        <v>1136</v>
      </c>
    </row>
    <row r="100" spans="1:4" ht="13" x14ac:dyDescent="0.3">
      <c r="A100" s="482"/>
      <c r="B100" s="483"/>
      <c r="C100" s="483"/>
      <c r="D100" s="483"/>
    </row>
    <row r="101" spans="1:4" ht="15.5" x14ac:dyDescent="0.35">
      <c r="A101" s="448" t="s">
        <v>1092</v>
      </c>
      <c r="B101" s="437"/>
      <c r="C101" s="437"/>
      <c r="D101" s="437"/>
    </row>
    <row r="102" spans="1:4" ht="27.75" customHeight="1" x14ac:dyDescent="0.3">
      <c r="A102" s="1444" t="s">
        <v>1093</v>
      </c>
      <c r="B102" s="1423"/>
      <c r="C102" s="1423"/>
      <c r="D102" s="1424"/>
    </row>
    <row r="103" spans="1:4" ht="100" x14ac:dyDescent="0.25">
      <c r="A103" s="435" t="s">
        <v>1002</v>
      </c>
      <c r="B103" s="435" t="s">
        <v>997</v>
      </c>
      <c r="C103" s="435" t="s">
        <v>1003</v>
      </c>
      <c r="D103" s="436" t="s">
        <v>1166</v>
      </c>
    </row>
    <row r="104" spans="1:4" ht="87.5" x14ac:dyDescent="0.25">
      <c r="A104" s="435" t="s">
        <v>1022</v>
      </c>
      <c r="B104" s="435" t="s">
        <v>997</v>
      </c>
      <c r="C104" s="435" t="s">
        <v>1023</v>
      </c>
      <c r="D104" s="436" t="s">
        <v>1167</v>
      </c>
    </row>
    <row r="105" spans="1:4" ht="87.5" x14ac:dyDescent="0.25">
      <c r="A105" s="435" t="s">
        <v>1024</v>
      </c>
      <c r="B105" s="435" t="s">
        <v>997</v>
      </c>
      <c r="C105" s="435" t="s">
        <v>1025</v>
      </c>
      <c r="D105" s="436" t="s">
        <v>1167</v>
      </c>
    </row>
    <row r="106" spans="1:4" ht="100" x14ac:dyDescent="0.25">
      <c r="A106" s="435" t="s">
        <v>1032</v>
      </c>
      <c r="B106" s="435" t="s">
        <v>997</v>
      </c>
      <c r="C106" s="435" t="s">
        <v>1033</v>
      </c>
      <c r="D106" s="436" t="s">
        <v>1166</v>
      </c>
    </row>
    <row r="107" spans="1:4" ht="75" x14ac:dyDescent="0.25">
      <c r="A107" s="435" t="s">
        <v>1040</v>
      </c>
      <c r="B107" s="435" t="s">
        <v>997</v>
      </c>
      <c r="C107" s="435" t="s">
        <v>1041</v>
      </c>
      <c r="D107" s="436" t="s">
        <v>1166</v>
      </c>
    </row>
    <row r="108" spans="1:4" ht="75" x14ac:dyDescent="0.25">
      <c r="A108" s="435" t="s">
        <v>999</v>
      </c>
      <c r="B108" s="435" t="s">
        <v>997</v>
      </c>
      <c r="C108" s="435" t="s">
        <v>1094</v>
      </c>
      <c r="D108" s="436" t="s">
        <v>1167</v>
      </c>
    </row>
    <row r="109" spans="1:4" ht="75" x14ac:dyDescent="0.25">
      <c r="A109" s="435" t="s">
        <v>1004</v>
      </c>
      <c r="B109" s="435" t="s">
        <v>997</v>
      </c>
      <c r="C109" s="435" t="s">
        <v>1005</v>
      </c>
      <c r="D109" s="436" t="s">
        <v>1166</v>
      </c>
    </row>
    <row r="110" spans="1:4" ht="75" x14ac:dyDescent="0.25">
      <c r="A110" s="435" t="s">
        <v>1095</v>
      </c>
      <c r="B110" s="435" t="s">
        <v>997</v>
      </c>
      <c r="C110" s="447" t="s">
        <v>1096</v>
      </c>
      <c r="D110" s="436" t="s">
        <v>1166</v>
      </c>
    </row>
    <row r="111" spans="1:4" ht="112.5" x14ac:dyDescent="0.25">
      <c r="A111" s="435" t="s">
        <v>996</v>
      </c>
      <c r="B111" s="435" t="s">
        <v>997</v>
      </c>
      <c r="C111" s="435" t="s">
        <v>998</v>
      </c>
      <c r="D111" s="436" t="s">
        <v>1167</v>
      </c>
    </row>
    <row r="112" spans="1:4" ht="75" x14ac:dyDescent="0.25">
      <c r="A112" s="435" t="s">
        <v>1097</v>
      </c>
      <c r="B112" s="435" t="s">
        <v>997</v>
      </c>
      <c r="C112" s="435" t="s">
        <v>1098</v>
      </c>
      <c r="D112" s="436" t="s">
        <v>1167</v>
      </c>
    </row>
    <row r="113" spans="1:4" ht="112.5" x14ac:dyDescent="0.25">
      <c r="A113" s="435" t="s">
        <v>1056</v>
      </c>
      <c r="B113" s="435" t="s">
        <v>997</v>
      </c>
      <c r="C113" s="435" t="s">
        <v>1099</v>
      </c>
      <c r="D113" s="436" t="s">
        <v>1167</v>
      </c>
    </row>
    <row r="114" spans="1:4" ht="37.5" x14ac:dyDescent="0.25">
      <c r="A114" s="435" t="s">
        <v>1100</v>
      </c>
      <c r="B114" s="435" t="s">
        <v>997</v>
      </c>
      <c r="C114" s="435" t="s">
        <v>1207</v>
      </c>
      <c r="D114" s="436" t="s">
        <v>1167</v>
      </c>
    </row>
    <row r="115" spans="1:4" ht="112.5" x14ac:dyDescent="0.25">
      <c r="A115" s="435" t="s">
        <v>1101</v>
      </c>
      <c r="B115" s="435" t="s">
        <v>1000</v>
      </c>
      <c r="C115" s="435" t="s">
        <v>1102</v>
      </c>
      <c r="D115" s="440" t="s">
        <v>1011</v>
      </c>
    </row>
    <row r="116" spans="1:4" ht="50" x14ac:dyDescent="0.25">
      <c r="A116" s="435" t="s">
        <v>1103</v>
      </c>
      <c r="B116" s="435" t="s">
        <v>1000</v>
      </c>
      <c r="C116" s="435" t="s">
        <v>1104</v>
      </c>
      <c r="D116" s="440" t="s">
        <v>1011</v>
      </c>
    </row>
    <row r="117" spans="1:4" ht="151.5" customHeight="1" x14ac:dyDescent="0.25">
      <c r="A117" s="435" t="s">
        <v>1105</v>
      </c>
      <c r="B117" s="435" t="s">
        <v>1000</v>
      </c>
      <c r="C117" s="435" t="s">
        <v>1106</v>
      </c>
      <c r="D117" s="440" t="s">
        <v>1011</v>
      </c>
    </row>
    <row r="118" spans="1:4" ht="112.5" x14ac:dyDescent="0.25">
      <c r="A118" s="435" t="s">
        <v>1107</v>
      </c>
      <c r="B118" s="435" t="s">
        <v>1000</v>
      </c>
      <c r="C118" s="435" t="s">
        <v>1108</v>
      </c>
      <c r="D118" s="440" t="s">
        <v>1011</v>
      </c>
    </row>
    <row r="119" spans="1:4" ht="102.75" customHeight="1" x14ac:dyDescent="0.25">
      <c r="A119" s="435" t="s">
        <v>1031</v>
      </c>
      <c r="B119" s="435" t="s">
        <v>1013</v>
      </c>
      <c r="C119" s="435" t="s">
        <v>1206</v>
      </c>
      <c r="D119" s="446" t="s">
        <v>1168</v>
      </c>
    </row>
    <row r="120" spans="1:4" ht="13" x14ac:dyDescent="0.3">
      <c r="A120" s="449"/>
      <c r="B120" s="450"/>
      <c r="C120" s="450"/>
      <c r="D120" s="450"/>
    </row>
    <row r="121" spans="1:4" ht="15.5" x14ac:dyDescent="0.35">
      <c r="A121" s="448" t="s">
        <v>1109</v>
      </c>
      <c r="B121" s="437"/>
      <c r="C121" s="437"/>
      <c r="D121" s="437"/>
    </row>
    <row r="122" spans="1:4" ht="17.25" customHeight="1" x14ac:dyDescent="0.3">
      <c r="A122" s="1445" t="s">
        <v>1110</v>
      </c>
      <c r="B122" s="1423"/>
      <c r="C122" s="1423"/>
      <c r="D122" s="1424"/>
    </row>
    <row r="123" spans="1:4" ht="87.5" x14ac:dyDescent="0.25">
      <c r="A123" s="435" t="s">
        <v>1026</v>
      </c>
      <c r="B123" s="435" t="s">
        <v>1007</v>
      </c>
      <c r="C123" s="435" t="s">
        <v>1027</v>
      </c>
      <c r="D123" s="436" t="s">
        <v>1173</v>
      </c>
    </row>
    <row r="124" spans="1:4" ht="75" x14ac:dyDescent="0.25">
      <c r="A124" s="435" t="s">
        <v>1111</v>
      </c>
      <c r="B124" s="435" t="s">
        <v>1112</v>
      </c>
      <c r="C124" s="435" t="s">
        <v>1208</v>
      </c>
      <c r="D124" s="436" t="s">
        <v>1174</v>
      </c>
    </row>
    <row r="125" spans="1:4" ht="112.5" x14ac:dyDescent="0.25">
      <c r="A125" s="435" t="s">
        <v>1113</v>
      </c>
      <c r="B125" s="435" t="s">
        <v>1112</v>
      </c>
      <c r="C125" s="435" t="s">
        <v>1114</v>
      </c>
      <c r="D125" s="436" t="s">
        <v>1175</v>
      </c>
    </row>
    <row r="126" spans="1:4" ht="87.5" x14ac:dyDescent="0.25">
      <c r="A126" s="435" t="s">
        <v>1115</v>
      </c>
      <c r="B126" s="435" t="s">
        <v>1112</v>
      </c>
      <c r="C126" s="435" t="s">
        <v>1116</v>
      </c>
      <c r="D126" s="436" t="s">
        <v>1176</v>
      </c>
    </row>
    <row r="127" spans="1:4" ht="62.5" x14ac:dyDescent="0.25">
      <c r="A127" s="435" t="s">
        <v>1117</v>
      </c>
      <c r="B127" s="435" t="s">
        <v>1007</v>
      </c>
      <c r="C127" s="435" t="s">
        <v>1118</v>
      </c>
      <c r="D127" s="436" t="s">
        <v>1177</v>
      </c>
    </row>
    <row r="128" spans="1:4" ht="100" x14ac:dyDescent="0.25">
      <c r="A128" s="435" t="s">
        <v>1002</v>
      </c>
      <c r="B128" s="435" t="s">
        <v>997</v>
      </c>
      <c r="C128" s="435" t="s">
        <v>1003</v>
      </c>
      <c r="D128" s="436" t="s">
        <v>1166</v>
      </c>
    </row>
    <row r="129" spans="1:4" ht="87.5" x14ac:dyDescent="0.25">
      <c r="A129" s="435" t="s">
        <v>1022</v>
      </c>
      <c r="B129" s="435" t="s">
        <v>997</v>
      </c>
      <c r="C129" s="435" t="s">
        <v>1023</v>
      </c>
      <c r="D129" s="436" t="s">
        <v>1167</v>
      </c>
    </row>
    <row r="130" spans="1:4" ht="87.5" x14ac:dyDescent="0.25">
      <c r="A130" s="435" t="s">
        <v>1024</v>
      </c>
      <c r="B130" s="435" t="s">
        <v>997</v>
      </c>
      <c r="C130" s="435" t="s">
        <v>1025</v>
      </c>
      <c r="D130" s="436" t="s">
        <v>1167</v>
      </c>
    </row>
    <row r="131" spans="1:4" ht="100" x14ac:dyDescent="0.25">
      <c r="A131" s="435" t="s">
        <v>1032</v>
      </c>
      <c r="B131" s="435" t="s">
        <v>997</v>
      </c>
      <c r="C131" s="435" t="s">
        <v>1033</v>
      </c>
      <c r="D131" s="436" t="s">
        <v>1166</v>
      </c>
    </row>
    <row r="132" spans="1:4" ht="75" x14ac:dyDescent="0.25">
      <c r="A132" s="435" t="s">
        <v>1040</v>
      </c>
      <c r="B132" s="435" t="s">
        <v>997</v>
      </c>
      <c r="C132" s="435" t="s">
        <v>1041</v>
      </c>
      <c r="D132" s="436" t="s">
        <v>1166</v>
      </c>
    </row>
    <row r="133" spans="1:4" ht="78" customHeight="1" x14ac:dyDescent="0.25">
      <c r="A133" s="435" t="s">
        <v>1004</v>
      </c>
      <c r="B133" s="435" t="s">
        <v>997</v>
      </c>
      <c r="C133" s="435" t="s">
        <v>1005</v>
      </c>
      <c r="D133" s="436" t="s">
        <v>1166</v>
      </c>
    </row>
    <row r="134" spans="1:4" ht="75" x14ac:dyDescent="0.25">
      <c r="A134" s="435" t="s">
        <v>1095</v>
      </c>
      <c r="B134" s="435" t="s">
        <v>997</v>
      </c>
      <c r="C134" s="447" t="s">
        <v>1096</v>
      </c>
      <c r="D134" s="436" t="s">
        <v>1166</v>
      </c>
    </row>
    <row r="135" spans="1:4" ht="112.5" x14ac:dyDescent="0.25">
      <c r="A135" s="435" t="s">
        <v>996</v>
      </c>
      <c r="B135" s="435" t="s">
        <v>997</v>
      </c>
      <c r="C135" s="435" t="s">
        <v>998</v>
      </c>
      <c r="D135" s="436" t="s">
        <v>1167</v>
      </c>
    </row>
    <row r="136" spans="1:4" ht="25" x14ac:dyDescent="0.25">
      <c r="A136" s="435"/>
      <c r="B136" s="435" t="s">
        <v>1000</v>
      </c>
      <c r="C136" s="435"/>
      <c r="D136" s="440" t="s">
        <v>1011</v>
      </c>
    </row>
    <row r="137" spans="1:4" ht="50" x14ac:dyDescent="0.25">
      <c r="A137" s="435" t="s">
        <v>1119</v>
      </c>
      <c r="B137" s="435" t="s">
        <v>1000</v>
      </c>
      <c r="C137" s="435" t="s">
        <v>1120</v>
      </c>
      <c r="D137" s="440" t="s">
        <v>1011</v>
      </c>
    </row>
    <row r="138" spans="1:4" ht="13" x14ac:dyDescent="0.3">
      <c r="A138" s="451"/>
      <c r="B138" s="452"/>
      <c r="C138" s="452"/>
      <c r="D138" s="452"/>
    </row>
    <row r="139" spans="1:4" ht="15.5" x14ac:dyDescent="0.35">
      <c r="A139" s="448" t="s">
        <v>1121</v>
      </c>
      <c r="B139" s="437"/>
      <c r="C139" s="437"/>
      <c r="D139" s="437"/>
    </row>
    <row r="140" spans="1:4" ht="28.5" customHeight="1" x14ac:dyDescent="0.3">
      <c r="A140" s="1446" t="s">
        <v>1209</v>
      </c>
      <c r="B140" s="1423"/>
      <c r="C140" s="1423"/>
      <c r="D140" s="1424"/>
    </row>
    <row r="141" spans="1:4" ht="100" x14ac:dyDescent="0.25">
      <c r="A141" s="435" t="s">
        <v>1002</v>
      </c>
      <c r="B141" s="435" t="s">
        <v>997</v>
      </c>
      <c r="C141" s="435" t="s">
        <v>1003</v>
      </c>
      <c r="D141" s="436" t="s">
        <v>1166</v>
      </c>
    </row>
    <row r="142" spans="1:4" ht="87.5" x14ac:dyDescent="0.25">
      <c r="A142" s="435" t="s">
        <v>1022</v>
      </c>
      <c r="B142" s="435" t="s">
        <v>997</v>
      </c>
      <c r="C142" s="435" t="s">
        <v>1023</v>
      </c>
      <c r="D142" s="436" t="s">
        <v>1167</v>
      </c>
    </row>
    <row r="143" spans="1:4" ht="87.5" x14ac:dyDescent="0.25">
      <c r="A143" s="435" t="s">
        <v>1024</v>
      </c>
      <c r="B143" s="435" t="s">
        <v>997</v>
      </c>
      <c r="C143" s="435" t="s">
        <v>1025</v>
      </c>
      <c r="D143" s="436" t="s">
        <v>1167</v>
      </c>
    </row>
    <row r="144" spans="1:4" ht="87.5" x14ac:dyDescent="0.25">
      <c r="A144" s="435" t="s">
        <v>1032</v>
      </c>
      <c r="B144" s="435" t="s">
        <v>997</v>
      </c>
      <c r="C144" s="435" t="s">
        <v>1187</v>
      </c>
      <c r="D144" s="436" t="s">
        <v>1166</v>
      </c>
    </row>
    <row r="145" spans="1:4" ht="75" x14ac:dyDescent="0.25">
      <c r="A145" s="435" t="s">
        <v>1040</v>
      </c>
      <c r="B145" s="435" t="s">
        <v>997</v>
      </c>
      <c r="C145" s="435" t="s">
        <v>1041</v>
      </c>
      <c r="D145" s="436" t="s">
        <v>1166</v>
      </c>
    </row>
    <row r="146" spans="1:4" ht="75" x14ac:dyDescent="0.25">
      <c r="A146" s="435" t="s">
        <v>1095</v>
      </c>
      <c r="B146" s="435" t="s">
        <v>997</v>
      </c>
      <c r="C146" s="447" t="s">
        <v>1096</v>
      </c>
      <c r="D146" s="436" t="s">
        <v>1166</v>
      </c>
    </row>
    <row r="147" spans="1:4" ht="112.5" x14ac:dyDescent="0.25">
      <c r="A147" s="435" t="s">
        <v>996</v>
      </c>
      <c r="B147" s="435" t="s">
        <v>997</v>
      </c>
      <c r="C147" s="435" t="s">
        <v>998</v>
      </c>
      <c r="D147" s="436" t="s">
        <v>1167</v>
      </c>
    </row>
    <row r="148" spans="1:4" ht="75" x14ac:dyDescent="0.25">
      <c r="A148" s="435" t="s">
        <v>1097</v>
      </c>
      <c r="B148" s="435" t="s">
        <v>997</v>
      </c>
      <c r="C148" s="435" t="s">
        <v>1098</v>
      </c>
      <c r="D148" s="436" t="s">
        <v>1167</v>
      </c>
    </row>
    <row r="149" spans="1:4" ht="115.5" customHeight="1" x14ac:dyDescent="0.25">
      <c r="A149" s="435" t="s">
        <v>1056</v>
      </c>
      <c r="B149" s="435" t="s">
        <v>997</v>
      </c>
      <c r="C149" s="435" t="s">
        <v>1099</v>
      </c>
      <c r="D149" s="436" t="s">
        <v>1167</v>
      </c>
    </row>
    <row r="150" spans="1:4" ht="87.75" customHeight="1" x14ac:dyDescent="0.25">
      <c r="A150" s="435" t="s">
        <v>1122</v>
      </c>
      <c r="B150" s="435" t="s">
        <v>997</v>
      </c>
      <c r="C150" s="435" t="s">
        <v>1123</v>
      </c>
      <c r="D150" s="436" t="s">
        <v>1167</v>
      </c>
    </row>
    <row r="151" spans="1:4" ht="102.75" customHeight="1" x14ac:dyDescent="0.25">
      <c r="A151" s="435" t="s">
        <v>1031</v>
      </c>
      <c r="B151" s="435" t="s">
        <v>1013</v>
      </c>
      <c r="C151" s="435" t="s">
        <v>1206</v>
      </c>
      <c r="D151" s="446" t="s">
        <v>1168</v>
      </c>
    </row>
    <row r="152" spans="1:4" s="461" customFormat="1" ht="39" customHeight="1" x14ac:dyDescent="0.3">
      <c r="A152" s="1446" t="s">
        <v>1124</v>
      </c>
      <c r="B152" s="1423"/>
      <c r="C152" s="1423"/>
      <c r="D152" s="1424"/>
    </row>
    <row r="153" spans="1:4" ht="63" customHeight="1" x14ac:dyDescent="0.25">
      <c r="A153" s="435" t="s">
        <v>1125</v>
      </c>
      <c r="B153" s="435" t="s">
        <v>1126</v>
      </c>
      <c r="C153" s="435" t="s">
        <v>1127</v>
      </c>
      <c r="D153" s="453" t="s">
        <v>1172</v>
      </c>
    </row>
    <row r="154" spans="1:4" ht="90.75" customHeight="1" x14ac:dyDescent="0.25">
      <c r="A154" s="435" t="s">
        <v>1122</v>
      </c>
      <c r="B154" s="435" t="s">
        <v>997</v>
      </c>
      <c r="C154" s="435" t="s">
        <v>1123</v>
      </c>
      <c r="D154" s="436" t="s">
        <v>1167</v>
      </c>
    </row>
    <row r="155" spans="1:4" ht="15.5" x14ac:dyDescent="0.35">
      <c r="A155" s="448" t="s">
        <v>1128</v>
      </c>
      <c r="B155" s="435"/>
      <c r="C155" s="435"/>
      <c r="D155" s="435"/>
    </row>
    <row r="156" spans="1:4" ht="17.25" customHeight="1" x14ac:dyDescent="0.3">
      <c r="A156" s="1446" t="s">
        <v>1210</v>
      </c>
      <c r="B156" s="1423"/>
      <c r="C156" s="1423"/>
      <c r="D156" s="1424"/>
    </row>
    <row r="157" spans="1:4" ht="50" x14ac:dyDescent="0.25">
      <c r="A157" s="435" t="s">
        <v>1129</v>
      </c>
      <c r="B157" s="435" t="s">
        <v>1130</v>
      </c>
      <c r="C157" s="435" t="s">
        <v>1131</v>
      </c>
      <c r="D157" s="435" t="s">
        <v>1132</v>
      </c>
    </row>
    <row r="158" spans="1:4" ht="50" x14ac:dyDescent="0.25">
      <c r="A158" s="435" t="s">
        <v>1133</v>
      </c>
      <c r="B158" s="435" t="s">
        <v>1130</v>
      </c>
      <c r="C158" s="435" t="s">
        <v>1134</v>
      </c>
      <c r="D158" s="435" t="s">
        <v>1132</v>
      </c>
    </row>
    <row r="159" spans="1:4" ht="18" customHeight="1" x14ac:dyDescent="0.4">
      <c r="A159" s="1432" t="s">
        <v>1135</v>
      </c>
      <c r="B159" s="1433"/>
      <c r="C159" s="1433"/>
      <c r="D159" s="1434"/>
    </row>
    <row r="160" spans="1:4" ht="18.75" customHeight="1" x14ac:dyDescent="0.4">
      <c r="A160" s="1435" t="s">
        <v>1136</v>
      </c>
      <c r="B160" s="1436"/>
      <c r="C160" s="1436"/>
      <c r="D160" s="1437"/>
    </row>
    <row r="161" spans="1:4" ht="75" x14ac:dyDescent="0.25">
      <c r="A161" s="435" t="s">
        <v>1137</v>
      </c>
      <c r="B161" s="435" t="s">
        <v>1007</v>
      </c>
      <c r="C161" s="435" t="s">
        <v>1138</v>
      </c>
      <c r="D161" s="436" t="s">
        <v>1169</v>
      </c>
    </row>
    <row r="162" spans="1:4" ht="37.5" x14ac:dyDescent="0.25">
      <c r="A162" s="435" t="s">
        <v>1139</v>
      </c>
      <c r="B162" s="435" t="s">
        <v>1017</v>
      </c>
      <c r="C162" s="435" t="s">
        <v>1140</v>
      </c>
      <c r="D162" s="436" t="s">
        <v>1170</v>
      </c>
    </row>
    <row r="163" spans="1:4" ht="50" x14ac:dyDescent="0.25">
      <c r="A163" s="435" t="s">
        <v>1141</v>
      </c>
      <c r="B163" s="435" t="s">
        <v>1053</v>
      </c>
      <c r="C163" s="435" t="s">
        <v>1142</v>
      </c>
      <c r="D163" s="436" t="s">
        <v>1171</v>
      </c>
    </row>
    <row r="164" spans="1:4" ht="29.25" customHeight="1" x14ac:dyDescent="0.25">
      <c r="A164" s="435" t="s">
        <v>1143</v>
      </c>
      <c r="B164" s="435" t="s">
        <v>1000</v>
      </c>
      <c r="C164" s="435" t="s">
        <v>1211</v>
      </c>
      <c r="D164" s="440" t="s">
        <v>1144</v>
      </c>
    </row>
    <row r="165" spans="1:4" ht="25" x14ac:dyDescent="0.25">
      <c r="A165" s="435" t="s">
        <v>1145</v>
      </c>
      <c r="B165" s="435" t="s">
        <v>1000</v>
      </c>
      <c r="C165" s="435" t="s">
        <v>1146</v>
      </c>
      <c r="D165" s="440" t="s">
        <v>1147</v>
      </c>
    </row>
  </sheetData>
  <sheetProtection formatCells="0" formatColumns="0" formatRows="0" insertHyperlinks="0"/>
  <mergeCells count="32">
    <mergeCell ref="A159:D159"/>
    <mergeCell ref="A160:D160"/>
    <mergeCell ref="A9:D11"/>
    <mergeCell ref="A102:D102"/>
    <mergeCell ref="A122:D122"/>
    <mergeCell ref="A140:D140"/>
    <mergeCell ref="A152:D152"/>
    <mergeCell ref="A156:D156"/>
    <mergeCell ref="A66:D66"/>
    <mergeCell ref="A72:D72"/>
    <mergeCell ref="A95:D95"/>
    <mergeCell ref="A98:D98"/>
    <mergeCell ref="A48:D48"/>
    <mergeCell ref="A53:D53"/>
    <mergeCell ref="A58:D58"/>
    <mergeCell ref="A63:D63"/>
    <mergeCell ref="A28:D28"/>
    <mergeCell ref="A30:D30"/>
    <mergeCell ref="A34:D34"/>
    <mergeCell ref="A36:D36"/>
    <mergeCell ref="A44:D44"/>
    <mergeCell ref="A1:C1"/>
    <mergeCell ref="A2:C2"/>
    <mergeCell ref="A18:D18"/>
    <mergeCell ref="A22:D22"/>
    <mergeCell ref="A4:C4"/>
    <mergeCell ref="A13:B13"/>
    <mergeCell ref="A14:B14"/>
    <mergeCell ref="C13:D13"/>
    <mergeCell ref="C14:D14"/>
    <mergeCell ref="A6:C6"/>
    <mergeCell ref="A7:C7"/>
  </mergeCells>
  <conditionalFormatting sqref="A1:A2">
    <cfRule type="expression" dxfId="16" priority="7">
      <formula>D1="X"</formula>
    </cfRule>
  </conditionalFormatting>
  <conditionalFormatting sqref="A4">
    <cfRule type="expression" dxfId="15" priority="4">
      <formula>$A$4&lt;&gt;""</formula>
    </cfRule>
    <cfRule type="expression" dxfId="14" priority="69">
      <formula>D4="X"</formula>
    </cfRule>
  </conditionalFormatting>
  <conditionalFormatting sqref="D4">
    <cfRule type="expression" dxfId="13" priority="1">
      <formula>$D$4="null"</formula>
    </cfRule>
    <cfRule type="expression" dxfId="12" priority="2">
      <formula>$D$4&lt;&gt;"null"</formula>
    </cfRule>
  </conditionalFormatting>
  <hyperlinks>
    <hyperlink ref="D19" r:id="rId1" xr:uid="{00000000-0004-0000-1A00-000000000000}"/>
    <hyperlink ref="D20" r:id="rId2" xr:uid="{00000000-0004-0000-1A00-000001000000}"/>
    <hyperlink ref="D23" r:id="rId3" xr:uid="{00000000-0004-0000-1A00-000002000000}"/>
    <hyperlink ref="D24" r:id="rId4" xr:uid="{00000000-0004-0000-1A00-000003000000}"/>
    <hyperlink ref="D25" r:id="rId5" xr:uid="{00000000-0004-0000-1A00-000004000000}"/>
    <hyperlink ref="D26" r:id="rId6" xr:uid="{00000000-0004-0000-1A00-000005000000}"/>
    <hyperlink ref="D27" r:id="rId7" xr:uid="{00000000-0004-0000-1A00-000006000000}"/>
    <hyperlink ref="D29" r:id="rId8" xr:uid="{00000000-0004-0000-1A00-000007000000}"/>
    <hyperlink ref="D31" r:id="rId9" xr:uid="{00000000-0004-0000-1A00-000008000000}"/>
    <hyperlink ref="D32" r:id="rId10" xr:uid="{00000000-0004-0000-1A00-000009000000}"/>
    <hyperlink ref="D37" r:id="rId11" xr:uid="{00000000-0004-0000-1A00-00000A000000}"/>
    <hyperlink ref="D38" r:id="rId12" xr:uid="{00000000-0004-0000-1A00-00000B000000}"/>
    <hyperlink ref="D39" r:id="rId13" xr:uid="{00000000-0004-0000-1A00-00000C000000}"/>
    <hyperlink ref="D40" r:id="rId14" xr:uid="{00000000-0004-0000-1A00-00000D000000}"/>
    <hyperlink ref="D41" r:id="rId15" xr:uid="{00000000-0004-0000-1A00-00000E000000}"/>
    <hyperlink ref="D42" r:id="rId16" xr:uid="{00000000-0004-0000-1A00-00000F000000}"/>
    <hyperlink ref="D43" r:id="rId17" xr:uid="{00000000-0004-0000-1A00-000010000000}"/>
    <hyperlink ref="D45" r:id="rId18" xr:uid="{00000000-0004-0000-1A00-000011000000}"/>
    <hyperlink ref="D46" r:id="rId19" xr:uid="{00000000-0004-0000-1A00-000012000000}"/>
    <hyperlink ref="D47" r:id="rId20" xr:uid="{00000000-0004-0000-1A00-000013000000}"/>
    <hyperlink ref="D49" r:id="rId21" xr:uid="{00000000-0004-0000-1A00-000014000000}"/>
    <hyperlink ref="D50" r:id="rId22" xr:uid="{00000000-0004-0000-1A00-000015000000}"/>
    <hyperlink ref="D51" r:id="rId23" xr:uid="{00000000-0004-0000-1A00-000016000000}"/>
    <hyperlink ref="D54" r:id="rId24" xr:uid="{00000000-0004-0000-1A00-000017000000}"/>
    <hyperlink ref="D55" r:id="rId25" xr:uid="{00000000-0004-0000-1A00-000018000000}"/>
    <hyperlink ref="D56" r:id="rId26" xr:uid="{00000000-0004-0000-1A00-000019000000}"/>
    <hyperlink ref="D57" r:id="rId27" xr:uid="{00000000-0004-0000-1A00-00001A000000}"/>
    <hyperlink ref="D59" r:id="rId28" xr:uid="{00000000-0004-0000-1A00-00001B000000}"/>
    <hyperlink ref="D60" r:id="rId29" xr:uid="{00000000-0004-0000-1A00-00001C000000}"/>
    <hyperlink ref="D61" r:id="rId30" xr:uid="{00000000-0004-0000-1A00-00001D000000}"/>
    <hyperlink ref="D62" r:id="rId31" xr:uid="{00000000-0004-0000-1A00-00001E000000}"/>
    <hyperlink ref="D64" r:id="rId32" xr:uid="{00000000-0004-0000-1A00-00001F000000}"/>
    <hyperlink ref="D67" r:id="rId33" xr:uid="{00000000-0004-0000-1A00-000020000000}"/>
    <hyperlink ref="D68" r:id="rId34" xr:uid="{00000000-0004-0000-1A00-000021000000}"/>
    <hyperlink ref="D69" r:id="rId35" xr:uid="{00000000-0004-0000-1A00-000022000000}"/>
    <hyperlink ref="D70" r:id="rId36" xr:uid="{00000000-0004-0000-1A00-000023000000}"/>
    <hyperlink ref="D71" r:id="rId37" xr:uid="{00000000-0004-0000-1A00-000024000000}"/>
    <hyperlink ref="D73" r:id="rId38" xr:uid="{00000000-0004-0000-1A00-000025000000}"/>
    <hyperlink ref="D74" r:id="rId39" xr:uid="{00000000-0004-0000-1A00-000026000000}"/>
    <hyperlink ref="D75" r:id="rId40" xr:uid="{00000000-0004-0000-1A00-000027000000}"/>
    <hyperlink ref="D76" r:id="rId41" xr:uid="{00000000-0004-0000-1A00-000028000000}"/>
    <hyperlink ref="D77" r:id="rId42" xr:uid="{00000000-0004-0000-1A00-000029000000}"/>
    <hyperlink ref="D78" r:id="rId43" xr:uid="{00000000-0004-0000-1A00-00002A000000}"/>
    <hyperlink ref="D79" r:id="rId44" xr:uid="{00000000-0004-0000-1A00-00002B000000}"/>
    <hyperlink ref="D80" r:id="rId45" xr:uid="{00000000-0004-0000-1A00-00002C000000}"/>
    <hyperlink ref="D81" r:id="rId46" xr:uid="{00000000-0004-0000-1A00-00002D000000}"/>
    <hyperlink ref="D82" r:id="rId47" xr:uid="{00000000-0004-0000-1A00-00002E000000}"/>
    <hyperlink ref="D83" r:id="rId48" xr:uid="{00000000-0004-0000-1A00-00002F000000}"/>
    <hyperlink ref="D84" r:id="rId49" xr:uid="{00000000-0004-0000-1A00-000030000000}"/>
    <hyperlink ref="D85" r:id="rId50" xr:uid="{00000000-0004-0000-1A00-000031000000}"/>
    <hyperlink ref="D86" r:id="rId51" xr:uid="{00000000-0004-0000-1A00-000032000000}"/>
    <hyperlink ref="D87" r:id="rId52" xr:uid="{00000000-0004-0000-1A00-000033000000}"/>
    <hyperlink ref="D88" r:id="rId53" xr:uid="{00000000-0004-0000-1A00-000034000000}"/>
    <hyperlink ref="D89" r:id="rId54" xr:uid="{00000000-0004-0000-1A00-000035000000}"/>
    <hyperlink ref="D90" r:id="rId55" xr:uid="{00000000-0004-0000-1A00-000036000000}"/>
    <hyperlink ref="D91" r:id="rId56" xr:uid="{00000000-0004-0000-1A00-000037000000}"/>
    <hyperlink ref="D92" r:id="rId57" xr:uid="{00000000-0004-0000-1A00-000038000000}"/>
    <hyperlink ref="D93" r:id="rId58" xr:uid="{00000000-0004-0000-1A00-000039000000}"/>
    <hyperlink ref="D94" r:id="rId59" xr:uid="{00000000-0004-0000-1A00-00003A000000}"/>
    <hyperlink ref="D96" r:id="rId60" xr:uid="{00000000-0004-0000-1A00-00003B000000}"/>
    <hyperlink ref="D97" r:id="rId61" xr:uid="{00000000-0004-0000-1A00-00003C000000}"/>
    <hyperlink ref="D103" r:id="rId62" xr:uid="{00000000-0004-0000-1A00-00003D000000}"/>
    <hyperlink ref="D104" r:id="rId63" xr:uid="{00000000-0004-0000-1A00-00003E000000}"/>
    <hyperlink ref="D105" r:id="rId64" xr:uid="{00000000-0004-0000-1A00-00003F000000}"/>
    <hyperlink ref="D106" r:id="rId65" xr:uid="{00000000-0004-0000-1A00-000040000000}"/>
    <hyperlink ref="D107" r:id="rId66" xr:uid="{00000000-0004-0000-1A00-000041000000}"/>
    <hyperlink ref="D108" r:id="rId67" xr:uid="{00000000-0004-0000-1A00-000042000000}"/>
    <hyperlink ref="D109" r:id="rId68" xr:uid="{00000000-0004-0000-1A00-000043000000}"/>
    <hyperlink ref="D110" r:id="rId69" xr:uid="{00000000-0004-0000-1A00-000044000000}"/>
    <hyperlink ref="D111" r:id="rId70" xr:uid="{00000000-0004-0000-1A00-000045000000}"/>
    <hyperlink ref="D112" r:id="rId71" xr:uid="{00000000-0004-0000-1A00-000046000000}"/>
    <hyperlink ref="D113" r:id="rId72" xr:uid="{00000000-0004-0000-1A00-000047000000}"/>
    <hyperlink ref="D114" r:id="rId73" xr:uid="{00000000-0004-0000-1A00-000048000000}"/>
    <hyperlink ref="D115" r:id="rId74" xr:uid="{00000000-0004-0000-1A00-000049000000}"/>
    <hyperlink ref="D116" r:id="rId75" xr:uid="{00000000-0004-0000-1A00-00004A000000}"/>
    <hyperlink ref="D117" r:id="rId76" xr:uid="{00000000-0004-0000-1A00-00004B000000}"/>
    <hyperlink ref="D118" r:id="rId77" xr:uid="{00000000-0004-0000-1A00-00004C000000}"/>
    <hyperlink ref="D119" r:id="rId78" xr:uid="{00000000-0004-0000-1A00-00004D000000}"/>
    <hyperlink ref="D123" r:id="rId79" xr:uid="{00000000-0004-0000-1A00-00004E000000}"/>
    <hyperlink ref="D124" r:id="rId80" xr:uid="{00000000-0004-0000-1A00-00004F000000}"/>
    <hyperlink ref="D125" r:id="rId81" xr:uid="{00000000-0004-0000-1A00-000050000000}"/>
    <hyperlink ref="D126" r:id="rId82" xr:uid="{00000000-0004-0000-1A00-000051000000}"/>
    <hyperlink ref="D127" r:id="rId83" xr:uid="{00000000-0004-0000-1A00-000052000000}"/>
    <hyperlink ref="D128" r:id="rId84" xr:uid="{00000000-0004-0000-1A00-000053000000}"/>
    <hyperlink ref="D129" r:id="rId85" xr:uid="{00000000-0004-0000-1A00-000054000000}"/>
    <hyperlink ref="D130" r:id="rId86" xr:uid="{00000000-0004-0000-1A00-000055000000}"/>
    <hyperlink ref="D131" r:id="rId87" xr:uid="{00000000-0004-0000-1A00-000056000000}"/>
    <hyperlink ref="D132" r:id="rId88" xr:uid="{00000000-0004-0000-1A00-000057000000}"/>
    <hyperlink ref="D133" r:id="rId89" xr:uid="{00000000-0004-0000-1A00-000058000000}"/>
    <hyperlink ref="D134" r:id="rId90" xr:uid="{00000000-0004-0000-1A00-000059000000}"/>
    <hyperlink ref="D135" r:id="rId91" xr:uid="{00000000-0004-0000-1A00-00005A000000}"/>
    <hyperlink ref="D136" r:id="rId92" xr:uid="{00000000-0004-0000-1A00-00005B000000}"/>
    <hyperlink ref="D137" r:id="rId93" xr:uid="{00000000-0004-0000-1A00-00005C000000}"/>
    <hyperlink ref="D141" r:id="rId94" xr:uid="{00000000-0004-0000-1A00-00005D000000}"/>
    <hyperlink ref="D142" r:id="rId95" xr:uid="{00000000-0004-0000-1A00-00005E000000}"/>
    <hyperlink ref="D143" r:id="rId96" xr:uid="{00000000-0004-0000-1A00-00005F000000}"/>
    <hyperlink ref="D144" r:id="rId97" xr:uid="{00000000-0004-0000-1A00-000060000000}"/>
    <hyperlink ref="D145" r:id="rId98" xr:uid="{00000000-0004-0000-1A00-000061000000}"/>
    <hyperlink ref="D146" r:id="rId99" xr:uid="{00000000-0004-0000-1A00-000062000000}"/>
    <hyperlink ref="D147" r:id="rId100" xr:uid="{00000000-0004-0000-1A00-000063000000}"/>
    <hyperlink ref="D148" r:id="rId101" xr:uid="{00000000-0004-0000-1A00-000064000000}"/>
    <hyperlink ref="D149" r:id="rId102" xr:uid="{00000000-0004-0000-1A00-000065000000}"/>
    <hyperlink ref="D150" r:id="rId103" xr:uid="{00000000-0004-0000-1A00-000066000000}"/>
    <hyperlink ref="D151" r:id="rId104" xr:uid="{00000000-0004-0000-1A00-000067000000}"/>
    <hyperlink ref="D153" r:id="rId105" xr:uid="{00000000-0004-0000-1A00-000068000000}"/>
    <hyperlink ref="D154" r:id="rId106" xr:uid="{00000000-0004-0000-1A00-000069000000}"/>
    <hyperlink ref="A160" r:id="rId107" xr:uid="{00000000-0004-0000-1A00-00006A000000}"/>
    <hyperlink ref="D161" r:id="rId108" xr:uid="{00000000-0004-0000-1A00-00006B000000}"/>
    <hyperlink ref="D162" r:id="rId109" xr:uid="{00000000-0004-0000-1A00-00006C000000}"/>
    <hyperlink ref="D163" r:id="rId110" xr:uid="{00000000-0004-0000-1A00-00006D000000}"/>
    <hyperlink ref="D164" r:id="rId111" location="year=2020&amp;month=10&amp;day=9&amp;view=list" xr:uid="{00000000-0004-0000-1A00-00006E000000}"/>
    <hyperlink ref="D165" r:id="rId112" xr:uid="{00000000-0004-0000-1A00-00006F000000}"/>
    <hyperlink ref="D35" r:id="rId113" xr:uid="{00000000-0004-0000-1A00-000070000000}"/>
    <hyperlink ref="D99" r:id="rId114" xr:uid="{00000000-0004-0000-1A00-000071000000}"/>
    <hyperlink ref="A7:C7" r:id="rId115" display="Click here for Guiding Video" xr:uid="{00000000-0004-0000-1A00-000072000000}"/>
    <hyperlink ref="A6:C6" r:id="rId116" location="bookmark=id.f62kzy84jdyl" display="Click here for Guiding Document, or" xr:uid="{00000000-0004-0000-1A00-000073000000}"/>
  </hyperlinks>
  <pageMargins left="0.7" right="0.7" top="0.75" bottom="0.75" header="0.3" footer="0.3"/>
  <pageSetup orientation="portrait" r:id="rId11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dimension ref="A1:I1"/>
  <sheetViews>
    <sheetView workbookViewId="0">
      <selection sqref="A1:I1"/>
    </sheetView>
  </sheetViews>
  <sheetFormatPr defaultColWidth="8.765625" defaultRowHeight="15.5" x14ac:dyDescent="0.35"/>
  <cols>
    <col min="1" max="16384" width="8.765625" style="20"/>
  </cols>
  <sheetData>
    <row r="1" spans="1:9" s="28" customFormat="1" ht="23" x14ac:dyDescent="0.5">
      <c r="A1" s="1005" t="s">
        <v>1198</v>
      </c>
      <c r="B1" s="1005"/>
      <c r="C1" s="1005"/>
      <c r="D1" s="1005"/>
      <c r="E1" s="1005"/>
      <c r="F1" s="1005"/>
      <c r="G1" s="1005"/>
      <c r="H1" s="1005"/>
      <c r="I1" s="1005"/>
    </row>
  </sheetData>
  <mergeCells count="1">
    <mergeCell ref="A1:I1"/>
  </mergeCells>
  <conditionalFormatting sqref="A1">
    <cfRule type="expression" dxfId="11" priority="2">
      <formula>E1="X"</formula>
    </cfRule>
  </conditionalFormatting>
  <conditionalFormatting sqref="A1">
    <cfRule type="expression" dxfId="10" priority="1">
      <formula>F1="X"</formula>
    </cfRule>
  </conditionalFormatting>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theme="9"/>
  </sheetPr>
  <dimension ref="A1:H54"/>
  <sheetViews>
    <sheetView workbookViewId="0">
      <selection sqref="A1:XFD1048576"/>
    </sheetView>
  </sheetViews>
  <sheetFormatPr defaultColWidth="6.07421875" defaultRowHeight="12" x14ac:dyDescent="0.3"/>
  <cols>
    <col min="1" max="1" width="8.23046875" style="572" bestFit="1" customWidth="1"/>
    <col min="2" max="9" width="6.23046875" style="572" customWidth="1"/>
    <col min="10" max="10" width="8.3046875" style="572" bestFit="1" customWidth="1"/>
    <col min="11" max="11" width="7.53515625" style="572" bestFit="1" customWidth="1"/>
    <col min="12" max="12" width="8.23046875" style="572" bestFit="1" customWidth="1"/>
    <col min="13" max="18" width="6.23046875" style="572" customWidth="1"/>
    <col min="19" max="19" width="9.69140625" style="572" bestFit="1" customWidth="1"/>
    <col min="20" max="20" width="7.53515625" style="572" bestFit="1" customWidth="1"/>
    <col min="21" max="21" width="4.765625" style="572" bestFit="1" customWidth="1"/>
    <col min="22" max="16384" width="6.07421875" style="572"/>
  </cols>
  <sheetData>
    <row r="1" spans="1:8" s="568" customFormat="1" x14ac:dyDescent="0.3">
      <c r="A1" s="566" t="s">
        <v>1241</v>
      </c>
      <c r="B1" s="567" t="s">
        <v>1242</v>
      </c>
    </row>
    <row r="2" spans="1:8" ht="15.5" x14ac:dyDescent="0.35">
      <c r="A2" s="569">
        <v>2011</v>
      </c>
      <c r="B2" s="570">
        <v>0.63029999999999997</v>
      </c>
      <c r="C2" s="571"/>
      <c r="F2" s="573"/>
      <c r="H2" s="1453"/>
    </row>
    <row r="3" spans="1:8" ht="15.5" x14ac:dyDescent="0.35">
      <c r="A3" s="569">
        <v>2012</v>
      </c>
      <c r="B3" s="570">
        <v>0.6462</v>
      </c>
      <c r="C3" s="571"/>
      <c r="F3" s="573"/>
      <c r="H3" s="1453"/>
    </row>
    <row r="4" spans="1:8" ht="15.5" x14ac:dyDescent="0.35">
      <c r="A4" s="569">
        <v>2013</v>
      </c>
      <c r="B4" s="570">
        <v>0.69399999999999995</v>
      </c>
      <c r="C4" s="571"/>
      <c r="F4" s="573"/>
      <c r="H4" s="1453"/>
    </row>
    <row r="5" spans="1:8" ht="15.5" x14ac:dyDescent="0.35">
      <c r="A5" s="569">
        <v>2014</v>
      </c>
      <c r="B5" s="570">
        <v>0.6512</v>
      </c>
      <c r="C5" s="571"/>
      <c r="F5" s="573"/>
      <c r="H5" s="1453"/>
    </row>
    <row r="6" spans="1:8" ht="15.5" x14ac:dyDescent="0.35">
      <c r="A6" s="569">
        <v>2015</v>
      </c>
      <c r="B6" s="570">
        <v>0.75</v>
      </c>
      <c r="C6" s="571"/>
      <c r="H6" s="1453"/>
    </row>
    <row r="7" spans="1:8" ht="15.5" x14ac:dyDescent="0.35">
      <c r="A7" s="569">
        <v>2016</v>
      </c>
      <c r="B7" s="570">
        <v>0.72950819672131151</v>
      </c>
      <c r="C7" s="571"/>
    </row>
    <row r="8" spans="1:8" ht="15.5" x14ac:dyDescent="0.35">
      <c r="A8" s="569">
        <v>2017</v>
      </c>
      <c r="B8" s="570">
        <v>0.78740157480314965</v>
      </c>
      <c r="C8" s="571"/>
    </row>
    <row r="9" spans="1:8" ht="16" thickBot="1" x14ac:dyDescent="0.4">
      <c r="A9" s="574">
        <v>2018</v>
      </c>
      <c r="B9" s="575">
        <v>0.82442748091603058</v>
      </c>
      <c r="C9" s="573"/>
    </row>
    <row r="10" spans="1:8" ht="16" thickBot="1" x14ac:dyDescent="0.4">
      <c r="A10" s="574">
        <v>2019</v>
      </c>
      <c r="B10" s="575">
        <v>0.84105960264900659</v>
      </c>
      <c r="C10" s="573"/>
    </row>
    <row r="11" spans="1:8" ht="12.5" thickBot="1" x14ac:dyDescent="0.35"/>
    <row r="12" spans="1:8" s="568" customFormat="1" x14ac:dyDescent="0.3">
      <c r="A12" s="566" t="s">
        <v>1241</v>
      </c>
      <c r="B12" s="567" t="s">
        <v>1242</v>
      </c>
    </row>
    <row r="13" spans="1:8" ht="15.5" x14ac:dyDescent="0.35">
      <c r="A13" s="569">
        <v>2011</v>
      </c>
      <c r="B13" s="570">
        <v>0.15966386554621848</v>
      </c>
      <c r="C13" s="571"/>
      <c r="F13" s="573"/>
      <c r="H13" s="1453"/>
    </row>
    <row r="14" spans="1:8" ht="15.5" x14ac:dyDescent="0.35">
      <c r="A14" s="569">
        <v>2012</v>
      </c>
      <c r="B14" s="570">
        <v>0.15384615384615385</v>
      </c>
      <c r="C14" s="571"/>
      <c r="F14" s="573"/>
      <c r="H14" s="1453"/>
    </row>
    <row r="15" spans="1:8" ht="15.5" x14ac:dyDescent="0.35">
      <c r="A15" s="569">
        <v>2013</v>
      </c>
      <c r="B15" s="570">
        <v>0.14925373134328357</v>
      </c>
      <c r="C15" s="571"/>
      <c r="F15" s="573"/>
      <c r="H15" s="1453"/>
    </row>
    <row r="16" spans="1:8" ht="15.5" x14ac:dyDescent="0.35">
      <c r="A16" s="569">
        <v>2014</v>
      </c>
      <c r="B16" s="570">
        <v>0.16279069767441862</v>
      </c>
      <c r="C16" s="571"/>
      <c r="F16" s="573"/>
      <c r="H16" s="1453"/>
    </row>
    <row r="17" spans="1:8" ht="15.5" x14ac:dyDescent="0.35">
      <c r="A17" s="569">
        <v>2015</v>
      </c>
      <c r="B17" s="570">
        <v>0.10833333333333334</v>
      </c>
      <c r="C17" s="571"/>
      <c r="F17" s="573"/>
      <c r="H17" s="1453"/>
    </row>
    <row r="18" spans="1:8" ht="15.5" x14ac:dyDescent="0.35">
      <c r="A18" s="569">
        <v>2016</v>
      </c>
      <c r="B18" s="570">
        <v>7.3770491803278687E-2</v>
      </c>
      <c r="C18" s="571"/>
    </row>
    <row r="19" spans="1:8" ht="15.5" x14ac:dyDescent="0.35">
      <c r="A19" s="569">
        <v>2017</v>
      </c>
      <c r="B19" s="570">
        <v>9.4488188976377951E-2</v>
      </c>
      <c r="C19" s="571"/>
    </row>
    <row r="20" spans="1:8" ht="16" thickBot="1" x14ac:dyDescent="0.4">
      <c r="A20" s="574">
        <v>2018</v>
      </c>
      <c r="B20" s="575">
        <v>7.6335877862595422E-2</v>
      </c>
      <c r="C20" s="573"/>
    </row>
    <row r="21" spans="1:8" ht="16" thickBot="1" x14ac:dyDescent="0.4">
      <c r="A21" s="574">
        <v>2019</v>
      </c>
      <c r="B21" s="575">
        <v>6.6225165562913912E-2</v>
      </c>
      <c r="C21" s="573"/>
    </row>
    <row r="22" spans="1:8" ht="12.5" thickBot="1" x14ac:dyDescent="0.35"/>
    <row r="23" spans="1:8" s="568" customFormat="1" x14ac:dyDescent="0.3">
      <c r="A23" s="566" t="s">
        <v>1241</v>
      </c>
      <c r="B23" s="567" t="s">
        <v>1242</v>
      </c>
    </row>
    <row r="24" spans="1:8" ht="15.5" x14ac:dyDescent="0.35">
      <c r="A24" s="569">
        <v>2011</v>
      </c>
      <c r="B24" s="570">
        <v>0</v>
      </c>
      <c r="C24" s="571"/>
      <c r="F24" s="573"/>
      <c r="H24" s="1453"/>
    </row>
    <row r="25" spans="1:8" ht="15.5" x14ac:dyDescent="0.35">
      <c r="A25" s="569">
        <v>2012</v>
      </c>
      <c r="B25" s="570">
        <v>7.6923076923076927E-3</v>
      </c>
      <c r="C25" s="571"/>
      <c r="F25" s="573"/>
      <c r="H25" s="1453"/>
    </row>
    <row r="26" spans="1:8" ht="15.5" x14ac:dyDescent="0.35">
      <c r="A26" s="569">
        <v>2013</v>
      </c>
      <c r="B26" s="570">
        <v>1.4925373134328358E-2</v>
      </c>
      <c r="C26" s="571"/>
      <c r="F26" s="573"/>
      <c r="H26" s="1453"/>
    </row>
    <row r="27" spans="1:8" ht="15.5" x14ac:dyDescent="0.35">
      <c r="A27" s="569">
        <v>2014</v>
      </c>
      <c r="B27" s="570">
        <v>2.3255813953488372E-2</v>
      </c>
      <c r="C27" s="571"/>
      <c r="F27" s="573"/>
      <c r="H27" s="1453"/>
    </row>
    <row r="28" spans="1:8" ht="15.5" x14ac:dyDescent="0.35">
      <c r="A28" s="569">
        <v>2015</v>
      </c>
      <c r="B28" s="570">
        <v>0</v>
      </c>
      <c r="C28" s="571"/>
      <c r="F28" s="573"/>
      <c r="H28" s="1453"/>
    </row>
    <row r="29" spans="1:8" ht="15.5" x14ac:dyDescent="0.35">
      <c r="A29" s="569">
        <v>2016</v>
      </c>
      <c r="B29" s="570">
        <v>8.1967213114754103E-3</v>
      </c>
      <c r="C29" s="571"/>
    </row>
    <row r="30" spans="1:8" ht="15.5" x14ac:dyDescent="0.35">
      <c r="A30" s="569">
        <v>2017</v>
      </c>
      <c r="B30" s="570">
        <v>0</v>
      </c>
      <c r="C30" s="571"/>
    </row>
    <row r="31" spans="1:8" ht="16" thickBot="1" x14ac:dyDescent="0.4">
      <c r="A31" s="574">
        <v>2018</v>
      </c>
      <c r="B31" s="575">
        <v>0</v>
      </c>
      <c r="C31" s="573"/>
    </row>
    <row r="32" spans="1:8" ht="16" thickBot="1" x14ac:dyDescent="0.4">
      <c r="A32" s="574">
        <v>2019</v>
      </c>
      <c r="B32" s="575">
        <v>0</v>
      </c>
      <c r="C32" s="573"/>
    </row>
    <row r="33" spans="1:8" ht="12.5" thickBot="1" x14ac:dyDescent="0.35"/>
    <row r="34" spans="1:8" s="568" customFormat="1" x14ac:dyDescent="0.3">
      <c r="A34" s="566" t="s">
        <v>1241</v>
      </c>
      <c r="B34" s="567" t="s">
        <v>1242</v>
      </c>
    </row>
    <row r="35" spans="1:8" ht="15.5" x14ac:dyDescent="0.35">
      <c r="A35" s="569">
        <v>2011</v>
      </c>
      <c r="B35" s="570">
        <v>0.21008403361344538</v>
      </c>
      <c r="F35" s="573"/>
      <c r="H35" s="1453"/>
    </row>
    <row r="36" spans="1:8" ht="15.5" x14ac:dyDescent="0.35">
      <c r="A36" s="569">
        <v>2012</v>
      </c>
      <c r="B36" s="570">
        <v>0.19230769230769232</v>
      </c>
      <c r="F36" s="573"/>
      <c r="H36" s="1453"/>
    </row>
    <row r="37" spans="1:8" ht="15.5" x14ac:dyDescent="0.35">
      <c r="A37" s="569">
        <v>2013</v>
      </c>
      <c r="B37" s="570">
        <v>0.1417910447761194</v>
      </c>
      <c r="F37" s="573"/>
      <c r="H37" s="1453"/>
    </row>
    <row r="38" spans="1:8" ht="15.5" x14ac:dyDescent="0.35">
      <c r="A38" s="569">
        <v>2014</v>
      </c>
      <c r="B38" s="570">
        <v>0.16279069767441862</v>
      </c>
      <c r="F38" s="573"/>
      <c r="H38" s="1453"/>
    </row>
    <row r="39" spans="1:8" ht="15.5" x14ac:dyDescent="0.35">
      <c r="A39" s="569">
        <v>2015</v>
      </c>
      <c r="B39" s="570">
        <v>0.14166666666666666</v>
      </c>
      <c r="F39" s="573"/>
      <c r="H39" s="1453"/>
    </row>
    <row r="40" spans="1:8" ht="15.5" x14ac:dyDescent="0.35">
      <c r="A40" s="569">
        <v>2016</v>
      </c>
      <c r="B40" s="570">
        <v>0.18852459016393441</v>
      </c>
    </row>
    <row r="41" spans="1:8" ht="15.5" x14ac:dyDescent="0.35">
      <c r="A41" s="569">
        <v>2017</v>
      </c>
      <c r="B41" s="570">
        <v>0.11811023622047244</v>
      </c>
    </row>
    <row r="42" spans="1:8" ht="16" thickBot="1" x14ac:dyDescent="0.4">
      <c r="A42" s="574">
        <v>2018</v>
      </c>
      <c r="B42" s="575">
        <v>9.9236641221374045E-2</v>
      </c>
    </row>
    <row r="43" spans="1:8" ht="16" thickBot="1" x14ac:dyDescent="0.4">
      <c r="A43" s="574">
        <v>2019</v>
      </c>
      <c r="B43" s="575">
        <v>9.2715231788079472E-2</v>
      </c>
    </row>
    <row r="44" spans="1:8" ht="12.5" thickBot="1" x14ac:dyDescent="0.35"/>
    <row r="45" spans="1:8" ht="48" x14ac:dyDescent="0.3">
      <c r="A45" s="566" t="s">
        <v>1241</v>
      </c>
      <c r="B45" s="576" t="s">
        <v>1243</v>
      </c>
      <c r="C45" s="576" t="s">
        <v>1244</v>
      </c>
      <c r="D45" s="576" t="s">
        <v>1245</v>
      </c>
      <c r="E45" s="577" t="s">
        <v>1246</v>
      </c>
      <c r="F45" s="578"/>
    </row>
    <row r="46" spans="1:8" ht="15.5" x14ac:dyDescent="0.35">
      <c r="A46" s="569">
        <v>2011</v>
      </c>
      <c r="B46" s="579">
        <v>0.63029999999999997</v>
      </c>
      <c r="C46" s="579">
        <v>0.21008403361344538</v>
      </c>
      <c r="D46" s="579">
        <v>0.15966386554621848</v>
      </c>
      <c r="E46" s="570">
        <v>0</v>
      </c>
      <c r="F46" s="580"/>
    </row>
    <row r="47" spans="1:8" ht="15.5" x14ac:dyDescent="0.35">
      <c r="A47" s="569">
        <v>2012</v>
      </c>
      <c r="B47" s="579">
        <v>0.6462</v>
      </c>
      <c r="C47" s="579">
        <v>0.19230769230769232</v>
      </c>
      <c r="D47" s="579">
        <v>0.15384615384615385</v>
      </c>
      <c r="E47" s="570">
        <v>7.6923076923076927E-3</v>
      </c>
      <c r="F47" s="580"/>
    </row>
    <row r="48" spans="1:8" ht="15.5" x14ac:dyDescent="0.35">
      <c r="A48" s="569">
        <v>2013</v>
      </c>
      <c r="B48" s="579">
        <v>0.69399999999999995</v>
      </c>
      <c r="C48" s="579">
        <v>0.1417910447761194</v>
      </c>
      <c r="D48" s="579">
        <v>0.14925373134328357</v>
      </c>
      <c r="E48" s="570">
        <v>1.4925373134328358E-2</v>
      </c>
      <c r="F48" s="580"/>
    </row>
    <row r="49" spans="1:6" ht="15.5" x14ac:dyDescent="0.35">
      <c r="A49" s="569">
        <v>2014</v>
      </c>
      <c r="B49" s="579">
        <v>0.6512</v>
      </c>
      <c r="C49" s="579">
        <v>0.16279069767441862</v>
      </c>
      <c r="D49" s="579">
        <v>0.16279069767441862</v>
      </c>
      <c r="E49" s="570">
        <v>2.3255813953488372E-2</v>
      </c>
      <c r="F49" s="580"/>
    </row>
    <row r="50" spans="1:6" ht="16" thickBot="1" x14ac:dyDescent="0.4">
      <c r="A50" s="574">
        <v>2015</v>
      </c>
      <c r="B50" s="581">
        <v>0.75</v>
      </c>
      <c r="C50" s="581">
        <v>0.14166666666666666</v>
      </c>
      <c r="D50" s="581">
        <v>0.10833333333333334</v>
      </c>
      <c r="E50" s="575">
        <v>0</v>
      </c>
      <c r="F50" s="580"/>
    </row>
    <row r="51" spans="1:6" ht="16" thickBot="1" x14ac:dyDescent="0.4">
      <c r="A51" s="572">
        <v>2016</v>
      </c>
      <c r="B51" s="581">
        <v>0.72950819672131151</v>
      </c>
      <c r="C51" s="581">
        <v>0.18852459016393441</v>
      </c>
      <c r="D51" s="581">
        <v>7.3770491803278687E-2</v>
      </c>
      <c r="E51" s="575">
        <v>8.1967213114754103E-3</v>
      </c>
    </row>
    <row r="52" spans="1:6" ht="16" thickBot="1" x14ac:dyDescent="0.4">
      <c r="A52" s="574">
        <v>2017</v>
      </c>
      <c r="B52" s="581">
        <v>0.78740157480314965</v>
      </c>
      <c r="C52" s="581">
        <v>0.11811023622047244</v>
      </c>
      <c r="D52" s="581">
        <v>9.4488188976377951E-2</v>
      </c>
      <c r="E52" s="575">
        <v>0</v>
      </c>
    </row>
    <row r="53" spans="1:6" ht="16" thickBot="1" x14ac:dyDescent="0.4">
      <c r="A53" s="574">
        <v>2018</v>
      </c>
      <c r="B53" s="581">
        <v>0.82442748091603058</v>
      </c>
      <c r="C53" s="581">
        <v>9.9236641221374045E-2</v>
      </c>
      <c r="D53" s="581">
        <v>7.6335877862595422E-2</v>
      </c>
      <c r="E53" s="575">
        <v>0</v>
      </c>
    </row>
    <row r="54" spans="1:6" ht="16" thickBot="1" x14ac:dyDescent="0.4">
      <c r="A54" s="574">
        <v>2019</v>
      </c>
      <c r="B54" s="581">
        <v>0.84105960264900659</v>
      </c>
      <c r="C54" s="581">
        <v>9.2715231788079472E-2</v>
      </c>
      <c r="D54" s="581">
        <v>6.6225165562913912E-2</v>
      </c>
      <c r="E54" s="575">
        <v>0</v>
      </c>
    </row>
  </sheetData>
  <mergeCells count="4">
    <mergeCell ref="H2:H6"/>
    <mergeCell ref="H13:H17"/>
    <mergeCell ref="H24:H28"/>
    <mergeCell ref="H35:H3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outlinePr summaryBelow="0" summaryRight="0"/>
  </sheetPr>
  <dimension ref="A1:Q61"/>
  <sheetViews>
    <sheetView showGridLines="0" zoomScale="110" zoomScaleNormal="110" workbookViewId="0">
      <selection activeCell="A27" sqref="A27:D27"/>
    </sheetView>
  </sheetViews>
  <sheetFormatPr defaultColWidth="11.23046875" defaultRowHeight="15.75" customHeight="1" x14ac:dyDescent="0.25"/>
  <cols>
    <col min="1" max="1" width="36" style="231" customWidth="1"/>
    <col min="2" max="4" width="20.69140625" style="231" customWidth="1"/>
    <col min="5" max="8" width="11.23046875" style="231"/>
    <col min="9" max="9" width="11.23046875" style="231" customWidth="1"/>
    <col min="10" max="10" width="21.53515625" style="231" customWidth="1"/>
    <col min="11" max="16384" width="11.23046875" style="231"/>
  </cols>
  <sheetData>
    <row r="1" spans="1:17" ht="23.5" thickBot="1" x14ac:dyDescent="0.55000000000000004">
      <c r="A1" s="921" t="s">
        <v>1199</v>
      </c>
      <c r="B1" s="921"/>
      <c r="C1" s="921"/>
      <c r="D1" s="921"/>
      <c r="E1" s="409"/>
      <c r="F1" s="230"/>
      <c r="G1" s="230"/>
      <c r="H1" s="230"/>
      <c r="I1" s="230"/>
      <c r="J1" s="230"/>
      <c r="K1" s="230"/>
      <c r="L1" s="230"/>
      <c r="M1" s="230"/>
      <c r="N1" s="230"/>
      <c r="O1" s="230"/>
      <c r="P1" s="230"/>
      <c r="Q1" s="230"/>
    </row>
    <row r="2" spans="1:17" s="474" customFormat="1" ht="23" thickBot="1" x14ac:dyDescent="0.5">
      <c r="A2" s="475"/>
      <c r="B2" s="475"/>
      <c r="C2" s="475"/>
      <c r="D2" s="475"/>
      <c r="F2" s="938" t="s">
        <v>941</v>
      </c>
      <c r="G2" s="939"/>
      <c r="H2" s="940"/>
      <c r="I2" s="192"/>
    </row>
    <row r="3" spans="1:17" ht="30" customHeight="1" thickBot="1" x14ac:dyDescent="0.4">
      <c r="A3" s="926" t="s">
        <v>889</v>
      </c>
      <c r="B3" s="927"/>
      <c r="C3" s="927"/>
      <c r="D3" s="980"/>
      <c r="F3" s="941" t="s">
        <v>940</v>
      </c>
      <c r="G3" s="942"/>
      <c r="H3" s="943"/>
    </row>
    <row r="4" spans="1:17" ht="14" x14ac:dyDescent="0.3">
      <c r="A4" s="260"/>
      <c r="B4" s="359"/>
      <c r="C4" s="359"/>
      <c r="D4" s="261"/>
    </row>
    <row r="5" spans="1:17" ht="114" customHeight="1" x14ac:dyDescent="0.25">
      <c r="A5" s="977" t="s">
        <v>926</v>
      </c>
      <c r="B5" s="978"/>
      <c r="C5" s="978"/>
      <c r="D5" s="979"/>
    </row>
    <row r="6" spans="1:17" ht="26.25" customHeight="1" x14ac:dyDescent="0.25">
      <c r="A6" s="981" t="s">
        <v>922</v>
      </c>
      <c r="B6" s="982"/>
      <c r="C6" s="982"/>
      <c r="D6" s="983"/>
    </row>
    <row r="7" spans="1:17" s="262" customFormat="1" ht="14" x14ac:dyDescent="0.25">
      <c r="A7" s="360" t="s">
        <v>896</v>
      </c>
      <c r="B7" s="361"/>
      <c r="C7" s="361"/>
      <c r="D7" s="362"/>
    </row>
    <row r="8" spans="1:17" s="262" customFormat="1" ht="14" x14ac:dyDescent="0.25">
      <c r="A8" s="969" t="s">
        <v>897</v>
      </c>
      <c r="B8" s="969"/>
      <c r="C8" s="969"/>
      <c r="D8" s="970"/>
    </row>
    <row r="9" spans="1:17" s="262" customFormat="1" ht="14" x14ac:dyDescent="0.25">
      <c r="A9" s="969" t="s">
        <v>898</v>
      </c>
      <c r="B9" s="969"/>
      <c r="C9" s="969"/>
      <c r="D9" s="970"/>
    </row>
    <row r="10" spans="1:17" s="262" customFormat="1" ht="14" x14ac:dyDescent="0.25">
      <c r="A10" s="969" t="s">
        <v>899</v>
      </c>
      <c r="B10" s="969"/>
      <c r="C10" s="969"/>
      <c r="D10" s="970"/>
    </row>
    <row r="11" spans="1:17" s="262" customFormat="1" ht="14" x14ac:dyDescent="0.25">
      <c r="A11" s="969" t="s">
        <v>898</v>
      </c>
      <c r="B11" s="969"/>
      <c r="C11" s="969"/>
      <c r="D11" s="970"/>
    </row>
    <row r="12" spans="1:17" s="262" customFormat="1" ht="13.9" customHeight="1" x14ac:dyDescent="0.25">
      <c r="A12" s="969" t="s">
        <v>900</v>
      </c>
      <c r="B12" s="969"/>
      <c r="C12" s="969"/>
      <c r="D12" s="970"/>
    </row>
    <row r="13" spans="1:17" s="262" customFormat="1" ht="13.9" customHeight="1" x14ac:dyDescent="0.25">
      <c r="A13" s="969" t="s">
        <v>898</v>
      </c>
      <c r="B13" s="969"/>
      <c r="C13" s="969"/>
      <c r="D13" s="970"/>
    </row>
    <row r="14" spans="1:17" s="262" customFormat="1" ht="14" x14ac:dyDescent="0.25">
      <c r="A14" s="969" t="s">
        <v>901</v>
      </c>
      <c r="B14" s="969"/>
      <c r="C14" s="969"/>
      <c r="D14" s="970"/>
    </row>
    <row r="15" spans="1:17" s="262" customFormat="1" ht="14" x14ac:dyDescent="0.25">
      <c r="A15" s="969" t="s">
        <v>898</v>
      </c>
      <c r="B15" s="969"/>
      <c r="C15" s="969"/>
      <c r="D15" s="970"/>
    </row>
    <row r="16" spans="1:17" s="262" customFormat="1" ht="14" x14ac:dyDescent="0.25">
      <c r="A16" s="969" t="s">
        <v>902</v>
      </c>
      <c r="B16" s="969"/>
      <c r="C16" s="969"/>
      <c r="D16" s="970"/>
    </row>
    <row r="17" spans="1:4" s="262" customFormat="1" ht="14" x14ac:dyDescent="0.25">
      <c r="A17" s="969" t="s">
        <v>898</v>
      </c>
      <c r="B17" s="969"/>
      <c r="C17" s="969"/>
      <c r="D17" s="970"/>
    </row>
    <row r="18" spans="1:4" s="262" customFormat="1" ht="14" x14ac:dyDescent="0.25">
      <c r="A18" s="969" t="s">
        <v>903</v>
      </c>
      <c r="B18" s="969"/>
      <c r="C18" s="969"/>
      <c r="D18" s="970"/>
    </row>
    <row r="19" spans="1:4" s="262" customFormat="1" ht="14" x14ac:dyDescent="0.3">
      <c r="A19" s="971"/>
      <c r="B19" s="971"/>
      <c r="C19" s="971"/>
      <c r="D19" s="918"/>
    </row>
    <row r="20" spans="1:4" s="262" customFormat="1" ht="13.9" customHeight="1" x14ac:dyDescent="0.25">
      <c r="A20" s="976" t="s">
        <v>925</v>
      </c>
      <c r="B20" s="976"/>
      <c r="C20" s="556"/>
      <c r="D20" s="557"/>
    </row>
    <row r="21" spans="1:4" s="262" customFormat="1" ht="14" x14ac:dyDescent="0.25">
      <c r="A21" s="976"/>
      <c r="B21" s="976"/>
      <c r="C21" s="556" t="s">
        <v>904</v>
      </c>
      <c r="D21" s="557"/>
    </row>
    <row r="22" spans="1:4" s="262" customFormat="1" ht="14" x14ac:dyDescent="0.25">
      <c r="A22" s="365"/>
      <c r="B22" s="365"/>
      <c r="C22" s="366"/>
      <c r="D22" s="367"/>
    </row>
    <row r="23" spans="1:4" s="199" customFormat="1" ht="55.15" customHeight="1" x14ac:dyDescent="0.3">
      <c r="A23" s="972" t="s">
        <v>924</v>
      </c>
      <c r="B23" s="972"/>
      <c r="C23" s="972"/>
      <c r="D23" s="973"/>
    </row>
    <row r="24" spans="1:4" s="199" customFormat="1" ht="14" x14ac:dyDescent="0.3">
      <c r="A24" s="363"/>
      <c r="B24" s="363"/>
      <c r="C24" s="363"/>
      <c r="D24" s="364"/>
    </row>
    <row r="25" spans="1:4" s="199" customFormat="1" ht="14" x14ac:dyDescent="0.3">
      <c r="A25" s="974" t="s">
        <v>895</v>
      </c>
      <c r="B25" s="974"/>
      <c r="C25" s="974"/>
      <c r="D25" s="975"/>
    </row>
    <row r="26" spans="1:4" s="199" customFormat="1" ht="14" x14ac:dyDescent="0.3">
      <c r="A26" s="363"/>
      <c r="B26" s="363"/>
      <c r="C26" s="363"/>
      <c r="D26" s="364"/>
    </row>
    <row r="27" spans="1:4" s="199" customFormat="1" ht="15.75" customHeight="1" x14ac:dyDescent="0.3">
      <c r="A27" s="966" t="s">
        <v>890</v>
      </c>
      <c r="B27" s="967"/>
      <c r="C27" s="967"/>
      <c r="D27" s="968"/>
    </row>
    <row r="28" spans="1:4" s="199" customFormat="1" ht="36.65" customHeight="1" thickBot="1" x14ac:dyDescent="0.35">
      <c r="A28" s="554"/>
      <c r="B28" s="554"/>
      <c r="C28" s="554"/>
      <c r="D28" s="555"/>
    </row>
    <row r="29" spans="1:4" s="199" customFormat="1" ht="27" customHeight="1" x14ac:dyDescent="0.3">
      <c r="A29" s="231"/>
      <c r="B29" s="195"/>
      <c r="C29" s="195"/>
      <c r="D29" s="195"/>
    </row>
    <row r="30" spans="1:4" s="199" customFormat="1" ht="14" x14ac:dyDescent="0.3">
      <c r="A30" s="231"/>
      <c r="B30" s="231"/>
      <c r="C30" s="231"/>
      <c r="D30" s="231"/>
    </row>
    <row r="31" spans="1:4" s="199" customFormat="1" ht="18.5" x14ac:dyDescent="0.3">
      <c r="A31" s="195"/>
      <c r="B31" s="195"/>
      <c r="C31" s="195"/>
      <c r="D31" s="195"/>
    </row>
    <row r="32" spans="1:4" ht="18.5" x14ac:dyDescent="0.25">
      <c r="A32" s="195"/>
      <c r="B32" s="195"/>
      <c r="C32" s="195"/>
      <c r="D32" s="195"/>
    </row>
    <row r="33" spans="2:17" ht="18.5" x14ac:dyDescent="0.25">
      <c r="B33" s="195"/>
      <c r="C33" s="195"/>
      <c r="D33" s="195"/>
    </row>
    <row r="34" spans="2:17" ht="17.5" x14ac:dyDescent="0.35">
      <c r="B34" s="197"/>
      <c r="C34" s="197"/>
      <c r="D34" s="197"/>
    </row>
    <row r="35" spans="2:17" ht="15.65" customHeight="1" x14ac:dyDescent="0.25"/>
    <row r="36" spans="2:17" ht="15" customHeight="1" x14ac:dyDescent="0.25"/>
    <row r="37" spans="2:17" ht="36" customHeight="1" x14ac:dyDescent="0.25"/>
    <row r="38" spans="2:17" ht="36.65" customHeight="1" x14ac:dyDescent="0.25"/>
    <row r="39" spans="2:17" ht="27" customHeight="1" x14ac:dyDescent="0.25"/>
    <row r="40" spans="2:17" ht="12.5" x14ac:dyDescent="0.25"/>
    <row r="41" spans="2:17" ht="12.5" x14ac:dyDescent="0.25"/>
    <row r="42" spans="2:17" ht="36.65" customHeight="1" x14ac:dyDescent="0.25"/>
    <row r="43" spans="2:17" ht="27" customHeight="1" x14ac:dyDescent="0.25"/>
    <row r="44" spans="2:17" ht="12.5" x14ac:dyDescent="0.25">
      <c r="D44" s="229"/>
      <c r="E44" s="229"/>
    </row>
    <row r="45" spans="2:17" ht="12.5" x14ac:dyDescent="0.25">
      <c r="D45" s="229"/>
      <c r="E45" s="229"/>
      <c r="F45" s="229"/>
      <c r="G45" s="229"/>
      <c r="H45" s="229"/>
      <c r="I45" s="229"/>
      <c r="J45" s="229"/>
      <c r="K45" s="229"/>
      <c r="L45" s="229"/>
      <c r="M45" s="229"/>
      <c r="N45" s="229"/>
      <c r="O45" s="229"/>
      <c r="P45" s="229"/>
      <c r="Q45" s="229"/>
    </row>
    <row r="46" spans="2:17" ht="36.65" customHeight="1" x14ac:dyDescent="0.35">
      <c r="D46" s="229"/>
      <c r="E46" s="264"/>
      <c r="F46" s="264"/>
      <c r="G46" s="264"/>
      <c r="H46" s="264"/>
      <c r="I46" s="264"/>
      <c r="J46" s="264"/>
      <c r="K46" s="264"/>
      <c r="L46" s="229"/>
      <c r="M46" s="229"/>
      <c r="N46" s="229"/>
      <c r="O46" s="229"/>
      <c r="P46" s="229"/>
      <c r="Q46" s="229"/>
    </row>
    <row r="47" spans="2:17" ht="27" customHeight="1" x14ac:dyDescent="0.25">
      <c r="D47" s="229"/>
      <c r="E47" s="229"/>
      <c r="F47" s="229"/>
      <c r="G47" s="229"/>
      <c r="H47" s="229"/>
      <c r="I47" s="229"/>
      <c r="J47" s="229"/>
      <c r="K47" s="229"/>
      <c r="L47" s="229"/>
      <c r="M47" s="229"/>
      <c r="N47" s="229"/>
      <c r="O47" s="229"/>
      <c r="P47" s="229"/>
      <c r="Q47" s="229"/>
    </row>
    <row r="48" spans="2:17" ht="12.5" x14ac:dyDescent="0.25">
      <c r="D48" s="229"/>
      <c r="E48" s="229"/>
      <c r="F48" s="229"/>
      <c r="G48" s="229"/>
      <c r="H48" s="229"/>
      <c r="I48" s="229"/>
      <c r="J48" s="229"/>
      <c r="K48" s="229"/>
      <c r="L48" s="229"/>
      <c r="M48" s="229"/>
      <c r="N48" s="229"/>
      <c r="O48" s="229"/>
      <c r="P48" s="229"/>
      <c r="Q48" s="229"/>
    </row>
    <row r="49" spans="5:17" ht="12.5" x14ac:dyDescent="0.25">
      <c r="E49" s="229"/>
      <c r="F49" s="229"/>
      <c r="G49" s="229"/>
      <c r="H49" s="229"/>
      <c r="I49" s="229"/>
      <c r="J49" s="229"/>
      <c r="K49" s="229"/>
      <c r="L49" s="229"/>
      <c r="M49" s="229"/>
      <c r="N49" s="229"/>
      <c r="O49" s="229"/>
      <c r="P49" s="229"/>
      <c r="Q49" s="229"/>
    </row>
    <row r="50" spans="5:17" ht="12.5" x14ac:dyDescent="0.25">
      <c r="E50" s="229"/>
      <c r="F50" s="229"/>
      <c r="G50" s="229"/>
      <c r="H50" s="229"/>
      <c r="I50" s="229"/>
      <c r="J50" s="229"/>
      <c r="K50" s="229"/>
      <c r="L50" s="229"/>
      <c r="M50" s="229"/>
      <c r="N50" s="229"/>
      <c r="O50" s="229"/>
      <c r="P50" s="229"/>
      <c r="Q50" s="229"/>
    </row>
    <row r="51" spans="5:17" ht="12.5" x14ac:dyDescent="0.25">
      <c r="E51" s="229"/>
      <c r="F51" s="229"/>
      <c r="G51" s="229"/>
      <c r="H51" s="229"/>
      <c r="I51" s="229"/>
      <c r="J51" s="229"/>
      <c r="K51" s="229"/>
      <c r="L51" s="229"/>
      <c r="M51" s="229"/>
      <c r="N51" s="229"/>
      <c r="O51" s="229"/>
      <c r="P51" s="229"/>
      <c r="Q51" s="229"/>
    </row>
    <row r="52" spans="5:17" ht="248.5" customHeight="1" x14ac:dyDescent="0.25">
      <c r="F52" s="195"/>
      <c r="G52" s="195"/>
      <c r="H52" s="195"/>
    </row>
    <row r="53" spans="5:17" ht="20.25" customHeight="1" x14ac:dyDescent="0.25">
      <c r="E53" s="195"/>
      <c r="F53" s="195"/>
      <c r="G53" s="195"/>
      <c r="H53" s="195"/>
    </row>
    <row r="54" spans="5:17" ht="18.5" x14ac:dyDescent="0.25">
      <c r="E54" s="195"/>
      <c r="F54" s="195"/>
      <c r="G54" s="195"/>
      <c r="H54" s="195"/>
    </row>
    <row r="55" spans="5:17" ht="15.75" customHeight="1" x14ac:dyDescent="0.25">
      <c r="E55" s="195"/>
      <c r="F55" s="195"/>
      <c r="G55" s="195"/>
      <c r="H55" s="195"/>
    </row>
    <row r="56" spans="5:17" ht="18.5" x14ac:dyDescent="0.25">
      <c r="E56" s="195"/>
      <c r="F56" s="195"/>
      <c r="G56" s="195"/>
      <c r="H56" s="195"/>
    </row>
    <row r="57" spans="5:17" ht="12.5" x14ac:dyDescent="0.25"/>
    <row r="58" spans="5:17" ht="18.5" x14ac:dyDescent="0.25">
      <c r="E58" s="195"/>
      <c r="F58" s="195"/>
      <c r="G58" s="195"/>
      <c r="H58" s="195"/>
    </row>
    <row r="59" spans="5:17" ht="18.5" x14ac:dyDescent="0.25">
      <c r="E59" s="195"/>
      <c r="F59" s="195"/>
      <c r="G59" s="195"/>
      <c r="H59" s="195"/>
    </row>
    <row r="60" spans="5:17" ht="18.5" x14ac:dyDescent="0.25">
      <c r="E60" s="195"/>
      <c r="F60" s="195"/>
      <c r="G60" s="195"/>
      <c r="H60" s="195"/>
    </row>
    <row r="61" spans="5:17" ht="15.75" customHeight="1" x14ac:dyDescent="0.35">
      <c r="E61" s="197"/>
      <c r="F61" s="197"/>
      <c r="G61" s="197"/>
      <c r="H61" s="197"/>
    </row>
  </sheetData>
  <sheetProtection formatCells="0" formatColumns="0" formatRows="0" insertHyperlinks="0"/>
  <mergeCells count="22">
    <mergeCell ref="F2:H2"/>
    <mergeCell ref="A1:D1"/>
    <mergeCell ref="A5:D5"/>
    <mergeCell ref="A8:D8"/>
    <mergeCell ref="A3:D3"/>
    <mergeCell ref="A6:D6"/>
    <mergeCell ref="F3:H3"/>
    <mergeCell ref="A12:D12"/>
    <mergeCell ref="A14:D14"/>
    <mergeCell ref="A10:D10"/>
    <mergeCell ref="A9:D9"/>
    <mergeCell ref="A11:D11"/>
    <mergeCell ref="A27:D27"/>
    <mergeCell ref="A16:D16"/>
    <mergeCell ref="A18:D18"/>
    <mergeCell ref="A13:D13"/>
    <mergeCell ref="A19:D19"/>
    <mergeCell ref="A23:D23"/>
    <mergeCell ref="A25:D25"/>
    <mergeCell ref="A15:D15"/>
    <mergeCell ref="A17:D17"/>
    <mergeCell ref="A20:B21"/>
  </mergeCells>
  <hyperlinks>
    <hyperlink ref="F3:H3" r:id="rId1" display="Click here for Guiding Video" xr:uid="{00000000-0004-0000-0200-000000000000}"/>
    <hyperlink ref="F2:H2" r:id="rId2" location="bookmark=id.8st7zwa00re0" display="Click here for Guiding Document, or" xr:uid="{00000000-0004-0000-0200-000001000000}"/>
  </hyperlinks>
  <pageMargins left="0.7" right="0.7" top="0.75" bottom="0.75" header="0.3" footer="0.3"/>
  <pageSetup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77" id="{F34449CC-7472-4E8B-957B-984516A7CCFD}">
            <xm:f>'Planning Team'!S3="x"</xm:f>
            <x14:dxf>
              <font>
                <b/>
                <i val="0"/>
                <color theme="0"/>
              </font>
              <fill>
                <patternFill>
                  <bgColor rgb="FFFF0000"/>
                </patternFill>
              </fill>
            </x14:dxf>
          </x14:cfRule>
          <xm:sqref>A2</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9"/>
  <dimension ref="A1:X998"/>
  <sheetViews>
    <sheetView zoomScale="60" zoomScaleNormal="60" workbookViewId="0">
      <selection activeCell="B2" sqref="B2"/>
    </sheetView>
  </sheetViews>
  <sheetFormatPr defaultColWidth="11.23046875" defaultRowHeight="15" customHeight="1" x14ac:dyDescent="0.35"/>
  <cols>
    <col min="1" max="1" width="52.07421875" style="64" bestFit="1" customWidth="1"/>
    <col min="2" max="3" width="52.07421875" style="64" customWidth="1"/>
    <col min="4" max="4" width="54.3046875" style="64" bestFit="1" customWidth="1"/>
    <col min="5" max="5" width="192.23046875" style="64" bestFit="1" customWidth="1"/>
    <col min="6" max="6" width="16.53515625" style="64" bestFit="1" customWidth="1"/>
    <col min="7" max="8" width="8.765625" style="64" customWidth="1"/>
    <col min="9" max="9" width="20.07421875" style="64" bestFit="1" customWidth="1"/>
    <col min="10" max="13" width="11.23046875" style="64"/>
    <col min="14" max="14" width="16.69140625" style="64" bestFit="1" customWidth="1"/>
    <col min="15" max="16" width="11.23046875" style="64"/>
    <col min="17" max="17" width="27.23046875" style="64" bestFit="1" customWidth="1"/>
    <col min="18" max="20" width="11.23046875" style="64"/>
    <col min="21" max="21" width="53.84375" style="64" bestFit="1" customWidth="1"/>
    <col min="22" max="22" width="11.23046875" style="64"/>
    <col min="23" max="23" width="54.765625" style="64" customWidth="1"/>
    <col min="24" max="16384" width="11.23046875" style="64"/>
  </cols>
  <sheetData>
    <row r="1" spans="1:24" ht="22.9" customHeight="1" thickTop="1" thickBot="1" x14ac:dyDescent="0.4">
      <c r="A1" s="1456" t="str">
        <f>IF(D1="X","This tab MUST be completed.","")</f>
        <v/>
      </c>
      <c r="B1" s="1457"/>
      <c r="C1" s="59"/>
      <c r="D1" s="60" t="s">
        <v>219</v>
      </c>
      <c r="E1" s="61"/>
      <c r="F1" s="1458" t="s">
        <v>220</v>
      </c>
      <c r="G1" s="1459"/>
      <c r="H1" s="62"/>
      <c r="I1" s="63" t="s">
        <v>273</v>
      </c>
      <c r="M1" s="65"/>
      <c r="Q1" s="66" t="s">
        <v>232</v>
      </c>
      <c r="T1" s="1454" t="s">
        <v>734</v>
      </c>
      <c r="U1" s="1455"/>
      <c r="W1" s="67" t="s">
        <v>735</v>
      </c>
      <c r="X1" s="68"/>
    </row>
    <row r="2" spans="1:24" ht="52.5" customHeight="1" thickTop="1" x14ac:dyDescent="0.4">
      <c r="A2" s="466" t="str">
        <f>IF(D2="x","This LEA has 100% Compliance and a Level 1 (Results) TA designation.  Thus, completion of any part of this tab is optional.","")</f>
        <v/>
      </c>
      <c r="B2" s="101" t="s">
        <v>274</v>
      </c>
      <c r="C2" s="467"/>
      <c r="D2" s="72" t="s">
        <v>176</v>
      </c>
      <c r="E2" s="73"/>
      <c r="F2" s="74" t="s">
        <v>794</v>
      </c>
      <c r="G2" s="75"/>
      <c r="H2" s="62"/>
      <c r="I2" s="76" t="s">
        <v>5</v>
      </c>
      <c r="M2" s="65"/>
      <c r="Q2" s="77"/>
      <c r="T2" s="78" t="s">
        <v>332</v>
      </c>
      <c r="U2" s="79" t="s">
        <v>333</v>
      </c>
      <c r="W2" s="80" t="s">
        <v>736</v>
      </c>
    </row>
    <row r="3" spans="1:24" ht="18" thickBot="1" x14ac:dyDescent="0.4">
      <c r="A3" s="81" t="s">
        <v>227</v>
      </c>
      <c r="B3" s="82" t="s">
        <v>220</v>
      </c>
      <c r="C3" s="83" t="s">
        <v>227</v>
      </c>
      <c r="D3" s="84" t="s">
        <v>177</v>
      </c>
      <c r="E3" s="85" t="s">
        <v>182</v>
      </c>
      <c r="F3" s="86" t="s">
        <v>7</v>
      </c>
      <c r="G3" s="87" t="s">
        <v>256</v>
      </c>
      <c r="H3" s="62"/>
      <c r="I3" s="76" t="s">
        <v>250</v>
      </c>
      <c r="M3" s="65"/>
      <c r="Q3" s="88" t="s">
        <v>231</v>
      </c>
      <c r="T3" s="89">
        <v>15</v>
      </c>
      <c r="U3" s="90" t="s">
        <v>334</v>
      </c>
    </row>
    <row r="4" spans="1:24" ht="18" thickTop="1" x14ac:dyDescent="0.35">
      <c r="A4" s="81" t="s">
        <v>221</v>
      </c>
      <c r="B4" s="82" t="s">
        <v>220</v>
      </c>
      <c r="C4" s="422" t="s">
        <v>227</v>
      </c>
      <c r="D4" s="423" t="s">
        <v>177</v>
      </c>
      <c r="E4" s="102" t="s">
        <v>972</v>
      </c>
      <c r="F4" s="86" t="s">
        <v>169</v>
      </c>
      <c r="G4" s="87" t="s">
        <v>257</v>
      </c>
      <c r="H4" s="62"/>
      <c r="I4" s="76" t="s">
        <v>251</v>
      </c>
      <c r="M4" s="65"/>
      <c r="T4" s="89">
        <v>25</v>
      </c>
      <c r="U4" s="90" t="s">
        <v>335</v>
      </c>
    </row>
    <row r="5" spans="1:24" ht="18" thickBot="1" x14ac:dyDescent="0.4">
      <c r="A5" s="69" t="s">
        <v>222</v>
      </c>
      <c r="B5" s="82" t="s">
        <v>220</v>
      </c>
      <c r="C5" s="83" t="s">
        <v>227</v>
      </c>
      <c r="D5" s="91" t="s">
        <v>177</v>
      </c>
      <c r="E5" s="92" t="s">
        <v>982</v>
      </c>
      <c r="F5" s="86" t="s">
        <v>170</v>
      </c>
      <c r="G5" s="87" t="s">
        <v>258</v>
      </c>
      <c r="H5" s="62"/>
      <c r="I5" s="93" t="s">
        <v>252</v>
      </c>
      <c r="M5" s="65"/>
      <c r="T5" s="89">
        <v>35</v>
      </c>
      <c r="U5" s="90" t="s">
        <v>336</v>
      </c>
    </row>
    <row r="6" spans="1:24" ht="18" thickTop="1" x14ac:dyDescent="0.35">
      <c r="A6" s="81" t="s">
        <v>228</v>
      </c>
      <c r="B6" s="82" t="s">
        <v>220</v>
      </c>
      <c r="C6" s="83" t="s">
        <v>227</v>
      </c>
      <c r="D6" s="91" t="s">
        <v>177</v>
      </c>
      <c r="E6" s="92" t="s">
        <v>180</v>
      </c>
      <c r="F6" s="86" t="s">
        <v>171</v>
      </c>
      <c r="G6" s="87" t="s">
        <v>259</v>
      </c>
      <c r="H6" s="62"/>
      <c r="I6" s="62"/>
      <c r="M6" s="65"/>
      <c r="T6" s="89">
        <v>125</v>
      </c>
      <c r="U6" s="90" t="s">
        <v>337</v>
      </c>
    </row>
    <row r="7" spans="1:24" ht="17.5" x14ac:dyDescent="0.35">
      <c r="A7" s="81" t="s">
        <v>223</v>
      </c>
      <c r="B7" s="82" t="s">
        <v>220</v>
      </c>
      <c r="C7" s="83" t="s">
        <v>227</v>
      </c>
      <c r="D7" s="91" t="s">
        <v>177</v>
      </c>
      <c r="E7" s="85" t="s">
        <v>971</v>
      </c>
      <c r="F7" s="86" t="s">
        <v>8</v>
      </c>
      <c r="G7" s="87" t="s">
        <v>260</v>
      </c>
      <c r="H7" s="62"/>
      <c r="I7" s="62"/>
      <c r="M7" s="65"/>
      <c r="T7" s="89">
        <v>225</v>
      </c>
      <c r="U7" s="90" t="s">
        <v>338</v>
      </c>
    </row>
    <row r="8" spans="1:24" ht="17.5" x14ac:dyDescent="0.35">
      <c r="A8" s="81" t="s">
        <v>224</v>
      </c>
      <c r="B8" s="82" t="s">
        <v>220</v>
      </c>
      <c r="C8" s="83" t="s">
        <v>227</v>
      </c>
      <c r="D8" s="91" t="s">
        <v>177</v>
      </c>
      <c r="E8" s="85" t="s">
        <v>183</v>
      </c>
      <c r="F8" s="86" t="s">
        <v>10</v>
      </c>
      <c r="G8" s="87" t="s">
        <v>261</v>
      </c>
      <c r="H8" s="62"/>
      <c r="I8" s="62"/>
      <c r="M8" s="65"/>
      <c r="T8" s="89">
        <v>235</v>
      </c>
      <c r="U8" s="90" t="s">
        <v>339</v>
      </c>
    </row>
    <row r="9" spans="1:24" ht="18" thickBot="1" x14ac:dyDescent="0.4">
      <c r="A9" s="94" t="s">
        <v>225</v>
      </c>
      <c r="B9" s="95" t="s">
        <v>220</v>
      </c>
      <c r="C9" s="83" t="s">
        <v>227</v>
      </c>
      <c r="D9" s="91" t="s">
        <v>177</v>
      </c>
      <c r="E9" s="102" t="s">
        <v>178</v>
      </c>
      <c r="F9" s="86" t="s">
        <v>318</v>
      </c>
      <c r="G9" s="87" t="s">
        <v>262</v>
      </c>
      <c r="H9" s="62"/>
      <c r="I9" s="62"/>
      <c r="M9" s="65"/>
      <c r="T9" s="89">
        <v>255</v>
      </c>
      <c r="U9" s="90" t="s">
        <v>340</v>
      </c>
    </row>
    <row r="10" spans="1:24" ht="18" thickTop="1" x14ac:dyDescent="0.35">
      <c r="A10" s="97"/>
      <c r="B10" s="97"/>
      <c r="C10" s="83" t="s">
        <v>227</v>
      </c>
      <c r="D10" s="91" t="s">
        <v>177</v>
      </c>
      <c r="E10" s="92" t="s">
        <v>195</v>
      </c>
      <c r="F10" s="86" t="s">
        <v>319</v>
      </c>
      <c r="G10" s="87" t="s">
        <v>263</v>
      </c>
      <c r="H10" s="62"/>
      <c r="I10" s="62"/>
      <c r="M10" s="65"/>
      <c r="T10" s="89">
        <v>365</v>
      </c>
      <c r="U10" s="90" t="s">
        <v>341</v>
      </c>
    </row>
    <row r="11" spans="1:24" ht="17.5" x14ac:dyDescent="0.35">
      <c r="A11" s="97" t="str">
        <f>IFERROR(INDEX(CALENDAR_POP,SMALL(IF((INDEX(CALENDAR_POP,,2)=#REF!),MATCH(ROW(CALENDAR_POP_FIRST_COLUMN),ROW(CALENDAR_POP_FIRST_COLUMN)),""),ROWS(Reference!$A$1:A1)),COLUMNS(Reference!$A$1:A1)),"")</f>
        <v/>
      </c>
      <c r="B11" s="97"/>
      <c r="C11" s="98"/>
      <c r="D11" s="99"/>
      <c r="E11" s="100"/>
      <c r="F11" s="86" t="s">
        <v>320</v>
      </c>
      <c r="G11" s="87" t="s">
        <v>264</v>
      </c>
      <c r="H11" s="62"/>
      <c r="I11" s="62"/>
      <c r="M11" s="65"/>
      <c r="T11" s="89">
        <v>370</v>
      </c>
      <c r="U11" s="90" t="s">
        <v>342</v>
      </c>
    </row>
    <row r="12" spans="1:24" ht="17.5" x14ac:dyDescent="0.35">
      <c r="A12" s="97"/>
      <c r="B12" s="97"/>
      <c r="C12" s="83" t="s">
        <v>221</v>
      </c>
      <c r="D12" s="101" t="s">
        <v>179</v>
      </c>
      <c r="E12" s="85" t="s">
        <v>182</v>
      </c>
      <c r="F12" s="86" t="s">
        <v>321</v>
      </c>
      <c r="G12" s="87" t="s">
        <v>265</v>
      </c>
      <c r="H12" s="62"/>
      <c r="I12" s="62"/>
      <c r="M12" s="65"/>
      <c r="T12" s="89">
        <v>395</v>
      </c>
      <c r="U12" s="90" t="s">
        <v>343</v>
      </c>
    </row>
    <row r="13" spans="1:24" ht="17.5" x14ac:dyDescent="0.35">
      <c r="A13" s="97"/>
      <c r="B13" s="97"/>
      <c r="C13" s="83" t="s">
        <v>221</v>
      </c>
      <c r="D13" s="91" t="s">
        <v>179</v>
      </c>
      <c r="E13" s="102" t="s">
        <v>972</v>
      </c>
      <c r="F13" s="86" t="s">
        <v>322</v>
      </c>
      <c r="G13" s="87" t="s">
        <v>266</v>
      </c>
      <c r="H13" s="62"/>
      <c r="I13" s="62"/>
      <c r="T13" s="89">
        <v>515</v>
      </c>
      <c r="U13" s="90" t="s">
        <v>344</v>
      </c>
    </row>
    <row r="14" spans="1:24" ht="15" customHeight="1" x14ac:dyDescent="0.35">
      <c r="A14" s="97"/>
      <c r="B14" s="97"/>
      <c r="C14" s="83" t="s">
        <v>221</v>
      </c>
      <c r="D14" s="91" t="s">
        <v>179</v>
      </c>
      <c r="E14" s="92" t="s">
        <v>982</v>
      </c>
      <c r="F14" s="86" t="s">
        <v>323</v>
      </c>
      <c r="G14" s="87" t="s">
        <v>267</v>
      </c>
      <c r="H14" s="62"/>
      <c r="I14" s="62"/>
      <c r="T14" s="89">
        <v>615</v>
      </c>
      <c r="U14" s="90" t="s">
        <v>345</v>
      </c>
    </row>
    <row r="15" spans="1:24" ht="15" customHeight="1" thickBot="1" x14ac:dyDescent="0.4">
      <c r="A15" s="97"/>
      <c r="B15" s="97"/>
      <c r="C15" s="83" t="s">
        <v>221</v>
      </c>
      <c r="D15" s="91" t="s">
        <v>179</v>
      </c>
      <c r="E15" s="92" t="s">
        <v>180</v>
      </c>
      <c r="F15" s="86" t="s">
        <v>324</v>
      </c>
      <c r="G15" s="87" t="s">
        <v>268</v>
      </c>
      <c r="H15" s="62"/>
      <c r="I15" s="62"/>
      <c r="T15" s="89">
        <v>630</v>
      </c>
      <c r="U15" s="90" t="s">
        <v>346</v>
      </c>
    </row>
    <row r="16" spans="1:24" ht="18.5" thickTop="1" thickBot="1" x14ac:dyDescent="0.4">
      <c r="A16" s="1456" t="s">
        <v>226</v>
      </c>
      <c r="B16" s="1457"/>
      <c r="C16" s="83" t="s">
        <v>221</v>
      </c>
      <c r="D16" s="91" t="s">
        <v>179</v>
      </c>
      <c r="E16" s="85" t="s">
        <v>971</v>
      </c>
      <c r="F16" s="86" t="s">
        <v>326</v>
      </c>
      <c r="G16" s="87" t="s">
        <v>269</v>
      </c>
      <c r="H16" s="62"/>
      <c r="I16" s="62"/>
      <c r="T16" s="89">
        <v>665</v>
      </c>
      <c r="U16" s="90" t="s">
        <v>347</v>
      </c>
    </row>
    <row r="17" spans="1:21" ht="18" thickTop="1" x14ac:dyDescent="0.35">
      <c r="A17" s="71" t="s">
        <v>5</v>
      </c>
      <c r="B17" s="103" t="s">
        <v>274</v>
      </c>
      <c r="C17" s="83" t="s">
        <v>221</v>
      </c>
      <c r="D17" s="91" t="s">
        <v>179</v>
      </c>
      <c r="E17" s="85" t="s">
        <v>183</v>
      </c>
      <c r="F17" s="86" t="s">
        <v>327</v>
      </c>
      <c r="G17" s="87" t="s">
        <v>270</v>
      </c>
      <c r="H17" s="62"/>
      <c r="I17" s="62"/>
      <c r="T17" s="89">
        <v>670</v>
      </c>
      <c r="U17" s="90" t="s">
        <v>348</v>
      </c>
    </row>
    <row r="18" spans="1:21" ht="15.75" customHeight="1" x14ac:dyDescent="0.35">
      <c r="A18" s="69" t="s">
        <v>165</v>
      </c>
      <c r="B18" s="82" t="s">
        <v>220</v>
      </c>
      <c r="C18" s="83" t="s">
        <v>221</v>
      </c>
      <c r="D18" s="91" t="s">
        <v>179</v>
      </c>
      <c r="E18" s="102" t="s">
        <v>178</v>
      </c>
      <c r="F18" s="86" t="s">
        <v>325</v>
      </c>
      <c r="G18" s="87" t="s">
        <v>271</v>
      </c>
      <c r="H18" s="62"/>
      <c r="I18" s="62"/>
      <c r="T18" s="89">
        <v>750</v>
      </c>
      <c r="U18" s="104" t="s">
        <v>349</v>
      </c>
    </row>
    <row r="19" spans="1:21" ht="15.75" customHeight="1" x14ac:dyDescent="0.35">
      <c r="A19" s="69" t="s">
        <v>181</v>
      </c>
      <c r="B19" s="82" t="s">
        <v>220</v>
      </c>
      <c r="C19" s="83" t="s">
        <v>221</v>
      </c>
      <c r="D19" s="91" t="s">
        <v>179</v>
      </c>
      <c r="E19" s="92" t="s">
        <v>195</v>
      </c>
      <c r="F19" s="105" t="s">
        <v>328</v>
      </c>
      <c r="G19" s="87" t="s">
        <v>272</v>
      </c>
      <c r="H19" s="62"/>
      <c r="I19" s="62"/>
      <c r="T19" s="89">
        <v>755</v>
      </c>
      <c r="U19" s="104" t="s">
        <v>350</v>
      </c>
    </row>
    <row r="20" spans="1:21" ht="15.75" customHeight="1" thickBot="1" x14ac:dyDescent="0.4">
      <c r="A20" s="69" t="s">
        <v>241</v>
      </c>
      <c r="B20" s="82" t="s">
        <v>220</v>
      </c>
      <c r="C20" s="98"/>
      <c r="D20" s="111"/>
      <c r="E20" s="112"/>
      <c r="F20" s="107" t="s">
        <v>330</v>
      </c>
      <c r="G20" s="108" t="s">
        <v>329</v>
      </c>
      <c r="H20" s="62"/>
      <c r="I20" s="62"/>
      <c r="T20" s="89">
        <v>775</v>
      </c>
      <c r="U20" s="104" t="s">
        <v>351</v>
      </c>
    </row>
    <row r="21" spans="1:21" ht="15.75" customHeight="1" thickTop="1" x14ac:dyDescent="0.4">
      <c r="A21" s="69" t="s">
        <v>158</v>
      </c>
      <c r="B21" s="82" t="s">
        <v>220</v>
      </c>
      <c r="C21" s="69" t="s">
        <v>222</v>
      </c>
      <c r="D21" s="101" t="s">
        <v>184</v>
      </c>
      <c r="E21" s="96"/>
      <c r="F21" s="70"/>
      <c r="G21" s="109"/>
      <c r="H21" s="110"/>
      <c r="I21" s="62"/>
      <c r="T21" s="89">
        <v>815</v>
      </c>
      <c r="U21" s="90" t="s">
        <v>352</v>
      </c>
    </row>
    <row r="22" spans="1:21" ht="15.75" customHeight="1" x14ac:dyDescent="0.35">
      <c r="A22" s="69" t="s">
        <v>166</v>
      </c>
      <c r="B22" s="82" t="s">
        <v>220</v>
      </c>
      <c r="C22" s="98"/>
      <c r="D22" s="99"/>
      <c r="E22" s="115"/>
      <c r="F22" s="70"/>
      <c r="G22" s="109"/>
      <c r="H22" s="109"/>
      <c r="I22" s="62"/>
      <c r="T22" s="89">
        <v>875</v>
      </c>
      <c r="U22" s="104" t="s">
        <v>353</v>
      </c>
    </row>
    <row r="23" spans="1:21" ht="15.75" customHeight="1" x14ac:dyDescent="0.35">
      <c r="A23" s="81" t="s">
        <v>227</v>
      </c>
      <c r="B23" s="82" t="s">
        <v>220</v>
      </c>
      <c r="C23" s="69" t="s">
        <v>225</v>
      </c>
      <c r="D23" s="101" t="s">
        <v>198</v>
      </c>
      <c r="E23" s="106"/>
      <c r="F23" s="70"/>
      <c r="G23" s="109"/>
      <c r="H23" s="109"/>
      <c r="I23" s="62"/>
      <c r="T23" s="113">
        <v>940</v>
      </c>
      <c r="U23" s="114" t="s">
        <v>354</v>
      </c>
    </row>
    <row r="24" spans="1:21" ht="15.75" customHeight="1" x14ac:dyDescent="0.35">
      <c r="A24" s="81" t="s">
        <v>221</v>
      </c>
      <c r="B24" s="82" t="s">
        <v>220</v>
      </c>
      <c r="C24" s="98"/>
      <c r="D24" s="99"/>
      <c r="E24" s="100"/>
      <c r="F24" s="70"/>
      <c r="G24" s="109"/>
      <c r="H24" s="109"/>
      <c r="I24" s="62"/>
      <c r="T24" s="89">
        <v>1000</v>
      </c>
      <c r="U24" s="90" t="s">
        <v>355</v>
      </c>
    </row>
    <row r="25" spans="1:21" ht="15.75" customHeight="1" x14ac:dyDescent="0.35">
      <c r="A25" s="69" t="s">
        <v>222</v>
      </c>
      <c r="B25" s="82" t="s">
        <v>220</v>
      </c>
      <c r="C25" s="83" t="s">
        <v>228</v>
      </c>
      <c r="D25" s="91" t="s">
        <v>191</v>
      </c>
      <c r="E25" s="92" t="s">
        <v>167</v>
      </c>
      <c r="F25" s="70"/>
      <c r="G25" s="109"/>
      <c r="H25" s="109"/>
      <c r="I25" s="62"/>
      <c r="T25" s="89">
        <v>1010</v>
      </c>
      <c r="U25" s="90" t="s">
        <v>356</v>
      </c>
    </row>
    <row r="26" spans="1:21" ht="15.75" customHeight="1" x14ac:dyDescent="0.35">
      <c r="A26" s="81" t="s">
        <v>223</v>
      </c>
      <c r="B26" s="82" t="s">
        <v>220</v>
      </c>
      <c r="C26" s="83" t="s">
        <v>228</v>
      </c>
      <c r="D26" s="91" t="s">
        <v>191</v>
      </c>
      <c r="E26" s="92" t="s">
        <v>186</v>
      </c>
      <c r="F26" s="70"/>
      <c r="G26" s="109"/>
      <c r="H26" s="109"/>
      <c r="I26" s="62"/>
      <c r="T26" s="89">
        <v>1125</v>
      </c>
      <c r="U26" s="90" t="s">
        <v>357</v>
      </c>
    </row>
    <row r="27" spans="1:21" ht="15.75" customHeight="1" x14ac:dyDescent="0.35">
      <c r="A27" s="81" t="s">
        <v>224</v>
      </c>
      <c r="B27" s="82" t="s">
        <v>220</v>
      </c>
      <c r="C27" s="83" t="s">
        <v>228</v>
      </c>
      <c r="D27" s="91" t="s">
        <v>191</v>
      </c>
      <c r="E27" s="92" t="s">
        <v>187</v>
      </c>
      <c r="F27" s="70"/>
      <c r="G27" s="109"/>
      <c r="H27" s="109"/>
      <c r="I27" s="62"/>
      <c r="T27" s="89">
        <v>1150</v>
      </c>
      <c r="U27" s="90" t="s">
        <v>358</v>
      </c>
    </row>
    <row r="28" spans="1:21" ht="15.75" customHeight="1" x14ac:dyDescent="0.35">
      <c r="A28" s="81" t="s">
        <v>228</v>
      </c>
      <c r="B28" s="82" t="s">
        <v>220</v>
      </c>
      <c r="C28" s="83" t="s">
        <v>228</v>
      </c>
      <c r="D28" s="91" t="s">
        <v>191</v>
      </c>
      <c r="E28" s="118" t="s">
        <v>973</v>
      </c>
      <c r="F28" s="70"/>
      <c r="G28" s="116"/>
      <c r="H28" s="109"/>
      <c r="I28" s="62"/>
      <c r="T28" s="89">
        <v>1160</v>
      </c>
      <c r="U28" s="90" t="s">
        <v>359</v>
      </c>
    </row>
    <row r="29" spans="1:21" ht="15.75" customHeight="1" x14ac:dyDescent="0.35">
      <c r="A29" s="117" t="s">
        <v>225</v>
      </c>
      <c r="B29" s="82" t="s">
        <v>220</v>
      </c>
      <c r="C29" s="83" t="s">
        <v>228</v>
      </c>
      <c r="D29" s="91" t="s">
        <v>191</v>
      </c>
      <c r="E29" s="92" t="s">
        <v>188</v>
      </c>
      <c r="F29" s="70"/>
      <c r="G29" s="116"/>
      <c r="H29" s="116"/>
      <c r="I29" s="62"/>
      <c r="T29" s="89">
        <v>1170</v>
      </c>
      <c r="U29" s="90" t="s">
        <v>360</v>
      </c>
    </row>
    <row r="30" spans="1:21" ht="15.75" customHeight="1" x14ac:dyDescent="0.35">
      <c r="A30" s="83" t="s">
        <v>230</v>
      </c>
      <c r="B30" s="82" t="s">
        <v>220</v>
      </c>
      <c r="C30" s="83" t="s">
        <v>228</v>
      </c>
      <c r="D30" s="91" t="s">
        <v>191</v>
      </c>
      <c r="E30" s="118" t="s">
        <v>974</v>
      </c>
      <c r="F30" s="70"/>
      <c r="G30" s="116"/>
      <c r="H30" s="116"/>
      <c r="I30" s="62"/>
      <c r="T30" s="89">
        <v>1180</v>
      </c>
      <c r="U30" s="90" t="s">
        <v>361</v>
      </c>
    </row>
    <row r="31" spans="1:21" ht="15.75" customHeight="1" thickBot="1" x14ac:dyDescent="0.4">
      <c r="A31" s="119" t="s">
        <v>229</v>
      </c>
      <c r="B31" s="95" t="s">
        <v>220</v>
      </c>
      <c r="C31" s="83" t="s">
        <v>228</v>
      </c>
      <c r="D31" s="91" t="s">
        <v>191</v>
      </c>
      <c r="E31" s="92" t="s">
        <v>195</v>
      </c>
      <c r="F31" s="70"/>
      <c r="G31" s="116"/>
      <c r="H31" s="116"/>
      <c r="I31" s="62"/>
      <c r="T31" s="89">
        <v>1300</v>
      </c>
      <c r="U31" s="90" t="s">
        <v>362</v>
      </c>
    </row>
    <row r="32" spans="1:21" ht="15.75" customHeight="1" thickTop="1" x14ac:dyDescent="0.35">
      <c r="A32" s="97"/>
      <c r="B32" s="97"/>
      <c r="C32" s="83" t="s">
        <v>228</v>
      </c>
      <c r="D32" s="101" t="s">
        <v>191</v>
      </c>
      <c r="E32" s="106" t="s">
        <v>975</v>
      </c>
      <c r="F32" s="70"/>
      <c r="G32" s="116"/>
      <c r="H32" s="116"/>
      <c r="I32" s="62"/>
      <c r="T32" s="89">
        <v>1315</v>
      </c>
      <c r="U32" s="90" t="s">
        <v>363</v>
      </c>
    </row>
    <row r="33" spans="1:21" ht="15.75" customHeight="1" thickBot="1" x14ac:dyDescent="0.4">
      <c r="A33" s="97"/>
      <c r="B33" s="97"/>
      <c r="C33" s="98"/>
      <c r="D33" s="99"/>
      <c r="E33" s="100"/>
      <c r="F33" s="70"/>
      <c r="G33" s="116"/>
      <c r="H33" s="116"/>
      <c r="I33" s="62"/>
      <c r="T33" s="89">
        <v>1375</v>
      </c>
      <c r="U33" s="90" t="s">
        <v>364</v>
      </c>
    </row>
    <row r="34" spans="1:21" ht="15.75" customHeight="1" thickTop="1" thickBot="1" x14ac:dyDescent="0.4">
      <c r="A34" s="1456" t="s">
        <v>279</v>
      </c>
      <c r="B34" s="1457"/>
      <c r="C34" s="83" t="s">
        <v>223</v>
      </c>
      <c r="D34" s="91" t="s">
        <v>196</v>
      </c>
      <c r="E34" s="118" t="s">
        <v>1212</v>
      </c>
      <c r="F34" s="70"/>
      <c r="G34" s="116"/>
      <c r="H34" s="116"/>
      <c r="I34" s="62"/>
      <c r="T34" s="89">
        <v>1405</v>
      </c>
      <c r="U34" s="90" t="s">
        <v>365</v>
      </c>
    </row>
    <row r="35" spans="1:21" ht="15.75" customHeight="1" thickTop="1" x14ac:dyDescent="0.35">
      <c r="A35" s="71" t="s">
        <v>5</v>
      </c>
      <c r="B35" s="103" t="s">
        <v>274</v>
      </c>
      <c r="C35" s="83" t="s">
        <v>223</v>
      </c>
      <c r="D35" s="91" t="s">
        <v>196</v>
      </c>
      <c r="E35" s="118" t="s">
        <v>976</v>
      </c>
      <c r="F35" s="70"/>
      <c r="G35" s="116"/>
      <c r="H35" s="116"/>
      <c r="I35" s="62"/>
      <c r="T35" s="89">
        <v>1560</v>
      </c>
      <c r="U35" s="90" t="s">
        <v>366</v>
      </c>
    </row>
    <row r="36" spans="1:21" ht="15.75" customHeight="1" x14ac:dyDescent="0.35">
      <c r="A36" s="69" t="s">
        <v>165</v>
      </c>
      <c r="B36" s="82" t="s">
        <v>220</v>
      </c>
      <c r="C36" s="83" t="s">
        <v>223</v>
      </c>
      <c r="D36" s="91" t="s">
        <v>196</v>
      </c>
      <c r="E36" s="92" t="s">
        <v>192</v>
      </c>
      <c r="F36" s="70"/>
      <c r="G36" s="116"/>
      <c r="H36" s="116"/>
      <c r="I36" s="62"/>
      <c r="T36" s="89">
        <v>1600</v>
      </c>
      <c r="U36" s="90" t="s">
        <v>367</v>
      </c>
    </row>
    <row r="37" spans="1:21" ht="15.75" customHeight="1" x14ac:dyDescent="0.35">
      <c r="A37" s="69" t="s">
        <v>181</v>
      </c>
      <c r="B37" s="82" t="s">
        <v>220</v>
      </c>
      <c r="C37" s="83" t="s">
        <v>223</v>
      </c>
      <c r="D37" s="91" t="s">
        <v>196</v>
      </c>
      <c r="E37" s="92" t="s">
        <v>193</v>
      </c>
      <c r="F37" s="70"/>
      <c r="G37" s="116"/>
      <c r="H37" s="116"/>
      <c r="I37" s="62"/>
      <c r="T37" s="89">
        <v>1620</v>
      </c>
      <c r="U37" s="90" t="s">
        <v>368</v>
      </c>
    </row>
    <row r="38" spans="1:21" ht="15.75" customHeight="1" x14ac:dyDescent="0.35">
      <c r="A38" s="69" t="s">
        <v>241</v>
      </c>
      <c r="B38" s="82" t="s">
        <v>220</v>
      </c>
      <c r="C38" s="83" t="s">
        <v>223</v>
      </c>
      <c r="D38" s="91" t="s">
        <v>196</v>
      </c>
      <c r="E38" s="92" t="s">
        <v>194</v>
      </c>
      <c r="F38" s="70"/>
      <c r="G38" s="116"/>
      <c r="H38" s="116"/>
      <c r="I38" s="62"/>
      <c r="T38" s="89">
        <v>1655</v>
      </c>
      <c r="U38" s="90" t="s">
        <v>369</v>
      </c>
    </row>
    <row r="39" spans="1:21" ht="15.75" customHeight="1" x14ac:dyDescent="0.35">
      <c r="A39" s="69" t="s">
        <v>158</v>
      </c>
      <c r="B39" s="82" t="s">
        <v>220</v>
      </c>
      <c r="C39" s="83" t="s">
        <v>223</v>
      </c>
      <c r="D39" s="91" t="s">
        <v>196</v>
      </c>
      <c r="E39" s="92" t="s">
        <v>199</v>
      </c>
      <c r="F39" s="70"/>
      <c r="G39" s="116"/>
      <c r="H39" s="116"/>
      <c r="I39" s="62"/>
      <c r="T39" s="89">
        <v>1730</v>
      </c>
      <c r="U39" s="90" t="s">
        <v>370</v>
      </c>
    </row>
    <row r="40" spans="1:21" ht="15.75" customHeight="1" x14ac:dyDescent="0.35">
      <c r="A40" s="69" t="s">
        <v>166</v>
      </c>
      <c r="B40" s="82" t="s">
        <v>220</v>
      </c>
      <c r="C40" s="83" t="s">
        <v>223</v>
      </c>
      <c r="D40" s="91" t="s">
        <v>196</v>
      </c>
      <c r="E40" s="92" t="s">
        <v>195</v>
      </c>
      <c r="F40" s="70"/>
      <c r="G40" s="116"/>
      <c r="H40" s="116"/>
      <c r="I40" s="62"/>
      <c r="T40" s="89">
        <v>1805</v>
      </c>
      <c r="U40" s="90" t="s">
        <v>371</v>
      </c>
    </row>
    <row r="41" spans="1:21" ht="15.75" customHeight="1" thickBot="1" x14ac:dyDescent="0.4">
      <c r="A41" s="97"/>
      <c r="B41" s="97"/>
      <c r="C41" s="83" t="s">
        <v>223</v>
      </c>
      <c r="D41" s="101" t="s">
        <v>196</v>
      </c>
      <c r="E41" s="102" t="s">
        <v>977</v>
      </c>
      <c r="F41" s="70"/>
      <c r="G41" s="116"/>
      <c r="H41" s="116"/>
      <c r="I41" s="62"/>
      <c r="T41" s="89">
        <v>1820</v>
      </c>
      <c r="U41" s="90" t="s">
        <v>372</v>
      </c>
    </row>
    <row r="42" spans="1:21" ht="15.75" customHeight="1" thickTop="1" thickBot="1" x14ac:dyDescent="0.4">
      <c r="A42" s="1456" t="s">
        <v>284</v>
      </c>
      <c r="B42" s="1457"/>
      <c r="C42" s="83" t="s">
        <v>223</v>
      </c>
      <c r="D42" s="101" t="s">
        <v>196</v>
      </c>
      <c r="E42" s="102" t="s">
        <v>978</v>
      </c>
      <c r="F42" s="70"/>
      <c r="G42" s="116"/>
      <c r="H42" s="116"/>
      <c r="I42" s="62"/>
      <c r="T42" s="89">
        <v>1835</v>
      </c>
      <c r="U42" s="90" t="s">
        <v>373</v>
      </c>
    </row>
    <row r="43" spans="1:21" ht="15.75" customHeight="1" thickTop="1" x14ac:dyDescent="0.35">
      <c r="A43" s="97"/>
      <c r="B43" s="97"/>
      <c r="C43" s="83" t="s">
        <v>223</v>
      </c>
      <c r="D43" s="101" t="s">
        <v>196</v>
      </c>
      <c r="E43" s="106" t="s">
        <v>1213</v>
      </c>
      <c r="F43" s="70"/>
      <c r="G43" s="116"/>
      <c r="H43" s="116"/>
      <c r="I43" s="62"/>
      <c r="T43" s="89">
        <v>1875</v>
      </c>
      <c r="U43" s="90" t="s">
        <v>374</v>
      </c>
    </row>
    <row r="44" spans="1:21" ht="15.75" customHeight="1" x14ac:dyDescent="0.35">
      <c r="A44" s="120" t="s">
        <v>230</v>
      </c>
      <c r="B44" s="97"/>
      <c r="C44" s="98"/>
      <c r="D44" s="99"/>
      <c r="E44" s="100"/>
      <c r="F44" s="70"/>
      <c r="G44" s="116"/>
      <c r="H44" s="116"/>
      <c r="I44" s="62"/>
      <c r="T44" s="89">
        <v>1885</v>
      </c>
      <c r="U44" s="90" t="s">
        <v>375</v>
      </c>
    </row>
    <row r="45" spans="1:21" ht="15.75" customHeight="1" thickBot="1" x14ac:dyDescent="0.4">
      <c r="C45" s="83" t="s">
        <v>224</v>
      </c>
      <c r="D45" s="91" t="s">
        <v>185</v>
      </c>
      <c r="E45" s="92" t="s">
        <v>979</v>
      </c>
      <c r="F45" s="70"/>
      <c r="G45" s="116"/>
      <c r="H45" s="116"/>
      <c r="I45" s="62"/>
      <c r="T45" s="89">
        <v>1895</v>
      </c>
      <c r="U45" s="90" t="s">
        <v>376</v>
      </c>
    </row>
    <row r="46" spans="1:21" ht="15.75" customHeight="1" thickTop="1" thickBot="1" x14ac:dyDescent="0.4">
      <c r="A46" s="1456" t="s">
        <v>285</v>
      </c>
      <c r="B46" s="1457"/>
      <c r="C46" s="83" t="s">
        <v>224</v>
      </c>
      <c r="D46" s="91" t="s">
        <v>185</v>
      </c>
      <c r="E46" s="92" t="s">
        <v>980</v>
      </c>
      <c r="F46" s="70"/>
      <c r="G46" s="116"/>
      <c r="H46" s="116"/>
      <c r="I46" s="62"/>
      <c r="T46" s="89">
        <v>1900</v>
      </c>
      <c r="U46" s="90" t="s">
        <v>377</v>
      </c>
    </row>
    <row r="47" spans="1:21" ht="15.75" customHeight="1" thickTop="1" x14ac:dyDescent="0.35">
      <c r="A47" s="97"/>
      <c r="B47" s="97"/>
      <c r="C47" s="83" t="s">
        <v>224</v>
      </c>
      <c r="D47" s="91" t="s">
        <v>185</v>
      </c>
      <c r="E47" s="92" t="s">
        <v>197</v>
      </c>
      <c r="F47" s="70"/>
      <c r="G47" s="116"/>
      <c r="H47" s="116"/>
      <c r="I47" s="62"/>
      <c r="T47" s="89">
        <v>1910</v>
      </c>
      <c r="U47" s="90" t="s">
        <v>378</v>
      </c>
    </row>
    <row r="48" spans="1:21" ht="15.75" customHeight="1" x14ac:dyDescent="0.35">
      <c r="A48" s="117" t="s">
        <v>229</v>
      </c>
      <c r="B48" s="97"/>
      <c r="C48" s="83" t="s">
        <v>224</v>
      </c>
      <c r="D48" s="91" t="s">
        <v>185</v>
      </c>
      <c r="E48" s="102" t="s">
        <v>981</v>
      </c>
      <c r="F48" s="70"/>
      <c r="G48" s="116"/>
      <c r="H48" s="116"/>
      <c r="I48" s="62"/>
      <c r="T48" s="89">
        <v>1940</v>
      </c>
      <c r="U48" s="90" t="s">
        <v>379</v>
      </c>
    </row>
    <row r="49" spans="1:21" ht="15.75" customHeight="1" x14ac:dyDescent="0.35">
      <c r="A49" s="97"/>
      <c r="B49" s="97"/>
      <c r="C49" s="83" t="s">
        <v>224</v>
      </c>
      <c r="D49" s="91" t="s">
        <v>185</v>
      </c>
      <c r="E49" s="102" t="s">
        <v>187</v>
      </c>
      <c r="F49" s="70"/>
      <c r="G49" s="116"/>
      <c r="H49" s="116"/>
      <c r="I49" s="62"/>
      <c r="T49" s="89">
        <v>1970</v>
      </c>
      <c r="U49" s="90" t="s">
        <v>380</v>
      </c>
    </row>
    <row r="50" spans="1:21" ht="15.75" customHeight="1" x14ac:dyDescent="0.35">
      <c r="A50" s="97"/>
      <c r="B50" s="97"/>
      <c r="C50" s="83" t="s">
        <v>224</v>
      </c>
      <c r="D50" s="91" t="s">
        <v>185</v>
      </c>
      <c r="E50" s="118" t="s">
        <v>973</v>
      </c>
      <c r="F50" s="70"/>
      <c r="G50" s="116"/>
      <c r="H50" s="116"/>
      <c r="I50" s="62"/>
      <c r="T50" s="89">
        <v>2040</v>
      </c>
      <c r="U50" s="90" t="s">
        <v>381</v>
      </c>
    </row>
    <row r="51" spans="1:21" ht="15.75" customHeight="1" x14ac:dyDescent="0.35">
      <c r="A51" s="97"/>
      <c r="B51" s="97"/>
      <c r="C51" s="83" t="s">
        <v>224</v>
      </c>
      <c r="D51" s="91" t="s">
        <v>185</v>
      </c>
      <c r="E51" s="102" t="s">
        <v>188</v>
      </c>
      <c r="F51" s="70"/>
      <c r="G51" s="116"/>
      <c r="H51" s="116"/>
      <c r="I51" s="62"/>
      <c r="T51" s="89">
        <v>2100</v>
      </c>
      <c r="U51" s="90" t="s">
        <v>382</v>
      </c>
    </row>
    <row r="52" spans="1:21" ht="15.75" customHeight="1" x14ac:dyDescent="0.35">
      <c r="A52" s="97"/>
      <c r="B52" s="97"/>
      <c r="C52" s="83" t="s">
        <v>224</v>
      </c>
      <c r="D52" s="91" t="s">
        <v>185</v>
      </c>
      <c r="E52" s="102" t="s">
        <v>189</v>
      </c>
      <c r="F52" s="70"/>
      <c r="G52" s="116"/>
      <c r="H52" s="116"/>
      <c r="I52" s="62"/>
      <c r="T52" s="89">
        <v>2110</v>
      </c>
      <c r="U52" s="90" t="s">
        <v>383</v>
      </c>
    </row>
    <row r="53" spans="1:21" ht="15.75" customHeight="1" x14ac:dyDescent="0.35">
      <c r="A53" s="97"/>
      <c r="B53" s="97"/>
      <c r="C53" s="83" t="s">
        <v>224</v>
      </c>
      <c r="D53" s="91" t="s">
        <v>185</v>
      </c>
      <c r="E53" s="122" t="s">
        <v>190</v>
      </c>
      <c r="F53" s="70"/>
      <c r="G53" s="116"/>
      <c r="H53" s="116"/>
      <c r="I53" s="62"/>
      <c r="T53" s="89">
        <v>2120</v>
      </c>
      <c r="U53" s="90" t="s">
        <v>384</v>
      </c>
    </row>
    <row r="54" spans="1:21" ht="15.75" customHeight="1" x14ac:dyDescent="0.35">
      <c r="A54" s="97"/>
      <c r="B54" s="97"/>
      <c r="C54" s="83" t="s">
        <v>224</v>
      </c>
      <c r="D54" s="91" t="s">
        <v>185</v>
      </c>
      <c r="E54" s="92" t="s">
        <v>195</v>
      </c>
      <c r="F54" s="70"/>
      <c r="G54" s="116"/>
      <c r="H54" s="116"/>
      <c r="I54" s="62"/>
      <c r="T54" s="89">
        <v>2155</v>
      </c>
      <c r="U54" s="90" t="s">
        <v>385</v>
      </c>
    </row>
    <row r="55" spans="1:21" ht="15.75" customHeight="1" x14ac:dyDescent="0.35">
      <c r="A55" s="97"/>
      <c r="B55" s="97"/>
      <c r="C55" s="123"/>
      <c r="D55" s="124"/>
      <c r="E55" s="125"/>
      <c r="F55" s="70"/>
      <c r="G55" s="116"/>
      <c r="H55" s="116"/>
      <c r="I55" s="62"/>
      <c r="T55" s="89">
        <v>2260</v>
      </c>
      <c r="U55" s="90" t="s">
        <v>386</v>
      </c>
    </row>
    <row r="56" spans="1:21" ht="15.75" customHeight="1" x14ac:dyDescent="0.35">
      <c r="A56" s="97"/>
      <c r="B56" s="97"/>
      <c r="C56" s="69" t="s">
        <v>158</v>
      </c>
      <c r="D56" s="126" t="s">
        <v>158</v>
      </c>
      <c r="E56" s="127" t="str">
        <f>Data!A17</f>
        <v>Decisions about the school curriculum, instructional programs, academic and behavioral supports, and school improvement initiatives are based on data that is disaggregated by subgroups.</v>
      </c>
      <c r="F56" s="70"/>
      <c r="G56" s="116"/>
      <c r="H56" s="116"/>
      <c r="I56" s="62"/>
      <c r="T56" s="89">
        <v>2270</v>
      </c>
      <c r="U56" s="90" t="s">
        <v>387</v>
      </c>
    </row>
    <row r="57" spans="1:21" ht="15.75" customHeight="1" x14ac:dyDescent="0.35">
      <c r="A57" s="97"/>
      <c r="B57" s="97"/>
      <c r="C57" s="123"/>
      <c r="D57" s="124"/>
      <c r="E57" s="125"/>
      <c r="F57" s="70"/>
      <c r="G57" s="116"/>
      <c r="H57" s="116"/>
      <c r="I57" s="62"/>
      <c r="T57" s="89">
        <v>2275</v>
      </c>
      <c r="U57" s="90" t="s">
        <v>388</v>
      </c>
    </row>
    <row r="58" spans="1:21" ht="15.75" customHeight="1" x14ac:dyDescent="0.35">
      <c r="A58" s="97"/>
      <c r="B58" s="97"/>
      <c r="C58" s="128" t="s">
        <v>241</v>
      </c>
      <c r="D58" s="30" t="s">
        <v>248</v>
      </c>
      <c r="E58" s="127" t="str">
        <f>'Cultural Resp'!$A$17</f>
        <v>Culturally responsive instructional interventions and teaching strategies are used throughout the school or district</v>
      </c>
      <c r="F58" s="70"/>
      <c r="G58" s="116"/>
      <c r="H58" s="116"/>
      <c r="I58" s="62"/>
      <c r="T58" s="89">
        <v>2285</v>
      </c>
      <c r="U58" s="90" t="s">
        <v>389</v>
      </c>
    </row>
    <row r="59" spans="1:21" ht="15.75" customHeight="1" x14ac:dyDescent="0.35">
      <c r="A59" s="97"/>
      <c r="B59" s="97"/>
      <c r="C59" s="128" t="s">
        <v>241</v>
      </c>
      <c r="D59" s="30" t="s">
        <v>248</v>
      </c>
      <c r="E59" s="127" t="str">
        <f>'Cultural Resp'!$A$38</f>
        <v>Faculty and staff are prepared for linguistic diversity among students and families.</v>
      </c>
      <c r="F59" s="70"/>
      <c r="G59" s="116"/>
      <c r="H59" s="116"/>
      <c r="I59" s="62"/>
      <c r="T59" s="89">
        <v>2305</v>
      </c>
      <c r="U59" s="90" t="s">
        <v>390</v>
      </c>
    </row>
    <row r="60" spans="1:21" ht="15.75" customHeight="1" x14ac:dyDescent="0.35">
      <c r="A60" s="97"/>
      <c r="B60" s="97"/>
      <c r="C60" s="128" t="s">
        <v>241</v>
      </c>
      <c r="D60" s="30" t="s">
        <v>248</v>
      </c>
      <c r="E60" s="127" t="str">
        <f>'Cultural Resp'!$A$59</f>
        <v>The school or district facilitates the participation of all the families that make up the diversity of the school.</v>
      </c>
      <c r="F60" s="70"/>
      <c r="G60" s="116"/>
      <c r="H60" s="116"/>
      <c r="I60" s="62"/>
      <c r="T60" s="89">
        <v>2315</v>
      </c>
      <c r="U60" s="90" t="s">
        <v>391</v>
      </c>
    </row>
    <row r="61" spans="1:21" ht="15.75" customHeight="1" x14ac:dyDescent="0.35">
      <c r="A61" s="97"/>
      <c r="B61" s="97"/>
      <c r="C61" s="123"/>
      <c r="D61" s="124"/>
      <c r="E61" s="125"/>
      <c r="F61" s="70"/>
      <c r="G61" s="116"/>
      <c r="H61" s="116"/>
      <c r="I61" s="62"/>
      <c r="T61" s="89">
        <v>2395</v>
      </c>
      <c r="U61" s="90" t="s">
        <v>392</v>
      </c>
    </row>
    <row r="62" spans="1:21" ht="15.75" customHeight="1" x14ac:dyDescent="0.35">
      <c r="A62" s="97"/>
      <c r="B62" s="97"/>
      <c r="C62" s="117" t="s">
        <v>181</v>
      </c>
      <c r="D62" s="126" t="s">
        <v>181</v>
      </c>
      <c r="E62" s="127" t="str">
        <f>Core!$A$17</f>
        <v>A consistent, well- articulated curriculum is in place and implemented with fidelity.</v>
      </c>
      <c r="F62" s="70"/>
      <c r="G62" s="116"/>
      <c r="H62" s="116"/>
      <c r="I62" s="62"/>
      <c r="T62" s="89">
        <v>2400</v>
      </c>
      <c r="U62" s="90" t="s">
        <v>393</v>
      </c>
    </row>
    <row r="63" spans="1:21" ht="15.75" customHeight="1" x14ac:dyDescent="0.35">
      <c r="A63" s="97"/>
      <c r="B63" s="97"/>
      <c r="C63" s="117" t="s">
        <v>181</v>
      </c>
      <c r="D63" s="126" t="s">
        <v>181</v>
      </c>
      <c r="E63" s="127" t="str">
        <f>Core!$A$38</f>
        <v>The instructional program and strategies used in the school are evidence-based practices.</v>
      </c>
      <c r="F63" s="70"/>
      <c r="G63" s="116"/>
      <c r="H63" s="116"/>
      <c r="I63" s="62"/>
      <c r="T63" s="121">
        <v>2435</v>
      </c>
      <c r="U63" s="90" t="s">
        <v>394</v>
      </c>
    </row>
    <row r="64" spans="1:21" ht="15.75" customHeight="1" x14ac:dyDescent="0.35">
      <c r="A64" s="97"/>
      <c r="B64" s="97"/>
      <c r="C64" s="117" t="s">
        <v>181</v>
      </c>
      <c r="D64" s="126" t="s">
        <v>181</v>
      </c>
      <c r="E64" s="127" t="str">
        <f>Core!$A$59</f>
        <v>Differentiated instruction is used to address the need of all learners in the school.</v>
      </c>
      <c r="F64" s="116"/>
      <c r="G64" s="116"/>
      <c r="H64" s="116"/>
      <c r="I64" s="62"/>
      <c r="T64" s="121">
        <v>2440</v>
      </c>
      <c r="U64" s="90" t="s">
        <v>395</v>
      </c>
    </row>
    <row r="65" spans="3:21" ht="15.75" customHeight="1" x14ac:dyDescent="0.35">
      <c r="C65" s="117" t="s">
        <v>181</v>
      </c>
      <c r="D65" s="126" t="s">
        <v>181</v>
      </c>
      <c r="E65" s="127" t="str">
        <f>Core!$A$80</f>
        <v>Families are informed about the core instructional program and how the needs of their child are being met.</v>
      </c>
      <c r="F65" s="116"/>
      <c r="G65" s="116"/>
      <c r="H65" s="116"/>
      <c r="I65" s="62"/>
      <c r="T65" s="89">
        <v>2455</v>
      </c>
      <c r="U65" s="90" t="s">
        <v>396</v>
      </c>
    </row>
    <row r="66" spans="3:21" ht="15.75" customHeight="1" x14ac:dyDescent="0.35">
      <c r="C66" s="123"/>
      <c r="D66" s="124"/>
      <c r="E66" s="125"/>
      <c r="F66" s="116"/>
      <c r="G66" s="116"/>
      <c r="H66" s="116"/>
      <c r="I66" s="62"/>
      <c r="T66" s="89">
        <v>2475</v>
      </c>
      <c r="U66" s="90" t="s">
        <v>397</v>
      </c>
    </row>
    <row r="67" spans="3:21" ht="15.75" customHeight="1" x14ac:dyDescent="0.35">
      <c r="C67" s="117" t="s">
        <v>165</v>
      </c>
      <c r="D67" s="126" t="s">
        <v>165</v>
      </c>
      <c r="E67" s="127" t="str">
        <f>Assessment!$A$17</f>
        <v>Universal screening is used to identify needs for early intervention or targeted supports.</v>
      </c>
      <c r="F67" s="116"/>
      <c r="G67" s="116"/>
      <c r="H67" s="116"/>
      <c r="I67" s="62"/>
      <c r="T67" s="89">
        <v>2645</v>
      </c>
      <c r="U67" s="90" t="s">
        <v>398</v>
      </c>
    </row>
    <row r="68" spans="3:21" ht="15.75" customHeight="1" x14ac:dyDescent="0.35">
      <c r="C68" s="117" t="s">
        <v>165</v>
      </c>
      <c r="D68" s="126" t="s">
        <v>165</v>
      </c>
      <c r="E68" s="127" t="str">
        <f>Assessment!$A$38</f>
        <v>Progress monitoring is planned and implemented by the school to support the developmentally appropriate academic, behavioral, or social-emotional progress of each student.</v>
      </c>
      <c r="F68" s="116"/>
      <c r="G68" s="116"/>
      <c r="H68" s="116"/>
      <c r="I68" s="62"/>
      <c r="T68" s="89">
        <v>2650</v>
      </c>
      <c r="U68" s="104" t="s">
        <v>399</v>
      </c>
    </row>
    <row r="69" spans="3:21" ht="15.75" customHeight="1" x14ac:dyDescent="0.35">
      <c r="C69" s="117" t="s">
        <v>165</v>
      </c>
      <c r="D69" s="126" t="s">
        <v>165</v>
      </c>
      <c r="E69" s="127" t="str">
        <f>Assessment!$A$59</f>
        <v>Families are informed about screening and progress monitoring results.</v>
      </c>
      <c r="F69" s="116"/>
      <c r="G69" s="116"/>
      <c r="H69" s="116"/>
      <c r="I69" s="62"/>
      <c r="T69" s="89">
        <v>2725</v>
      </c>
      <c r="U69" s="90" t="s">
        <v>400</v>
      </c>
    </row>
    <row r="70" spans="3:21" ht="15.75" customHeight="1" x14ac:dyDescent="0.35">
      <c r="C70" s="123"/>
      <c r="D70" s="124"/>
      <c r="E70" s="125"/>
      <c r="F70" s="116"/>
      <c r="G70" s="116"/>
      <c r="H70" s="116"/>
      <c r="I70" s="62"/>
      <c r="T70" s="89">
        <v>2735</v>
      </c>
      <c r="U70" s="90" t="s">
        <v>401</v>
      </c>
    </row>
    <row r="71" spans="3:21" ht="15.75" customHeight="1" x14ac:dyDescent="0.35">
      <c r="C71" s="117" t="s">
        <v>166</v>
      </c>
      <c r="D71" s="126" t="s">
        <v>166</v>
      </c>
      <c r="E71" s="127" t="str">
        <f>Interventions!$A$17</f>
        <v>Evidence-based behavioral interventions and supports, in addition to core instruction, are embedded within a multi-tiered framework and implemented with fidelity.</v>
      </c>
      <c r="F71" s="116"/>
      <c r="G71" s="116"/>
      <c r="H71" s="116"/>
      <c r="I71" s="62"/>
      <c r="T71" s="89">
        <v>2765</v>
      </c>
      <c r="U71" s="90" t="s">
        <v>402</v>
      </c>
    </row>
    <row r="72" spans="3:21" ht="15.75" customHeight="1" x14ac:dyDescent="0.35">
      <c r="C72" s="117" t="s">
        <v>166</v>
      </c>
      <c r="D72" s="126" t="s">
        <v>166</v>
      </c>
      <c r="E72" s="127" t="str">
        <f>Interventions!$A$38</f>
        <v>School-level practices use tiered response methods (MTSS) that include academic,  behavioral and social emotional interventions and supports.</v>
      </c>
      <c r="F72" s="116"/>
      <c r="G72" s="116"/>
      <c r="H72" s="116"/>
      <c r="I72" s="62"/>
      <c r="T72" s="89">
        <v>2815</v>
      </c>
      <c r="U72" s="90" t="s">
        <v>403</v>
      </c>
    </row>
    <row r="73" spans="3:21" ht="15.75" customHeight="1" x14ac:dyDescent="0.35">
      <c r="C73" s="117" t="s">
        <v>166</v>
      </c>
      <c r="D73" s="126" t="s">
        <v>166</v>
      </c>
      <c r="E73" s="127" t="str">
        <f>Interventions!$A$59</f>
        <v>A comprehensive district-level school discipline policy is in place and implemented.</v>
      </c>
      <c r="F73" s="116"/>
      <c r="G73" s="116"/>
      <c r="H73" s="116"/>
      <c r="I73" s="62"/>
      <c r="T73" s="89">
        <v>2825</v>
      </c>
      <c r="U73" s="90" t="s">
        <v>404</v>
      </c>
    </row>
    <row r="74" spans="3:21" ht="15.75" customHeight="1" x14ac:dyDescent="0.35">
      <c r="C74" s="117" t="s">
        <v>166</v>
      </c>
      <c r="D74" s="126" t="s">
        <v>166</v>
      </c>
      <c r="E74" s="127" t="str">
        <f>Interventions!$A$80</f>
        <v>Families are regularly informed, in their native or home language, of interventions provided to their children and their children’s responses to those interventions for academic and behavioral skills.</v>
      </c>
      <c r="F74" s="116"/>
      <c r="G74" s="116"/>
      <c r="H74" s="116"/>
      <c r="I74" s="62"/>
      <c r="T74" s="89">
        <v>2855</v>
      </c>
      <c r="U74" s="90" t="s">
        <v>405</v>
      </c>
    </row>
    <row r="75" spans="3:21" ht="15.75" customHeight="1" x14ac:dyDescent="0.35">
      <c r="C75" s="123"/>
      <c r="D75" s="124"/>
      <c r="E75" s="125"/>
      <c r="F75" s="116"/>
      <c r="G75" s="116"/>
      <c r="H75" s="116"/>
      <c r="I75" s="62"/>
      <c r="T75" s="89">
        <v>2865</v>
      </c>
      <c r="U75" s="90" t="s">
        <v>406</v>
      </c>
    </row>
    <row r="76" spans="3:21" ht="15.75" customHeight="1" x14ac:dyDescent="0.35">
      <c r="C76" s="117" t="s">
        <v>229</v>
      </c>
      <c r="D76" s="120" t="s">
        <v>275</v>
      </c>
      <c r="E76" s="127" t="s">
        <v>276</v>
      </c>
      <c r="F76" s="116"/>
      <c r="G76" s="116"/>
      <c r="H76" s="116"/>
      <c r="I76" s="62"/>
      <c r="T76" s="89">
        <v>2920</v>
      </c>
      <c r="U76" s="90" t="s">
        <v>407</v>
      </c>
    </row>
    <row r="77" spans="3:21" ht="15.75" customHeight="1" x14ac:dyDescent="0.35">
      <c r="C77" s="117" t="s">
        <v>229</v>
      </c>
      <c r="D77" s="120" t="s">
        <v>275</v>
      </c>
      <c r="E77" s="127" t="s">
        <v>1188</v>
      </c>
      <c r="F77" s="62"/>
      <c r="G77" s="62"/>
      <c r="H77" s="116"/>
      <c r="I77" s="62"/>
      <c r="T77" s="89">
        <v>2940</v>
      </c>
      <c r="U77" s="90" t="s">
        <v>408</v>
      </c>
    </row>
    <row r="78" spans="3:21" ht="15.75" customHeight="1" x14ac:dyDescent="0.35">
      <c r="C78" s="117" t="s">
        <v>229</v>
      </c>
      <c r="D78" s="120" t="s">
        <v>275</v>
      </c>
      <c r="E78" s="127" t="s">
        <v>195</v>
      </c>
      <c r="F78" s="62"/>
      <c r="G78" s="62"/>
      <c r="H78" s="62"/>
      <c r="I78" s="62"/>
      <c r="T78" s="89">
        <v>2950</v>
      </c>
      <c r="U78" s="90" t="s">
        <v>409</v>
      </c>
    </row>
    <row r="79" spans="3:21" ht="15.75" customHeight="1" x14ac:dyDescent="0.35">
      <c r="C79" s="123"/>
      <c r="D79" s="124"/>
      <c r="E79" s="125"/>
      <c r="F79" s="62"/>
      <c r="G79" s="62"/>
      <c r="H79" s="62"/>
      <c r="I79" s="62"/>
      <c r="T79" s="89">
        <v>2960</v>
      </c>
      <c r="U79" s="90" t="s">
        <v>410</v>
      </c>
    </row>
    <row r="80" spans="3:21" ht="15.75" customHeight="1" x14ac:dyDescent="0.35">
      <c r="C80" s="117" t="s">
        <v>230</v>
      </c>
      <c r="D80" s="120" t="s">
        <v>278</v>
      </c>
      <c r="E80" s="127" t="s">
        <v>1189</v>
      </c>
      <c r="F80" s="62"/>
      <c r="G80" s="62"/>
      <c r="H80" s="62"/>
      <c r="I80" s="62"/>
      <c r="T80" s="89">
        <v>2980</v>
      </c>
      <c r="U80" s="90" t="s">
        <v>411</v>
      </c>
    </row>
    <row r="81" spans="3:21" ht="15.75" customHeight="1" x14ac:dyDescent="0.35">
      <c r="C81" s="117" t="s">
        <v>230</v>
      </c>
      <c r="D81" s="120" t="s">
        <v>278</v>
      </c>
      <c r="E81" s="127" t="s">
        <v>1190</v>
      </c>
      <c r="F81" s="62"/>
      <c r="G81" s="62"/>
      <c r="H81" s="62"/>
      <c r="I81" s="62"/>
      <c r="T81" s="89">
        <v>3005</v>
      </c>
      <c r="U81" s="90" t="s">
        <v>412</v>
      </c>
    </row>
    <row r="82" spans="3:21" ht="15.75" customHeight="1" thickBot="1" x14ac:dyDescent="0.4">
      <c r="C82" s="129" t="s">
        <v>230</v>
      </c>
      <c r="D82" s="130" t="s">
        <v>278</v>
      </c>
      <c r="E82" s="131" t="s">
        <v>1191</v>
      </c>
      <c r="F82" s="62"/>
      <c r="G82" s="62"/>
      <c r="H82" s="62"/>
      <c r="I82" s="62"/>
      <c r="T82" s="89">
        <v>3025</v>
      </c>
      <c r="U82" s="90" t="s">
        <v>413</v>
      </c>
    </row>
    <row r="83" spans="3:21" ht="15.75" customHeight="1" thickTop="1" x14ac:dyDescent="0.35">
      <c r="C83" s="123"/>
      <c r="D83" s="124"/>
      <c r="E83" s="125"/>
      <c r="F83" s="62"/>
      <c r="G83" s="62"/>
      <c r="H83" s="62"/>
      <c r="I83" s="62"/>
      <c r="T83" s="89">
        <v>3030</v>
      </c>
      <c r="U83" s="90" t="s">
        <v>414</v>
      </c>
    </row>
    <row r="84" spans="3:21" ht="15.75" customHeight="1" x14ac:dyDescent="0.35">
      <c r="C84" s="117" t="s">
        <v>778</v>
      </c>
      <c r="D84" s="120" t="s">
        <v>779</v>
      </c>
      <c r="E84" s="127" t="s">
        <v>780</v>
      </c>
      <c r="F84" s="62"/>
      <c r="G84" s="62"/>
      <c r="H84" s="62"/>
      <c r="I84" s="62"/>
      <c r="T84" s="89">
        <v>3055</v>
      </c>
      <c r="U84" s="90" t="s">
        <v>415</v>
      </c>
    </row>
    <row r="85" spans="3:21" ht="15.75" customHeight="1" x14ac:dyDescent="0.35">
      <c r="C85" s="117" t="s">
        <v>778</v>
      </c>
      <c r="D85" s="120" t="s">
        <v>779</v>
      </c>
      <c r="E85" s="127" t="s">
        <v>1214</v>
      </c>
      <c r="F85" s="62"/>
      <c r="G85" s="62"/>
      <c r="H85" s="62"/>
      <c r="I85" s="62"/>
      <c r="T85" s="89">
        <v>3060</v>
      </c>
      <c r="U85" s="90" t="s">
        <v>416</v>
      </c>
    </row>
    <row r="86" spans="3:21" ht="15.75" customHeight="1" x14ac:dyDescent="0.35">
      <c r="C86" s="117" t="s">
        <v>778</v>
      </c>
      <c r="D86" s="120" t="s">
        <v>779</v>
      </c>
      <c r="E86" s="127" t="s">
        <v>781</v>
      </c>
      <c r="F86" s="62"/>
      <c r="G86" s="62"/>
      <c r="H86" s="62"/>
      <c r="I86" s="62"/>
      <c r="T86" s="89">
        <v>3070</v>
      </c>
      <c r="U86" s="90" t="s">
        <v>417</v>
      </c>
    </row>
    <row r="87" spans="3:21" ht="15.75" customHeight="1" x14ac:dyDescent="0.35">
      <c r="C87" s="117" t="s">
        <v>778</v>
      </c>
      <c r="D87" s="120" t="s">
        <v>779</v>
      </c>
      <c r="E87" s="127" t="s">
        <v>782</v>
      </c>
      <c r="F87" s="62"/>
      <c r="G87" s="62"/>
      <c r="H87" s="62"/>
      <c r="I87" s="62"/>
      <c r="T87" s="89">
        <v>3115</v>
      </c>
      <c r="U87" s="90" t="s">
        <v>418</v>
      </c>
    </row>
    <row r="88" spans="3:21" ht="15.75" customHeight="1" x14ac:dyDescent="0.35">
      <c r="C88" s="117" t="s">
        <v>778</v>
      </c>
      <c r="D88" s="120" t="s">
        <v>779</v>
      </c>
      <c r="E88" s="127" t="s">
        <v>783</v>
      </c>
      <c r="F88" s="62"/>
      <c r="G88" s="62"/>
      <c r="H88" s="62"/>
      <c r="I88" s="62"/>
      <c r="T88" s="89">
        <v>3125</v>
      </c>
      <c r="U88" s="90" t="s">
        <v>419</v>
      </c>
    </row>
    <row r="89" spans="3:21" ht="15.75" customHeight="1" x14ac:dyDescent="0.35">
      <c r="C89" s="117" t="s">
        <v>778</v>
      </c>
      <c r="D89" s="120" t="s">
        <v>779</v>
      </c>
      <c r="E89" s="127" t="s">
        <v>784</v>
      </c>
      <c r="F89" s="62"/>
      <c r="G89" s="62"/>
      <c r="H89" s="62"/>
      <c r="I89" s="62"/>
      <c r="T89" s="89">
        <v>3135</v>
      </c>
      <c r="U89" s="90" t="s">
        <v>420</v>
      </c>
    </row>
    <row r="90" spans="3:21" ht="15.75" customHeight="1" x14ac:dyDescent="0.35">
      <c r="C90" s="117" t="s">
        <v>778</v>
      </c>
      <c r="D90" s="120" t="s">
        <v>779</v>
      </c>
      <c r="E90" s="127" t="s">
        <v>785</v>
      </c>
      <c r="F90" s="62"/>
      <c r="G90" s="62"/>
      <c r="H90" s="62"/>
      <c r="I90" s="62"/>
      <c r="T90" s="89">
        <v>3145</v>
      </c>
      <c r="U90" s="90" t="s">
        <v>421</v>
      </c>
    </row>
    <row r="91" spans="3:21" ht="15.75" customHeight="1" x14ac:dyDescent="0.35">
      <c r="C91" s="117" t="s">
        <v>778</v>
      </c>
      <c r="D91" s="120" t="s">
        <v>779</v>
      </c>
      <c r="E91" s="127" t="s">
        <v>786</v>
      </c>
      <c r="F91" s="62"/>
      <c r="G91" s="62"/>
      <c r="H91" s="62"/>
      <c r="I91" s="62"/>
      <c r="T91" s="89">
        <v>3160</v>
      </c>
      <c r="U91" s="90" t="s">
        <v>422</v>
      </c>
    </row>
    <row r="92" spans="3:21" ht="15.75" customHeight="1" x14ac:dyDescent="0.35">
      <c r="C92" s="117" t="s">
        <v>778</v>
      </c>
      <c r="D92" s="120" t="s">
        <v>779</v>
      </c>
      <c r="E92" s="127" t="s">
        <v>787</v>
      </c>
      <c r="G92" s="62"/>
      <c r="H92" s="62"/>
      <c r="I92" s="62"/>
      <c r="T92" s="89">
        <v>3180</v>
      </c>
      <c r="U92" s="90" t="s">
        <v>423</v>
      </c>
    </row>
    <row r="93" spans="3:21" ht="15.75" customHeight="1" thickBot="1" x14ac:dyDescent="0.4">
      <c r="C93" s="129" t="s">
        <v>778</v>
      </c>
      <c r="D93" s="130" t="s">
        <v>779</v>
      </c>
      <c r="E93" s="131" t="s">
        <v>788</v>
      </c>
      <c r="G93" s="62"/>
      <c r="H93" s="62"/>
      <c r="I93" s="62"/>
      <c r="T93" s="89">
        <v>3190</v>
      </c>
      <c r="U93" s="90" t="s">
        <v>424</v>
      </c>
    </row>
    <row r="94" spans="3:21" ht="15.75" customHeight="1" thickTop="1" x14ac:dyDescent="0.35">
      <c r="C94" s="123"/>
      <c r="D94" s="132"/>
      <c r="E94" s="133"/>
      <c r="G94" s="62"/>
      <c r="H94" s="62"/>
      <c r="I94" s="62"/>
      <c r="T94" s="89">
        <v>3295</v>
      </c>
      <c r="U94" s="90" t="s">
        <v>425</v>
      </c>
    </row>
    <row r="95" spans="3:21" ht="15.75" customHeight="1" x14ac:dyDescent="0.35">
      <c r="C95" s="117" t="s">
        <v>22</v>
      </c>
      <c r="D95" s="62"/>
      <c r="E95" s="134"/>
      <c r="G95" s="62"/>
      <c r="H95" s="62"/>
      <c r="I95" s="62"/>
      <c r="T95" s="89">
        <v>3305</v>
      </c>
      <c r="U95" s="90" t="s">
        <v>426</v>
      </c>
    </row>
    <row r="96" spans="3:21" ht="15.75" customHeight="1" x14ac:dyDescent="0.35">
      <c r="C96" s="117" t="s">
        <v>23</v>
      </c>
      <c r="D96" s="62"/>
      <c r="E96" s="134"/>
      <c r="G96" s="62"/>
      <c r="H96" s="62"/>
      <c r="I96" s="62"/>
      <c r="T96" s="89">
        <v>3315</v>
      </c>
      <c r="U96" s="90" t="s">
        <v>427</v>
      </c>
    </row>
    <row r="97" spans="3:21" ht="15.75" customHeight="1" x14ac:dyDescent="0.35">
      <c r="C97" s="117" t="s">
        <v>25</v>
      </c>
      <c r="D97" s="62"/>
      <c r="E97" s="134"/>
      <c r="G97" s="62"/>
      <c r="H97" s="62"/>
      <c r="I97" s="62"/>
      <c r="T97" s="89">
        <v>3325</v>
      </c>
      <c r="U97" s="90" t="s">
        <v>428</v>
      </c>
    </row>
    <row r="98" spans="3:21" ht="15.75" customHeight="1" x14ac:dyDescent="0.35">
      <c r="C98" s="117" t="s">
        <v>26</v>
      </c>
      <c r="D98" s="62"/>
      <c r="E98" s="134"/>
      <c r="G98" s="62"/>
      <c r="H98" s="62"/>
      <c r="I98" s="62"/>
      <c r="T98" s="89">
        <v>3330</v>
      </c>
      <c r="U98" s="90" t="s">
        <v>429</v>
      </c>
    </row>
    <row r="99" spans="3:21" ht="15.75" customHeight="1" x14ac:dyDescent="0.35">
      <c r="C99" s="117" t="s">
        <v>27</v>
      </c>
      <c r="D99" s="62"/>
      <c r="E99" s="134"/>
      <c r="G99" s="62"/>
      <c r="H99" s="62"/>
      <c r="I99" s="62"/>
      <c r="T99" s="89">
        <v>3335</v>
      </c>
      <c r="U99" s="90" t="s">
        <v>430</v>
      </c>
    </row>
    <row r="100" spans="3:21" ht="15.75" customHeight="1" x14ac:dyDescent="0.35">
      <c r="C100" s="117" t="s">
        <v>28</v>
      </c>
      <c r="D100" s="62"/>
      <c r="E100" s="134"/>
      <c r="G100" s="62"/>
      <c r="H100" s="62"/>
      <c r="I100" s="62"/>
      <c r="T100" s="89">
        <v>3405</v>
      </c>
      <c r="U100" s="90" t="s">
        <v>431</v>
      </c>
    </row>
    <row r="101" spans="3:21" ht="15.75" customHeight="1" thickBot="1" x14ac:dyDescent="0.4">
      <c r="C101" s="129" t="s">
        <v>29</v>
      </c>
      <c r="D101" s="135"/>
      <c r="E101" s="136"/>
      <c r="G101" s="62"/>
      <c r="H101" s="62"/>
      <c r="I101" s="62"/>
      <c r="T101" s="89">
        <v>3415</v>
      </c>
      <c r="U101" s="90" t="s">
        <v>432</v>
      </c>
    </row>
    <row r="102" spans="3:21" ht="15.75" customHeight="1" thickTop="1" x14ac:dyDescent="0.35">
      <c r="D102" s="62"/>
      <c r="G102" s="62"/>
      <c r="H102" s="62"/>
      <c r="I102" s="62"/>
      <c r="T102" s="89">
        <v>3435</v>
      </c>
      <c r="U102" s="90" t="s">
        <v>433</v>
      </c>
    </row>
    <row r="103" spans="3:21" ht="15.75" customHeight="1" x14ac:dyDescent="0.35">
      <c r="D103" s="62"/>
      <c r="G103" s="62"/>
      <c r="H103" s="62"/>
      <c r="I103" s="62"/>
      <c r="T103" s="89">
        <v>3445</v>
      </c>
      <c r="U103" s="90" t="s">
        <v>434</v>
      </c>
    </row>
    <row r="104" spans="3:21" ht="15.75" customHeight="1" x14ac:dyDescent="0.35">
      <c r="D104" s="62"/>
      <c r="G104" s="62"/>
      <c r="H104" s="62"/>
      <c r="I104" s="62"/>
      <c r="T104" s="89">
        <v>3455</v>
      </c>
      <c r="U104" s="90" t="s">
        <v>435</v>
      </c>
    </row>
    <row r="105" spans="3:21" ht="15.75" customHeight="1" x14ac:dyDescent="0.35">
      <c r="D105" s="62"/>
      <c r="G105" s="62"/>
      <c r="H105" s="62"/>
      <c r="I105" s="62"/>
      <c r="T105" s="89">
        <v>3460</v>
      </c>
      <c r="U105" s="90" t="s">
        <v>436</v>
      </c>
    </row>
    <row r="106" spans="3:21" ht="15.75" customHeight="1" x14ac:dyDescent="0.35">
      <c r="D106" s="62"/>
      <c r="G106" s="62"/>
      <c r="H106" s="62"/>
      <c r="I106" s="62"/>
      <c r="T106" s="89">
        <v>3470</v>
      </c>
      <c r="U106" s="90" t="s">
        <v>437</v>
      </c>
    </row>
    <row r="107" spans="3:21" ht="15.75" customHeight="1" x14ac:dyDescent="0.35">
      <c r="D107" s="62"/>
      <c r="G107" s="62"/>
      <c r="H107" s="62"/>
      <c r="I107" s="62"/>
      <c r="T107" s="89">
        <v>3480</v>
      </c>
      <c r="U107" s="90" t="s">
        <v>438</v>
      </c>
    </row>
    <row r="108" spans="3:21" ht="15.75" customHeight="1" x14ac:dyDescent="0.35">
      <c r="D108" s="62"/>
      <c r="G108" s="62"/>
      <c r="H108" s="62"/>
      <c r="I108" s="62"/>
      <c r="T108" s="89">
        <v>3490</v>
      </c>
      <c r="U108" s="90" t="s">
        <v>439</v>
      </c>
    </row>
    <row r="109" spans="3:21" ht="15.75" customHeight="1" x14ac:dyDescent="0.35">
      <c r="D109" s="62"/>
      <c r="G109" s="62"/>
      <c r="H109" s="62"/>
      <c r="I109" s="62"/>
      <c r="T109" s="89">
        <v>3500</v>
      </c>
      <c r="U109" s="90" t="s">
        <v>440</v>
      </c>
    </row>
    <row r="110" spans="3:21" ht="15.75" customHeight="1" x14ac:dyDescent="0.35">
      <c r="D110" s="62"/>
      <c r="G110" s="62"/>
      <c r="H110" s="62"/>
      <c r="I110" s="62"/>
      <c r="T110" s="89">
        <v>3625</v>
      </c>
      <c r="U110" s="90" t="s">
        <v>441</v>
      </c>
    </row>
    <row r="111" spans="3:21" ht="15.75" customHeight="1" x14ac:dyDescent="0.35">
      <c r="D111" s="62"/>
      <c r="E111" s="62"/>
      <c r="G111" s="62"/>
      <c r="H111" s="62"/>
      <c r="I111" s="62"/>
      <c r="T111" s="89">
        <v>3640</v>
      </c>
      <c r="U111" s="90" t="s">
        <v>442</v>
      </c>
    </row>
    <row r="112" spans="3:21" ht="15.75" customHeight="1" x14ac:dyDescent="0.35">
      <c r="D112" s="62"/>
      <c r="E112" s="62"/>
      <c r="G112" s="62"/>
      <c r="H112" s="62"/>
      <c r="I112" s="62"/>
      <c r="T112" s="89">
        <v>3675</v>
      </c>
      <c r="U112" s="90" t="s">
        <v>443</v>
      </c>
    </row>
    <row r="113" spans="4:21" ht="15.75" customHeight="1" x14ac:dyDescent="0.35">
      <c r="D113" s="62"/>
      <c r="E113" s="62"/>
      <c r="G113" s="62"/>
      <c r="H113" s="62"/>
      <c r="I113" s="62"/>
      <c r="T113" s="89">
        <v>3695</v>
      </c>
      <c r="U113" s="90" t="s">
        <v>444</v>
      </c>
    </row>
    <row r="114" spans="4:21" ht="15.75" customHeight="1" x14ac:dyDescent="0.35">
      <c r="D114" s="62"/>
      <c r="E114" s="62"/>
      <c r="G114" s="62"/>
      <c r="H114" s="62"/>
      <c r="I114" s="62"/>
      <c r="T114" s="89">
        <v>3710</v>
      </c>
      <c r="U114" s="90" t="s">
        <v>445</v>
      </c>
    </row>
    <row r="115" spans="4:21" ht="15.75" customHeight="1" x14ac:dyDescent="0.35">
      <c r="D115" s="62"/>
      <c r="E115" s="62"/>
      <c r="G115" s="62"/>
      <c r="H115" s="62"/>
      <c r="I115" s="62"/>
      <c r="T115" s="89">
        <v>3785</v>
      </c>
      <c r="U115" s="90" t="s">
        <v>446</v>
      </c>
    </row>
    <row r="116" spans="4:21" ht="15.75" customHeight="1" x14ac:dyDescent="0.35">
      <c r="D116" s="62"/>
      <c r="E116" s="62"/>
      <c r="G116" s="62"/>
      <c r="H116" s="62"/>
      <c r="I116" s="62"/>
      <c r="T116" s="89">
        <v>3815</v>
      </c>
      <c r="U116" s="90" t="s">
        <v>447</v>
      </c>
    </row>
    <row r="117" spans="4:21" ht="15.75" customHeight="1" x14ac:dyDescent="0.35">
      <c r="D117" s="62"/>
      <c r="E117" s="62"/>
      <c r="G117" s="62"/>
      <c r="H117" s="62"/>
      <c r="I117" s="62"/>
      <c r="T117" s="89">
        <v>3945</v>
      </c>
      <c r="U117" s="90" t="s">
        <v>448</v>
      </c>
    </row>
    <row r="118" spans="4:21" ht="15.75" customHeight="1" x14ac:dyDescent="0.35">
      <c r="D118" s="62"/>
      <c r="E118" s="62"/>
      <c r="G118" s="62"/>
      <c r="H118" s="62"/>
      <c r="I118" s="62"/>
      <c r="T118" s="89">
        <v>3995</v>
      </c>
      <c r="U118" s="90" t="s">
        <v>449</v>
      </c>
    </row>
    <row r="119" spans="4:21" ht="15.75" customHeight="1" x14ac:dyDescent="0.35">
      <c r="D119" s="62"/>
      <c r="E119" s="62"/>
      <c r="G119" s="62"/>
      <c r="H119" s="62"/>
      <c r="I119" s="62"/>
      <c r="T119" s="89">
        <v>4000</v>
      </c>
      <c r="U119" s="90" t="s">
        <v>450</v>
      </c>
    </row>
    <row r="120" spans="4:21" ht="15.75" customHeight="1" x14ac:dyDescent="0.35">
      <c r="D120" s="62"/>
      <c r="E120" s="62"/>
      <c r="G120" s="62"/>
      <c r="H120" s="62"/>
      <c r="I120" s="62"/>
      <c r="T120" s="89">
        <v>4015</v>
      </c>
      <c r="U120" s="90" t="s">
        <v>451</v>
      </c>
    </row>
    <row r="121" spans="4:21" ht="15.75" customHeight="1" x14ac:dyDescent="0.35">
      <c r="D121" s="62"/>
      <c r="E121" s="62"/>
      <c r="G121" s="62"/>
      <c r="H121" s="62"/>
      <c r="I121" s="62"/>
      <c r="T121" s="89">
        <v>4145</v>
      </c>
      <c r="U121" s="90" t="s">
        <v>452</v>
      </c>
    </row>
    <row r="122" spans="4:21" ht="15.75" customHeight="1" x14ac:dyDescent="0.35">
      <c r="D122" s="62"/>
      <c r="E122" s="62"/>
      <c r="F122" s="62"/>
      <c r="G122" s="62"/>
      <c r="H122" s="62"/>
      <c r="I122" s="62"/>
      <c r="T122" s="89">
        <v>4205</v>
      </c>
      <c r="U122" s="90" t="s">
        <v>453</v>
      </c>
    </row>
    <row r="123" spans="4:21" ht="15.75" customHeight="1" x14ac:dyDescent="0.35">
      <c r="D123" s="62"/>
      <c r="E123" s="62"/>
      <c r="F123" s="62"/>
      <c r="G123" s="62"/>
      <c r="H123" s="62"/>
      <c r="I123" s="62"/>
      <c r="T123" s="89">
        <v>4215</v>
      </c>
      <c r="U123" s="90" t="s">
        <v>454</v>
      </c>
    </row>
    <row r="124" spans="4:21" ht="15.75" customHeight="1" x14ac:dyDescent="0.35">
      <c r="D124" s="62"/>
      <c r="E124" s="62"/>
      <c r="F124" s="62"/>
      <c r="G124" s="62"/>
      <c r="H124" s="62"/>
      <c r="I124" s="62"/>
      <c r="T124" s="89">
        <v>4225</v>
      </c>
      <c r="U124" s="90" t="s">
        <v>455</v>
      </c>
    </row>
    <row r="125" spans="4:21" ht="15.75" customHeight="1" x14ac:dyDescent="0.35">
      <c r="D125" s="62"/>
      <c r="E125" s="62"/>
      <c r="F125" s="62"/>
      <c r="G125" s="62"/>
      <c r="H125" s="62"/>
      <c r="I125" s="62"/>
      <c r="T125" s="89">
        <v>4245</v>
      </c>
      <c r="U125" s="90" t="s">
        <v>456</v>
      </c>
    </row>
    <row r="126" spans="4:21" ht="15.75" customHeight="1" x14ac:dyDescent="0.35">
      <c r="D126" s="62"/>
      <c r="E126" s="62"/>
      <c r="F126" s="62"/>
      <c r="G126" s="62"/>
      <c r="H126" s="62"/>
      <c r="I126" s="62"/>
      <c r="T126" s="89">
        <v>4255</v>
      </c>
      <c r="U126" s="90" t="s">
        <v>457</v>
      </c>
    </row>
    <row r="127" spans="4:21" ht="15.75" customHeight="1" x14ac:dyDescent="0.35">
      <c r="D127" s="62"/>
      <c r="E127" s="62"/>
      <c r="F127" s="62"/>
      <c r="G127" s="62"/>
      <c r="H127" s="62"/>
      <c r="I127" s="62"/>
      <c r="T127" s="89">
        <v>4315</v>
      </c>
      <c r="U127" s="90" t="s">
        <v>458</v>
      </c>
    </row>
    <row r="128" spans="4:21" ht="15.75" customHeight="1" x14ac:dyDescent="0.35">
      <c r="D128" s="62"/>
      <c r="E128" s="62"/>
      <c r="F128" s="62"/>
      <c r="G128" s="62"/>
      <c r="H128" s="62"/>
      <c r="I128" s="62"/>
      <c r="T128" s="89">
        <v>4325</v>
      </c>
      <c r="U128" s="90" t="s">
        <v>459</v>
      </c>
    </row>
    <row r="129" spans="4:21" ht="15.75" customHeight="1" x14ac:dyDescent="0.35">
      <c r="D129" s="62"/>
      <c r="E129" s="62"/>
      <c r="F129" s="62"/>
      <c r="G129" s="62"/>
      <c r="H129" s="62"/>
      <c r="I129" s="62"/>
      <c r="T129" s="89">
        <v>4335</v>
      </c>
      <c r="U129" s="90" t="s">
        <v>460</v>
      </c>
    </row>
    <row r="130" spans="4:21" ht="15.75" customHeight="1" x14ac:dyDescent="0.35">
      <c r="D130" s="62"/>
      <c r="E130" s="62"/>
      <c r="F130" s="62"/>
      <c r="G130" s="62"/>
      <c r="H130" s="62"/>
      <c r="I130" s="62"/>
      <c r="T130" s="89">
        <v>4345</v>
      </c>
      <c r="U130" s="90" t="s">
        <v>461</v>
      </c>
    </row>
    <row r="131" spans="4:21" ht="15.75" customHeight="1" x14ac:dyDescent="0.35">
      <c r="D131" s="62"/>
      <c r="E131" s="62"/>
      <c r="F131" s="62"/>
      <c r="G131" s="62"/>
      <c r="H131" s="62"/>
      <c r="I131" s="62"/>
      <c r="T131" s="89">
        <v>4415</v>
      </c>
      <c r="U131" s="90" t="s">
        <v>462</v>
      </c>
    </row>
    <row r="132" spans="4:21" ht="15.75" customHeight="1" x14ac:dyDescent="0.35">
      <c r="D132" s="62"/>
      <c r="E132" s="62"/>
      <c r="F132" s="62"/>
      <c r="G132" s="62"/>
      <c r="H132" s="62"/>
      <c r="I132" s="62"/>
      <c r="T132" s="89">
        <v>4445</v>
      </c>
      <c r="U132" s="90" t="s">
        <v>463</v>
      </c>
    </row>
    <row r="133" spans="4:21" ht="15.75" customHeight="1" x14ac:dyDescent="0.35">
      <c r="D133" s="62"/>
      <c r="E133" s="62"/>
      <c r="F133" s="62"/>
      <c r="G133" s="62"/>
      <c r="H133" s="62"/>
      <c r="I133" s="62"/>
      <c r="T133" s="89">
        <v>4455</v>
      </c>
      <c r="U133" s="90" t="s">
        <v>464</v>
      </c>
    </row>
    <row r="134" spans="4:21" ht="15.75" customHeight="1" x14ac:dyDescent="0.35">
      <c r="D134" s="62"/>
      <c r="E134" s="62"/>
      <c r="F134" s="62"/>
      <c r="G134" s="62"/>
      <c r="H134" s="62"/>
      <c r="I134" s="62"/>
      <c r="T134" s="89">
        <v>4515</v>
      </c>
      <c r="U134" s="90" t="s">
        <v>465</v>
      </c>
    </row>
    <row r="135" spans="4:21" ht="15.75" customHeight="1" x14ac:dyDescent="0.35">
      <c r="D135" s="62"/>
      <c r="E135" s="62"/>
      <c r="F135" s="62"/>
      <c r="G135" s="62"/>
      <c r="H135" s="62"/>
      <c r="I135" s="62"/>
      <c r="T135" s="89">
        <v>4525</v>
      </c>
      <c r="U135" s="90" t="s">
        <v>466</v>
      </c>
    </row>
    <row r="136" spans="4:21" ht="15.75" customHeight="1" x14ac:dyDescent="0.35">
      <c r="D136" s="62"/>
      <c r="E136" s="62"/>
      <c r="F136" s="62"/>
      <c r="G136" s="62"/>
      <c r="H136" s="62"/>
      <c r="I136" s="62"/>
      <c r="T136" s="89">
        <v>4535</v>
      </c>
      <c r="U136" s="90" t="s">
        <v>467</v>
      </c>
    </row>
    <row r="137" spans="4:21" ht="15.75" customHeight="1" x14ac:dyDescent="0.35">
      <c r="D137" s="62"/>
      <c r="E137" s="62"/>
      <c r="F137" s="62"/>
      <c r="G137" s="62"/>
      <c r="H137" s="62"/>
      <c r="I137" s="62"/>
      <c r="T137" s="89">
        <v>4580</v>
      </c>
      <c r="U137" s="90" t="s">
        <v>468</v>
      </c>
    </row>
    <row r="138" spans="4:21" ht="15.75" customHeight="1" x14ac:dyDescent="0.35">
      <c r="D138" s="62"/>
      <c r="E138" s="62"/>
      <c r="F138" s="62"/>
      <c r="G138" s="62"/>
      <c r="H138" s="62"/>
      <c r="I138" s="62"/>
      <c r="T138" s="89">
        <v>4590</v>
      </c>
      <c r="U138" s="90" t="s">
        <v>469</v>
      </c>
    </row>
    <row r="139" spans="4:21" ht="15.75" customHeight="1" x14ac:dyDescent="0.35">
      <c r="D139" s="62"/>
      <c r="E139" s="62"/>
      <c r="F139" s="62"/>
      <c r="G139" s="62"/>
      <c r="H139" s="62"/>
      <c r="I139" s="62"/>
      <c r="T139" s="89">
        <v>4600</v>
      </c>
      <c r="U139" s="90" t="s">
        <v>470</v>
      </c>
    </row>
    <row r="140" spans="4:21" ht="15.75" customHeight="1" x14ac:dyDescent="0.35">
      <c r="D140" s="62"/>
      <c r="E140" s="62"/>
      <c r="F140" s="62"/>
      <c r="G140" s="62"/>
      <c r="H140" s="62"/>
      <c r="I140" s="62"/>
      <c r="T140" s="89">
        <v>4615</v>
      </c>
      <c r="U140" s="104" t="s">
        <v>471</v>
      </c>
    </row>
    <row r="141" spans="4:21" ht="15.75" customHeight="1" x14ac:dyDescent="0.35">
      <c r="D141" s="62"/>
      <c r="E141" s="62"/>
      <c r="F141" s="62"/>
      <c r="G141" s="62"/>
      <c r="H141" s="62"/>
      <c r="I141" s="62"/>
      <c r="T141" s="89">
        <v>4645</v>
      </c>
      <c r="U141" s="90" t="s">
        <v>472</v>
      </c>
    </row>
    <row r="142" spans="4:21" ht="15.75" customHeight="1" x14ac:dyDescent="0.35">
      <c r="D142" s="62"/>
      <c r="E142" s="62"/>
      <c r="F142" s="62"/>
      <c r="G142" s="62"/>
      <c r="H142" s="62"/>
      <c r="I142" s="62"/>
      <c r="T142" s="89">
        <v>4650</v>
      </c>
      <c r="U142" s="90" t="s">
        <v>473</v>
      </c>
    </row>
    <row r="143" spans="4:21" ht="15.75" customHeight="1" x14ac:dyDescent="0.35">
      <c r="D143" s="62"/>
      <c r="E143" s="62"/>
      <c r="F143" s="62"/>
      <c r="G143" s="62"/>
      <c r="H143" s="62"/>
      <c r="I143" s="62"/>
      <c r="T143" s="89">
        <v>4660</v>
      </c>
      <c r="U143" s="90" t="s">
        <v>474</v>
      </c>
    </row>
    <row r="144" spans="4:21" ht="15.75" customHeight="1" x14ac:dyDescent="0.35">
      <c r="D144" s="62"/>
      <c r="E144" s="62"/>
      <c r="F144" s="62"/>
      <c r="G144" s="62"/>
      <c r="H144" s="62"/>
      <c r="I144" s="62"/>
      <c r="T144" s="89">
        <v>4670</v>
      </c>
      <c r="U144" s="90" t="s">
        <v>475</v>
      </c>
    </row>
    <row r="145" spans="4:21" ht="15.75" customHeight="1" x14ac:dyDescent="0.35">
      <c r="D145" s="62"/>
      <c r="E145" s="62"/>
      <c r="F145" s="62"/>
      <c r="G145" s="62"/>
      <c r="H145" s="62"/>
      <c r="I145" s="62"/>
      <c r="T145" s="89">
        <v>4680</v>
      </c>
      <c r="U145" s="90" t="s">
        <v>476</v>
      </c>
    </row>
    <row r="146" spans="4:21" ht="15.75" customHeight="1" x14ac:dyDescent="0.35">
      <c r="D146" s="62"/>
      <c r="E146" s="62"/>
      <c r="F146" s="62"/>
      <c r="G146" s="62"/>
      <c r="H146" s="62"/>
      <c r="I146" s="62"/>
      <c r="T146" s="89">
        <v>4690</v>
      </c>
      <c r="U146" s="90" t="s">
        <v>477</v>
      </c>
    </row>
    <row r="147" spans="4:21" ht="15.75" customHeight="1" x14ac:dyDescent="0.35">
      <c r="D147" s="62"/>
      <c r="E147" s="62"/>
      <c r="F147" s="62"/>
      <c r="G147" s="62"/>
      <c r="H147" s="62"/>
      <c r="I147" s="62"/>
      <c r="T147" s="89">
        <v>4700</v>
      </c>
      <c r="U147" s="104" t="s">
        <v>478</v>
      </c>
    </row>
    <row r="148" spans="4:21" ht="15.75" customHeight="1" x14ac:dyDescent="0.35">
      <c r="D148" s="62"/>
      <c r="E148" s="62"/>
      <c r="F148" s="62"/>
      <c r="G148" s="62"/>
      <c r="H148" s="62"/>
      <c r="I148" s="62"/>
      <c r="T148" s="89">
        <v>4710</v>
      </c>
      <c r="U148" s="90" t="s">
        <v>479</v>
      </c>
    </row>
    <row r="149" spans="4:21" ht="15.75" customHeight="1" x14ac:dyDescent="0.35">
      <c r="D149" s="62"/>
      <c r="E149" s="62"/>
      <c r="F149" s="62"/>
      <c r="G149" s="62"/>
      <c r="H149" s="62"/>
      <c r="I149" s="62"/>
      <c r="T149" s="89">
        <v>4720</v>
      </c>
      <c r="U149" s="90" t="s">
        <v>480</v>
      </c>
    </row>
    <row r="150" spans="4:21" ht="15.75" customHeight="1" x14ac:dyDescent="0.35">
      <c r="D150" s="62"/>
      <c r="E150" s="62"/>
      <c r="F150" s="62"/>
      <c r="G150" s="62"/>
      <c r="H150" s="62"/>
      <c r="I150" s="62"/>
      <c r="T150" s="89">
        <v>4730</v>
      </c>
      <c r="U150" s="90" t="s">
        <v>481</v>
      </c>
    </row>
    <row r="151" spans="4:21" ht="15.75" customHeight="1" x14ac:dyDescent="0.35">
      <c r="D151" s="62"/>
      <c r="E151" s="62"/>
      <c r="F151" s="62"/>
      <c r="G151" s="62"/>
      <c r="H151" s="62"/>
      <c r="I151" s="62"/>
      <c r="T151" s="89">
        <v>4740</v>
      </c>
      <c r="U151" s="104" t="s">
        <v>482</v>
      </c>
    </row>
    <row r="152" spans="4:21" ht="15.75" customHeight="1" x14ac:dyDescent="0.35">
      <c r="D152" s="62"/>
      <c r="E152" s="62"/>
      <c r="F152" s="62"/>
      <c r="G152" s="62"/>
      <c r="H152" s="62"/>
      <c r="I152" s="62"/>
      <c r="T152" s="89">
        <v>4760</v>
      </c>
      <c r="U152" s="90" t="s">
        <v>483</v>
      </c>
    </row>
    <row r="153" spans="4:21" ht="15.75" customHeight="1" x14ac:dyDescent="0.35">
      <c r="D153" s="62"/>
      <c r="E153" s="62"/>
      <c r="F153" s="62"/>
      <c r="G153" s="62"/>
      <c r="H153" s="62"/>
      <c r="I153" s="62"/>
      <c r="T153" s="89">
        <v>4805</v>
      </c>
      <c r="U153" s="90" t="s">
        <v>484</v>
      </c>
    </row>
    <row r="154" spans="4:21" ht="15.75" customHeight="1" x14ac:dyDescent="0.35">
      <c r="D154" s="62"/>
      <c r="E154" s="62"/>
      <c r="F154" s="62"/>
      <c r="G154" s="62"/>
      <c r="H154" s="62"/>
      <c r="I154" s="62"/>
      <c r="T154" s="89">
        <v>4860</v>
      </c>
      <c r="U154" s="90" t="s">
        <v>485</v>
      </c>
    </row>
    <row r="155" spans="4:21" ht="15.75" customHeight="1" x14ac:dyDescent="0.35">
      <c r="D155" s="62"/>
      <c r="E155" s="62"/>
      <c r="F155" s="62"/>
      <c r="G155" s="62"/>
      <c r="H155" s="62"/>
      <c r="I155" s="62"/>
      <c r="T155" s="89">
        <v>4915</v>
      </c>
      <c r="U155" s="90" t="s">
        <v>486</v>
      </c>
    </row>
    <row r="156" spans="4:21" ht="15.75" customHeight="1" x14ac:dyDescent="0.35">
      <c r="D156" s="62"/>
      <c r="E156" s="62"/>
      <c r="F156" s="62"/>
      <c r="G156" s="62"/>
      <c r="H156" s="62"/>
      <c r="I156" s="62"/>
      <c r="T156" s="89">
        <v>4925</v>
      </c>
      <c r="U156" s="90" t="s">
        <v>487</v>
      </c>
    </row>
    <row r="157" spans="4:21" ht="15.75" customHeight="1" x14ac:dyDescent="0.35">
      <c r="D157" s="62"/>
      <c r="E157" s="62"/>
      <c r="F157" s="62"/>
      <c r="G157" s="62"/>
      <c r="H157" s="62"/>
      <c r="I157" s="62"/>
      <c r="T157" s="89">
        <v>4940</v>
      </c>
      <c r="U157" s="90" t="s">
        <v>488</v>
      </c>
    </row>
    <row r="158" spans="4:21" ht="15.75" customHeight="1" x14ac:dyDescent="0.35">
      <c r="D158" s="62"/>
      <c r="E158" s="62"/>
      <c r="F158" s="62"/>
      <c r="G158" s="62"/>
      <c r="H158" s="62"/>
      <c r="I158" s="62"/>
      <c r="T158" s="89">
        <v>4945</v>
      </c>
      <c r="U158" s="90" t="s">
        <v>489</v>
      </c>
    </row>
    <row r="159" spans="4:21" ht="15.75" customHeight="1" x14ac:dyDescent="0.35">
      <c r="D159" s="62"/>
      <c r="E159" s="62"/>
      <c r="F159" s="62"/>
      <c r="G159" s="62"/>
      <c r="H159" s="62"/>
      <c r="I159" s="62"/>
      <c r="T159" s="89">
        <v>5075</v>
      </c>
      <c r="U159" s="90" t="s">
        <v>490</v>
      </c>
    </row>
    <row r="160" spans="4:21" ht="15.75" customHeight="1" x14ac:dyDescent="0.35">
      <c r="D160" s="62"/>
      <c r="E160" s="62"/>
      <c r="F160" s="62"/>
      <c r="G160" s="62"/>
      <c r="H160" s="62"/>
      <c r="I160" s="62"/>
      <c r="T160" s="89">
        <v>5085</v>
      </c>
      <c r="U160" s="90" t="s">
        <v>491</v>
      </c>
    </row>
    <row r="161" spans="4:21" ht="15.75" customHeight="1" x14ac:dyDescent="0.35">
      <c r="D161" s="62"/>
      <c r="E161" s="62"/>
      <c r="F161" s="62"/>
      <c r="G161" s="62"/>
      <c r="H161" s="62"/>
      <c r="I161" s="62"/>
      <c r="T161" s="89">
        <v>5245</v>
      </c>
      <c r="U161" s="90" t="s">
        <v>492</v>
      </c>
    </row>
    <row r="162" spans="4:21" ht="15.75" customHeight="1" x14ac:dyDescent="0.35">
      <c r="D162" s="62"/>
      <c r="E162" s="62"/>
      <c r="F162" s="62"/>
      <c r="G162" s="62"/>
      <c r="H162" s="62"/>
      <c r="I162" s="62"/>
      <c r="T162" s="89">
        <v>5255</v>
      </c>
      <c r="U162" s="90" t="s">
        <v>493</v>
      </c>
    </row>
    <row r="163" spans="4:21" ht="15.75" customHeight="1" x14ac:dyDescent="0.35">
      <c r="D163" s="62"/>
      <c r="E163" s="62"/>
      <c r="F163" s="62"/>
      <c r="G163" s="62"/>
      <c r="H163" s="62"/>
      <c r="I163" s="62"/>
      <c r="T163" s="89">
        <v>5265</v>
      </c>
      <c r="U163" s="90" t="s">
        <v>494</v>
      </c>
    </row>
    <row r="164" spans="4:21" ht="15.75" customHeight="1" x14ac:dyDescent="0.35">
      <c r="D164" s="62"/>
      <c r="E164" s="62"/>
      <c r="F164" s="62"/>
      <c r="G164" s="62"/>
      <c r="H164" s="62"/>
      <c r="I164" s="62"/>
      <c r="T164" s="89">
        <v>5275</v>
      </c>
      <c r="U164" s="90" t="s">
        <v>495</v>
      </c>
    </row>
    <row r="165" spans="4:21" ht="15.75" customHeight="1" x14ac:dyDescent="0.35">
      <c r="D165" s="62"/>
      <c r="E165" s="62"/>
      <c r="F165" s="62"/>
      <c r="G165" s="62"/>
      <c r="H165" s="62"/>
      <c r="I165" s="62"/>
      <c r="T165" s="89">
        <v>5280</v>
      </c>
      <c r="U165" s="90" t="s">
        <v>496</v>
      </c>
    </row>
    <row r="166" spans="4:21" ht="15.75" customHeight="1" x14ac:dyDescent="0.35">
      <c r="D166" s="62"/>
      <c r="E166" s="62"/>
      <c r="F166" s="62"/>
      <c r="G166" s="62"/>
      <c r="H166" s="62"/>
      <c r="I166" s="62"/>
      <c r="T166" s="89">
        <v>5300</v>
      </c>
      <c r="U166" s="90" t="s">
        <v>497</v>
      </c>
    </row>
    <row r="167" spans="4:21" ht="15.75" customHeight="1" x14ac:dyDescent="0.35">
      <c r="D167" s="62"/>
      <c r="E167" s="62"/>
      <c r="F167" s="62"/>
      <c r="G167" s="62"/>
      <c r="H167" s="62"/>
      <c r="I167" s="62"/>
      <c r="T167" s="89">
        <v>5310</v>
      </c>
      <c r="U167" s="90" t="s">
        <v>498</v>
      </c>
    </row>
    <row r="168" spans="4:21" ht="15.75" customHeight="1" x14ac:dyDescent="0.35">
      <c r="D168" s="62"/>
      <c r="E168" s="62"/>
      <c r="F168" s="62"/>
      <c r="G168" s="62"/>
      <c r="H168" s="62"/>
      <c r="I168" s="62"/>
      <c r="T168" s="89">
        <v>5330</v>
      </c>
      <c r="U168" s="90" t="s">
        <v>499</v>
      </c>
    </row>
    <row r="169" spans="4:21" ht="15.75" customHeight="1" x14ac:dyDescent="0.35">
      <c r="D169" s="62"/>
      <c r="E169" s="62"/>
      <c r="F169" s="62"/>
      <c r="G169" s="62"/>
      <c r="H169" s="62"/>
      <c r="I169" s="62"/>
      <c r="T169" s="89">
        <v>5340</v>
      </c>
      <c r="U169" s="90" t="s">
        <v>500</v>
      </c>
    </row>
    <row r="170" spans="4:21" ht="15.75" customHeight="1" x14ac:dyDescent="0.35">
      <c r="D170" s="62"/>
      <c r="E170" s="62"/>
      <c r="F170" s="62"/>
      <c r="G170" s="62"/>
      <c r="H170" s="62"/>
      <c r="I170" s="62"/>
      <c r="T170" s="89">
        <v>5350</v>
      </c>
      <c r="U170" s="90" t="s">
        <v>501</v>
      </c>
    </row>
    <row r="171" spans="4:21" ht="15.75" customHeight="1" x14ac:dyDescent="0.35">
      <c r="D171" s="62"/>
      <c r="E171" s="62"/>
      <c r="F171" s="62"/>
      <c r="G171" s="62"/>
      <c r="H171" s="62"/>
      <c r="I171" s="62"/>
      <c r="T171" s="89">
        <v>5360</v>
      </c>
      <c r="U171" s="90" t="s">
        <v>502</v>
      </c>
    </row>
    <row r="172" spans="4:21" ht="15.75" customHeight="1" x14ac:dyDescent="0.35">
      <c r="D172" s="62"/>
      <c r="E172" s="62"/>
      <c r="F172" s="62"/>
      <c r="G172" s="62"/>
      <c r="H172" s="62"/>
      <c r="I172" s="62"/>
      <c r="T172" s="89">
        <v>5370</v>
      </c>
      <c r="U172" s="90" t="s">
        <v>503</v>
      </c>
    </row>
    <row r="173" spans="4:21" ht="15.75" customHeight="1" x14ac:dyDescent="0.35">
      <c r="D173" s="62"/>
      <c r="E173" s="62"/>
      <c r="F173" s="62"/>
      <c r="G173" s="62"/>
      <c r="H173" s="62"/>
      <c r="I173" s="62"/>
      <c r="T173" s="89">
        <v>5375</v>
      </c>
      <c r="U173" s="90" t="s">
        <v>331</v>
      </c>
    </row>
    <row r="174" spans="4:21" ht="15.75" customHeight="1" x14ac:dyDescent="0.35">
      <c r="D174" s="62"/>
      <c r="E174" s="62"/>
      <c r="F174" s="62"/>
      <c r="G174" s="62"/>
      <c r="H174" s="62"/>
      <c r="I174" s="62"/>
      <c r="T174" s="89">
        <v>5380</v>
      </c>
      <c r="U174" s="90" t="s">
        <v>504</v>
      </c>
    </row>
    <row r="175" spans="4:21" ht="15.75" customHeight="1" x14ac:dyDescent="0.35">
      <c r="D175" s="62"/>
      <c r="E175" s="62"/>
      <c r="F175" s="62"/>
      <c r="G175" s="62"/>
      <c r="H175" s="62"/>
      <c r="I175" s="62"/>
      <c r="T175" s="89">
        <v>5385</v>
      </c>
      <c r="U175" s="90" t="s">
        <v>505</v>
      </c>
    </row>
    <row r="176" spans="4:21" ht="15.75" customHeight="1" x14ac:dyDescent="0.35">
      <c r="D176" s="62"/>
      <c r="E176" s="62"/>
      <c r="F176" s="62"/>
      <c r="G176" s="62"/>
      <c r="H176" s="62"/>
      <c r="I176" s="62"/>
      <c r="T176" s="89">
        <v>5400</v>
      </c>
      <c r="U176" s="90" t="s">
        <v>506</v>
      </c>
    </row>
    <row r="177" spans="4:21" ht="15.75" customHeight="1" x14ac:dyDescent="0.35">
      <c r="D177" s="62"/>
      <c r="E177" s="62"/>
      <c r="F177" s="62"/>
      <c r="G177" s="62"/>
      <c r="H177" s="62"/>
      <c r="I177" s="62"/>
      <c r="T177" s="89">
        <v>5455</v>
      </c>
      <c r="U177" s="90" t="s">
        <v>507</v>
      </c>
    </row>
    <row r="178" spans="4:21" ht="15.75" customHeight="1" x14ac:dyDescent="0.35">
      <c r="D178" s="62"/>
      <c r="E178" s="62"/>
      <c r="F178" s="62"/>
      <c r="G178" s="62"/>
      <c r="H178" s="62"/>
      <c r="I178" s="62"/>
      <c r="T178" s="89">
        <v>5470</v>
      </c>
      <c r="U178" s="90" t="s">
        <v>508</v>
      </c>
    </row>
    <row r="179" spans="4:21" ht="15.75" customHeight="1" x14ac:dyDescent="0.35">
      <c r="D179" s="62"/>
      <c r="E179" s="62"/>
      <c r="F179" s="62"/>
      <c r="G179" s="62"/>
      <c r="H179" s="62"/>
      <c r="I179" s="62"/>
      <c r="T179" s="89">
        <v>5480</v>
      </c>
      <c r="U179" s="90" t="s">
        <v>509</v>
      </c>
    </row>
    <row r="180" spans="4:21" ht="15.75" customHeight="1" x14ac:dyDescent="0.35">
      <c r="D180" s="62"/>
      <c r="E180" s="62"/>
      <c r="F180" s="62"/>
      <c r="G180" s="62"/>
      <c r="H180" s="62"/>
      <c r="I180" s="62"/>
      <c r="T180" s="89">
        <v>5485</v>
      </c>
      <c r="U180" s="90" t="s">
        <v>510</v>
      </c>
    </row>
    <row r="181" spans="4:21" ht="15.75" customHeight="1" x14ac:dyDescent="0.35">
      <c r="D181" s="62"/>
      <c r="E181" s="62"/>
      <c r="F181" s="62"/>
      <c r="G181" s="62"/>
      <c r="H181" s="62"/>
      <c r="I181" s="62"/>
      <c r="T181" s="89">
        <v>5495</v>
      </c>
      <c r="U181" s="90" t="s">
        <v>511</v>
      </c>
    </row>
    <row r="182" spans="4:21" ht="15.75" customHeight="1" x14ac:dyDescent="0.35">
      <c r="D182" s="62"/>
      <c r="E182" s="62"/>
      <c r="F182" s="62"/>
      <c r="G182" s="62"/>
      <c r="H182" s="62"/>
      <c r="I182" s="62"/>
      <c r="T182" s="89">
        <v>5520</v>
      </c>
      <c r="U182" s="90" t="s">
        <v>512</v>
      </c>
    </row>
    <row r="183" spans="4:21" ht="15.75" customHeight="1" x14ac:dyDescent="0.35">
      <c r="D183" s="62"/>
      <c r="E183" s="62"/>
      <c r="F183" s="62"/>
      <c r="G183" s="62"/>
      <c r="H183" s="62"/>
      <c r="I183" s="62"/>
      <c r="T183" s="89">
        <v>5525</v>
      </c>
      <c r="U183" s="90" t="s">
        <v>513</v>
      </c>
    </row>
    <row r="184" spans="4:21" ht="15.75" customHeight="1" x14ac:dyDescent="0.35">
      <c r="D184" s="62"/>
      <c r="E184" s="62"/>
      <c r="F184" s="62"/>
      <c r="G184" s="62"/>
      <c r="H184" s="62"/>
      <c r="I184" s="62"/>
      <c r="T184" s="89">
        <v>5615</v>
      </c>
      <c r="U184" s="90" t="s">
        <v>514</v>
      </c>
    </row>
    <row r="185" spans="4:21" ht="15.75" customHeight="1" x14ac:dyDescent="0.35">
      <c r="D185" s="62"/>
      <c r="E185" s="62"/>
      <c r="F185" s="62"/>
      <c r="G185" s="62"/>
      <c r="H185" s="62"/>
      <c r="I185" s="62"/>
      <c r="T185" s="89">
        <v>5620</v>
      </c>
      <c r="U185" s="104" t="s">
        <v>515</v>
      </c>
    </row>
    <row r="186" spans="4:21" ht="15.75" customHeight="1" x14ac:dyDescent="0.35">
      <c r="D186" s="62"/>
      <c r="E186" s="62"/>
      <c r="F186" s="62"/>
      <c r="G186" s="62"/>
      <c r="H186" s="62"/>
      <c r="I186" s="62"/>
      <c r="T186" s="89">
        <v>5625</v>
      </c>
      <c r="U186" s="90" t="s">
        <v>516</v>
      </c>
    </row>
    <row r="187" spans="4:21" ht="15.75" customHeight="1" x14ac:dyDescent="0.35">
      <c r="D187" s="62"/>
      <c r="E187" s="62"/>
      <c r="F187" s="62"/>
      <c r="G187" s="62"/>
      <c r="H187" s="62"/>
      <c r="I187" s="62"/>
      <c r="T187" s="89">
        <v>5635</v>
      </c>
      <c r="U187" s="90" t="s">
        <v>517</v>
      </c>
    </row>
    <row r="188" spans="4:21" ht="15.75" customHeight="1" x14ac:dyDescent="0.35">
      <c r="D188" s="62"/>
      <c r="E188" s="62"/>
      <c r="F188" s="62"/>
      <c r="G188" s="62"/>
      <c r="H188" s="62"/>
      <c r="I188" s="62"/>
      <c r="T188" s="89">
        <v>5705</v>
      </c>
      <c r="U188" s="90" t="s">
        <v>518</v>
      </c>
    </row>
    <row r="189" spans="4:21" ht="15.75" customHeight="1" x14ac:dyDescent="0.35">
      <c r="D189" s="62"/>
      <c r="E189" s="62"/>
      <c r="F189" s="62"/>
      <c r="G189" s="62"/>
      <c r="H189" s="62"/>
      <c r="I189" s="62"/>
      <c r="T189" s="89">
        <v>5740</v>
      </c>
      <c r="U189" s="90" t="s">
        <v>519</v>
      </c>
    </row>
    <row r="190" spans="4:21" ht="15.75" customHeight="1" x14ac:dyDescent="0.35">
      <c r="D190" s="62"/>
      <c r="E190" s="62"/>
      <c r="F190" s="62"/>
      <c r="G190" s="62"/>
      <c r="H190" s="62"/>
      <c r="I190" s="62"/>
      <c r="T190" s="89">
        <v>5835</v>
      </c>
      <c r="U190" s="90" t="s">
        <v>520</v>
      </c>
    </row>
    <row r="191" spans="4:21" ht="15.75" customHeight="1" x14ac:dyDescent="0.35">
      <c r="D191" s="62"/>
      <c r="E191" s="62"/>
      <c r="F191" s="62"/>
      <c r="G191" s="62"/>
      <c r="H191" s="62"/>
      <c r="I191" s="62"/>
      <c r="T191" s="89">
        <v>5845</v>
      </c>
      <c r="U191" s="90" t="s">
        <v>521</v>
      </c>
    </row>
    <row r="192" spans="4:21" ht="15.75" customHeight="1" x14ac:dyDescent="0.35">
      <c r="D192" s="62"/>
      <c r="E192" s="62"/>
      <c r="F192" s="62"/>
      <c r="G192" s="62"/>
      <c r="H192" s="62"/>
      <c r="I192" s="62"/>
      <c r="T192" s="89">
        <v>5855</v>
      </c>
      <c r="U192" s="90" t="s">
        <v>522</v>
      </c>
    </row>
    <row r="193" spans="4:21" ht="15.75" customHeight="1" x14ac:dyDescent="0.35">
      <c r="D193" s="62"/>
      <c r="E193" s="62"/>
      <c r="F193" s="62"/>
      <c r="G193" s="62"/>
      <c r="H193" s="62"/>
      <c r="I193" s="62"/>
      <c r="T193" s="89">
        <v>5900</v>
      </c>
      <c r="U193" s="90" t="s">
        <v>523</v>
      </c>
    </row>
    <row r="194" spans="4:21" ht="15.75" customHeight="1" x14ac:dyDescent="0.35">
      <c r="D194" s="62"/>
      <c r="E194" s="62"/>
      <c r="F194" s="62"/>
      <c r="G194" s="62"/>
      <c r="H194" s="62"/>
      <c r="I194" s="62"/>
      <c r="T194" s="89">
        <v>5910</v>
      </c>
      <c r="U194" s="90" t="s">
        <v>524</v>
      </c>
    </row>
    <row r="195" spans="4:21" ht="15.75" customHeight="1" x14ac:dyDescent="0.35">
      <c r="D195" s="62"/>
      <c r="E195" s="62"/>
      <c r="F195" s="62"/>
      <c r="G195" s="62"/>
      <c r="H195" s="62"/>
      <c r="I195" s="62"/>
      <c r="T195" s="89">
        <v>5925</v>
      </c>
      <c r="U195" s="90" t="s">
        <v>525</v>
      </c>
    </row>
    <row r="196" spans="4:21" ht="15.75" customHeight="1" x14ac:dyDescent="0.35">
      <c r="D196" s="62"/>
      <c r="E196" s="62"/>
      <c r="F196" s="62"/>
      <c r="G196" s="62"/>
      <c r="H196" s="62"/>
      <c r="I196" s="62"/>
      <c r="T196" s="89">
        <v>5930</v>
      </c>
      <c r="U196" s="90" t="s">
        <v>526</v>
      </c>
    </row>
    <row r="197" spans="4:21" ht="15.75" customHeight="1" x14ac:dyDescent="0.35">
      <c r="D197" s="62"/>
      <c r="E197" s="62"/>
      <c r="F197" s="62"/>
      <c r="G197" s="62"/>
      <c r="H197" s="62"/>
      <c r="I197" s="62"/>
      <c r="T197" s="89">
        <v>5945</v>
      </c>
      <c r="U197" s="90" t="s">
        <v>527</v>
      </c>
    </row>
    <row r="198" spans="4:21" ht="15.75" customHeight="1" x14ac:dyDescent="0.35">
      <c r="D198" s="62"/>
      <c r="E198" s="62"/>
      <c r="F198" s="62"/>
      <c r="G198" s="62"/>
      <c r="H198" s="62"/>
      <c r="I198" s="62"/>
      <c r="T198" s="89">
        <v>5995</v>
      </c>
      <c r="U198" s="90" t="s">
        <v>528</v>
      </c>
    </row>
    <row r="199" spans="4:21" ht="15.75" customHeight="1" x14ac:dyDescent="0.35">
      <c r="D199" s="62"/>
      <c r="E199" s="62"/>
      <c r="F199" s="62"/>
      <c r="G199" s="62"/>
      <c r="H199" s="62"/>
      <c r="I199" s="62"/>
      <c r="T199" s="89">
        <v>6055</v>
      </c>
      <c r="U199" s="90" t="s">
        <v>529</v>
      </c>
    </row>
    <row r="200" spans="4:21" ht="15.75" customHeight="1" x14ac:dyDescent="0.35">
      <c r="D200" s="62"/>
      <c r="E200" s="62"/>
      <c r="F200" s="62"/>
      <c r="G200" s="62"/>
      <c r="H200" s="62"/>
      <c r="I200" s="62"/>
      <c r="T200" s="89">
        <v>6060</v>
      </c>
      <c r="U200" s="90" t="s">
        <v>530</v>
      </c>
    </row>
    <row r="201" spans="4:21" ht="15.75" customHeight="1" x14ac:dyDescent="0.35">
      <c r="D201" s="62"/>
      <c r="E201" s="62"/>
      <c r="F201" s="62"/>
      <c r="G201" s="62"/>
      <c r="H201" s="62"/>
      <c r="I201" s="62"/>
      <c r="T201" s="89">
        <v>6065</v>
      </c>
      <c r="U201" s="90" t="s">
        <v>531</v>
      </c>
    </row>
    <row r="202" spans="4:21" ht="15.75" customHeight="1" x14ac:dyDescent="0.35">
      <c r="D202" s="62"/>
      <c r="E202" s="62"/>
      <c r="F202" s="62"/>
      <c r="G202" s="62"/>
      <c r="H202" s="62"/>
      <c r="I202" s="62"/>
      <c r="T202" s="89">
        <v>6080</v>
      </c>
      <c r="U202" s="90" t="s">
        <v>532</v>
      </c>
    </row>
    <row r="203" spans="4:21" ht="15.75" customHeight="1" x14ac:dyDescent="0.35">
      <c r="D203" s="62"/>
      <c r="E203" s="62"/>
      <c r="F203" s="62"/>
      <c r="G203" s="62"/>
      <c r="H203" s="62"/>
      <c r="I203" s="62"/>
      <c r="T203" s="89">
        <v>6145</v>
      </c>
      <c r="U203" s="90" t="s">
        <v>533</v>
      </c>
    </row>
    <row r="204" spans="4:21" ht="15.75" customHeight="1" x14ac:dyDescent="0.35">
      <c r="D204" s="62"/>
      <c r="E204" s="62"/>
      <c r="F204" s="62"/>
      <c r="G204" s="62"/>
      <c r="H204" s="62"/>
      <c r="I204" s="62"/>
      <c r="T204" s="89">
        <v>6155</v>
      </c>
      <c r="U204" s="90" t="s">
        <v>534</v>
      </c>
    </row>
    <row r="205" spans="4:21" ht="15.75" customHeight="1" x14ac:dyDescent="0.35">
      <c r="D205" s="62"/>
      <c r="E205" s="62"/>
      <c r="F205" s="62"/>
      <c r="G205" s="62"/>
      <c r="H205" s="62"/>
      <c r="I205" s="62"/>
      <c r="T205" s="89">
        <v>6160</v>
      </c>
      <c r="U205" s="90" t="s">
        <v>535</v>
      </c>
    </row>
    <row r="206" spans="4:21" ht="15.75" customHeight="1" x14ac:dyDescent="0.35">
      <c r="D206" s="62"/>
      <c r="E206" s="62"/>
      <c r="F206" s="62"/>
      <c r="G206" s="62"/>
      <c r="H206" s="62"/>
      <c r="I206" s="62"/>
      <c r="T206" s="89">
        <v>6195</v>
      </c>
      <c r="U206" s="90" t="s">
        <v>536</v>
      </c>
    </row>
    <row r="207" spans="4:21" ht="15.75" customHeight="1" x14ac:dyDescent="0.35">
      <c r="D207" s="62"/>
      <c r="E207" s="62"/>
      <c r="F207" s="62"/>
      <c r="G207" s="62"/>
      <c r="H207" s="62"/>
      <c r="I207" s="62"/>
      <c r="T207" s="89">
        <v>6260</v>
      </c>
      <c r="U207" s="90" t="s">
        <v>537</v>
      </c>
    </row>
    <row r="208" spans="4:21" ht="15.75" customHeight="1" x14ac:dyDescent="0.35">
      <c r="D208" s="62"/>
      <c r="E208" s="62"/>
      <c r="F208" s="62"/>
      <c r="G208" s="62"/>
      <c r="H208" s="62"/>
      <c r="I208" s="62"/>
      <c r="T208" s="89">
        <v>6325</v>
      </c>
      <c r="U208" s="90" t="s">
        <v>538</v>
      </c>
    </row>
    <row r="209" spans="4:21" ht="15.75" customHeight="1" x14ac:dyDescent="0.35">
      <c r="D209" s="62"/>
      <c r="E209" s="62"/>
      <c r="F209" s="62"/>
      <c r="G209" s="62"/>
      <c r="H209" s="62"/>
      <c r="I209" s="62"/>
      <c r="T209" s="89">
        <v>6340</v>
      </c>
      <c r="U209" s="90" t="s">
        <v>539</v>
      </c>
    </row>
    <row r="210" spans="4:21" ht="15.75" customHeight="1" x14ac:dyDescent="0.35">
      <c r="D210" s="62"/>
      <c r="E210" s="62"/>
      <c r="F210" s="62"/>
      <c r="G210" s="62"/>
      <c r="H210" s="62"/>
      <c r="I210" s="62"/>
      <c r="T210" s="89">
        <v>6350</v>
      </c>
      <c r="U210" s="90" t="s">
        <v>540</v>
      </c>
    </row>
    <row r="211" spans="4:21" ht="15.75" customHeight="1" x14ac:dyDescent="0.35">
      <c r="D211" s="62"/>
      <c r="E211" s="62"/>
      <c r="F211" s="62"/>
      <c r="G211" s="62"/>
      <c r="H211" s="62"/>
      <c r="I211" s="62"/>
      <c r="T211" s="89">
        <v>6375</v>
      </c>
      <c r="U211" s="90" t="s">
        <v>541</v>
      </c>
    </row>
    <row r="212" spans="4:21" ht="15.75" customHeight="1" x14ac:dyDescent="0.35">
      <c r="D212" s="62"/>
      <c r="E212" s="62"/>
      <c r="F212" s="62"/>
      <c r="G212" s="62"/>
      <c r="H212" s="62"/>
      <c r="I212" s="62"/>
      <c r="T212" s="89">
        <v>6445</v>
      </c>
      <c r="U212" s="90" t="s">
        <v>542</v>
      </c>
    </row>
    <row r="213" spans="4:21" ht="15.75" customHeight="1" x14ac:dyDescent="0.35">
      <c r="D213" s="62"/>
      <c r="E213" s="62"/>
      <c r="F213" s="62"/>
      <c r="G213" s="62"/>
      <c r="H213" s="62"/>
      <c r="I213" s="62"/>
      <c r="T213" s="89">
        <v>6460</v>
      </c>
      <c r="U213" s="90" t="s">
        <v>543</v>
      </c>
    </row>
    <row r="214" spans="4:21" ht="15.75" customHeight="1" x14ac:dyDescent="0.35">
      <c r="D214" s="62"/>
      <c r="E214" s="62"/>
      <c r="F214" s="62"/>
      <c r="G214" s="62"/>
      <c r="H214" s="62"/>
      <c r="I214" s="62"/>
      <c r="T214" s="89">
        <v>6470</v>
      </c>
      <c r="U214" s="90" t="s">
        <v>544</v>
      </c>
    </row>
    <row r="215" spans="4:21" ht="15.75" customHeight="1" x14ac:dyDescent="0.35">
      <c r="D215" s="62"/>
      <c r="E215" s="62"/>
      <c r="F215" s="62"/>
      <c r="G215" s="62"/>
      <c r="H215" s="62"/>
      <c r="I215" s="62"/>
      <c r="T215" s="89">
        <v>6510</v>
      </c>
      <c r="U215" s="90" t="s">
        <v>545</v>
      </c>
    </row>
    <row r="216" spans="4:21" ht="15.75" customHeight="1" x14ac:dyDescent="0.35">
      <c r="D216" s="62"/>
      <c r="E216" s="62"/>
      <c r="F216" s="62"/>
      <c r="G216" s="62"/>
      <c r="H216" s="62"/>
      <c r="I216" s="62"/>
      <c r="T216" s="89">
        <v>6520</v>
      </c>
      <c r="U216" s="90" t="s">
        <v>546</v>
      </c>
    </row>
    <row r="217" spans="4:21" ht="15.75" customHeight="1" x14ac:dyDescent="0.35">
      <c r="D217" s="62"/>
      <c r="E217" s="62"/>
      <c r="F217" s="62"/>
      <c r="G217" s="62"/>
      <c r="H217" s="62"/>
      <c r="I217" s="62"/>
      <c r="T217" s="89">
        <v>6530</v>
      </c>
      <c r="U217" s="90" t="s">
        <v>547</v>
      </c>
    </row>
    <row r="218" spans="4:21" ht="15.75" customHeight="1" x14ac:dyDescent="0.35">
      <c r="D218" s="62"/>
      <c r="E218" s="62"/>
      <c r="F218" s="62"/>
      <c r="G218" s="62"/>
      <c r="H218" s="62"/>
      <c r="I218" s="62"/>
      <c r="T218" s="89">
        <v>6550</v>
      </c>
      <c r="U218" s="90" t="s">
        <v>548</v>
      </c>
    </row>
    <row r="219" spans="4:21" ht="15.75" customHeight="1" x14ac:dyDescent="0.35">
      <c r="D219" s="62"/>
      <c r="E219" s="62"/>
      <c r="F219" s="62"/>
      <c r="G219" s="62"/>
      <c r="H219" s="62"/>
      <c r="I219" s="62"/>
      <c r="T219" s="89">
        <v>6560</v>
      </c>
      <c r="U219" s="90" t="s">
        <v>549</v>
      </c>
    </row>
    <row r="220" spans="4:21" ht="15.75" customHeight="1" x14ac:dyDescent="0.35">
      <c r="D220" s="62"/>
      <c r="E220" s="62"/>
      <c r="F220" s="62"/>
      <c r="G220" s="62"/>
      <c r="H220" s="62"/>
      <c r="I220" s="62"/>
      <c r="T220" s="89">
        <v>6590</v>
      </c>
      <c r="U220" s="90" t="s">
        <v>550</v>
      </c>
    </row>
    <row r="221" spans="4:21" ht="15.75" customHeight="1" x14ac:dyDescent="0.35">
      <c r="D221" s="62"/>
      <c r="E221" s="62"/>
      <c r="F221" s="62"/>
      <c r="G221" s="62"/>
      <c r="H221" s="62"/>
      <c r="I221" s="62"/>
      <c r="T221" s="89">
        <v>6600</v>
      </c>
      <c r="U221" s="90" t="s">
        <v>551</v>
      </c>
    </row>
    <row r="222" spans="4:21" ht="15.75" customHeight="1" x14ac:dyDescent="0.35">
      <c r="D222" s="62"/>
      <c r="E222" s="62"/>
      <c r="F222" s="62"/>
      <c r="G222" s="62"/>
      <c r="H222" s="62"/>
      <c r="I222" s="62"/>
      <c r="T222" s="89">
        <v>6620</v>
      </c>
      <c r="U222" s="104" t="s">
        <v>552</v>
      </c>
    </row>
    <row r="223" spans="4:21" ht="15.75" customHeight="1" x14ac:dyDescent="0.35">
      <c r="D223" s="62"/>
      <c r="E223" s="62"/>
      <c r="F223" s="62"/>
      <c r="G223" s="62"/>
      <c r="H223" s="62"/>
      <c r="I223" s="62"/>
      <c r="T223" s="89">
        <v>6630</v>
      </c>
      <c r="U223" s="90" t="s">
        <v>553</v>
      </c>
    </row>
    <row r="224" spans="4:21" ht="15.75" customHeight="1" x14ac:dyDescent="0.35">
      <c r="D224" s="62"/>
      <c r="E224" s="62"/>
      <c r="F224" s="62"/>
      <c r="G224" s="62"/>
      <c r="H224" s="62"/>
      <c r="I224" s="62"/>
      <c r="T224" s="89">
        <v>6705</v>
      </c>
      <c r="U224" s="90" t="s">
        <v>554</v>
      </c>
    </row>
    <row r="225" spans="4:21" ht="15.75" customHeight="1" x14ac:dyDescent="0.35">
      <c r="D225" s="62"/>
      <c r="E225" s="62"/>
      <c r="F225" s="62"/>
      <c r="G225" s="62"/>
      <c r="H225" s="62"/>
      <c r="I225" s="62"/>
      <c r="T225" s="89">
        <v>6715</v>
      </c>
      <c r="U225" s="90" t="s">
        <v>555</v>
      </c>
    </row>
    <row r="226" spans="4:21" ht="15.75" customHeight="1" x14ac:dyDescent="0.35">
      <c r="D226" s="62"/>
      <c r="E226" s="62"/>
      <c r="F226" s="62"/>
      <c r="G226" s="62"/>
      <c r="H226" s="62"/>
      <c r="I226" s="62"/>
      <c r="T226" s="89">
        <v>6750</v>
      </c>
      <c r="U226" s="90" t="s">
        <v>556</v>
      </c>
    </row>
    <row r="227" spans="4:21" ht="15.75" customHeight="1" x14ac:dyDescent="0.35">
      <c r="D227" s="62"/>
      <c r="E227" s="62"/>
      <c r="F227" s="62"/>
      <c r="G227" s="62"/>
      <c r="H227" s="62"/>
      <c r="I227" s="62"/>
      <c r="T227" s="89">
        <v>6755</v>
      </c>
      <c r="U227" s="90" t="s">
        <v>557</v>
      </c>
    </row>
    <row r="228" spans="4:21" ht="15.75" customHeight="1" x14ac:dyDescent="0.35">
      <c r="D228" s="62"/>
      <c r="E228" s="62"/>
      <c r="F228" s="62"/>
      <c r="G228" s="62"/>
      <c r="H228" s="62"/>
      <c r="I228" s="62"/>
      <c r="T228" s="89">
        <v>6795</v>
      </c>
      <c r="U228" s="90" t="s">
        <v>558</v>
      </c>
    </row>
    <row r="229" spans="4:21" ht="15.75" customHeight="1" x14ac:dyDescent="0.35">
      <c r="D229" s="62"/>
      <c r="E229" s="62"/>
      <c r="F229" s="62"/>
      <c r="G229" s="62"/>
      <c r="H229" s="62"/>
      <c r="I229" s="62"/>
      <c r="T229" s="89">
        <v>6805</v>
      </c>
      <c r="U229" s="90" t="s">
        <v>559</v>
      </c>
    </row>
    <row r="230" spans="4:21" ht="15.75" customHeight="1" x14ac:dyDescent="0.35">
      <c r="D230" s="62"/>
      <c r="E230" s="62"/>
      <c r="F230" s="62"/>
      <c r="G230" s="62"/>
      <c r="H230" s="62"/>
      <c r="I230" s="62"/>
      <c r="T230" s="89">
        <v>6820</v>
      </c>
      <c r="U230" s="90" t="s">
        <v>560</v>
      </c>
    </row>
    <row r="231" spans="4:21" ht="15.75" customHeight="1" x14ac:dyDescent="0.35">
      <c r="D231" s="62"/>
      <c r="E231" s="62"/>
      <c r="F231" s="62"/>
      <c r="G231" s="62"/>
      <c r="H231" s="62"/>
      <c r="I231" s="62"/>
      <c r="T231" s="89">
        <v>6825</v>
      </c>
      <c r="U231" s="90" t="s">
        <v>561</v>
      </c>
    </row>
    <row r="232" spans="4:21" ht="15.75" customHeight="1" x14ac:dyDescent="0.35">
      <c r="D232" s="62"/>
      <c r="E232" s="62"/>
      <c r="F232" s="62"/>
      <c r="G232" s="62"/>
      <c r="H232" s="62"/>
      <c r="I232" s="62"/>
      <c r="T232" s="89">
        <v>6835</v>
      </c>
      <c r="U232" s="90" t="s">
        <v>562</v>
      </c>
    </row>
    <row r="233" spans="4:21" ht="15.75" customHeight="1" x14ac:dyDescent="0.35">
      <c r="D233" s="62"/>
      <c r="E233" s="62"/>
      <c r="F233" s="62"/>
      <c r="G233" s="62"/>
      <c r="H233" s="62"/>
      <c r="I233" s="62"/>
      <c r="T233" s="89">
        <v>6865</v>
      </c>
      <c r="U233" s="90" t="s">
        <v>563</v>
      </c>
    </row>
    <row r="234" spans="4:21" ht="15.75" customHeight="1" x14ac:dyDescent="0.35">
      <c r="D234" s="62"/>
      <c r="E234" s="62"/>
      <c r="F234" s="62"/>
      <c r="G234" s="62"/>
      <c r="H234" s="62"/>
      <c r="I234" s="62"/>
      <c r="T234" s="89">
        <v>6895</v>
      </c>
      <c r="U234" s="90" t="s">
        <v>564</v>
      </c>
    </row>
    <row r="235" spans="4:21" ht="15.75" customHeight="1" x14ac:dyDescent="0.35">
      <c r="D235" s="62"/>
      <c r="E235" s="62"/>
      <c r="F235" s="62"/>
      <c r="G235" s="62"/>
      <c r="H235" s="62"/>
      <c r="I235" s="62"/>
      <c r="T235" s="89">
        <v>6900</v>
      </c>
      <c r="U235" s="90" t="s">
        <v>565</v>
      </c>
    </row>
    <row r="236" spans="4:21" ht="15.75" customHeight="1" x14ac:dyDescent="0.35">
      <c r="D236" s="62"/>
      <c r="E236" s="62"/>
      <c r="F236" s="62"/>
      <c r="G236" s="62"/>
      <c r="H236" s="62"/>
      <c r="I236" s="62"/>
      <c r="T236" s="89">
        <v>6910</v>
      </c>
      <c r="U236" s="90" t="s">
        <v>566</v>
      </c>
    </row>
    <row r="237" spans="4:21" ht="15.75" customHeight="1" x14ac:dyDescent="0.35">
      <c r="D237" s="62"/>
      <c r="E237" s="62"/>
      <c r="F237" s="62"/>
      <c r="G237" s="62"/>
      <c r="H237" s="62"/>
      <c r="I237" s="62"/>
      <c r="T237" s="89">
        <v>6995</v>
      </c>
      <c r="U237" s="90" t="s">
        <v>567</v>
      </c>
    </row>
    <row r="238" spans="4:21" ht="15.75" customHeight="1" x14ac:dyDescent="0.35">
      <c r="D238" s="62"/>
      <c r="E238" s="62"/>
      <c r="F238" s="62"/>
      <c r="G238" s="62"/>
      <c r="H238" s="62"/>
      <c r="I238" s="62"/>
      <c r="T238" s="89">
        <v>7150</v>
      </c>
      <c r="U238" s="90" t="s">
        <v>568</v>
      </c>
    </row>
    <row r="239" spans="4:21" ht="15.75" customHeight="1" x14ac:dyDescent="0.35">
      <c r="D239" s="62"/>
      <c r="E239" s="62"/>
      <c r="F239" s="62"/>
      <c r="G239" s="62"/>
      <c r="H239" s="62"/>
      <c r="I239" s="62"/>
      <c r="T239" s="89">
        <v>7175</v>
      </c>
      <c r="U239" s="90" t="s">
        <v>569</v>
      </c>
    </row>
    <row r="240" spans="4:21" ht="15.75" customHeight="1" x14ac:dyDescent="0.35">
      <c r="D240" s="62"/>
      <c r="E240" s="62"/>
      <c r="F240" s="62"/>
      <c r="G240" s="62"/>
      <c r="H240" s="62"/>
      <c r="I240" s="62"/>
      <c r="T240" s="89">
        <v>7200</v>
      </c>
      <c r="U240" s="90" t="s">
        <v>570</v>
      </c>
    </row>
    <row r="241" spans="4:21" ht="15.75" customHeight="1" x14ac:dyDescent="0.35">
      <c r="D241" s="62"/>
      <c r="E241" s="62"/>
      <c r="F241" s="62"/>
      <c r="G241" s="62"/>
      <c r="H241" s="62"/>
      <c r="I241" s="62"/>
      <c r="T241" s="89">
        <v>7205</v>
      </c>
      <c r="U241" s="90" t="s">
        <v>571</v>
      </c>
    </row>
    <row r="242" spans="4:21" ht="15.75" customHeight="1" x14ac:dyDescent="0.35">
      <c r="D242" s="62"/>
      <c r="E242" s="62"/>
      <c r="F242" s="62"/>
      <c r="G242" s="62"/>
      <c r="H242" s="62"/>
      <c r="I242" s="62"/>
      <c r="T242" s="89">
        <v>7215</v>
      </c>
      <c r="U242" s="90" t="s">
        <v>572</v>
      </c>
    </row>
    <row r="243" spans="4:21" ht="15.75" customHeight="1" x14ac:dyDescent="0.35">
      <c r="D243" s="62"/>
      <c r="E243" s="62"/>
      <c r="F243" s="62"/>
      <c r="G243" s="62"/>
      <c r="H243" s="62"/>
      <c r="I243" s="62"/>
      <c r="T243" s="89">
        <v>7230</v>
      </c>
      <c r="U243" s="90" t="s">
        <v>573</v>
      </c>
    </row>
    <row r="244" spans="4:21" ht="15.75" customHeight="1" x14ac:dyDescent="0.35">
      <c r="D244" s="62"/>
      <c r="E244" s="62"/>
      <c r="F244" s="62"/>
      <c r="G244" s="62"/>
      <c r="H244" s="62"/>
      <c r="I244" s="62"/>
      <c r="T244" s="89">
        <v>7255</v>
      </c>
      <c r="U244" s="90" t="s">
        <v>574</v>
      </c>
    </row>
    <row r="245" spans="4:21" ht="15.75" customHeight="1" x14ac:dyDescent="0.35">
      <c r="D245" s="62"/>
      <c r="E245" s="62"/>
      <c r="F245" s="62"/>
      <c r="G245" s="62"/>
      <c r="H245" s="62"/>
      <c r="I245" s="62"/>
      <c r="T245" s="89">
        <v>7285</v>
      </c>
      <c r="U245" s="90" t="s">
        <v>575</v>
      </c>
    </row>
    <row r="246" spans="4:21" ht="15.75" customHeight="1" x14ac:dyDescent="0.35">
      <c r="D246" s="62"/>
      <c r="E246" s="62"/>
      <c r="F246" s="62"/>
      <c r="G246" s="62"/>
      <c r="H246" s="62"/>
      <c r="I246" s="62"/>
      <c r="T246" s="89">
        <v>7350</v>
      </c>
      <c r="U246" s="90" t="s">
        <v>576</v>
      </c>
    </row>
    <row r="247" spans="4:21" ht="15.75" customHeight="1" x14ac:dyDescent="0.35">
      <c r="D247" s="62"/>
      <c r="E247" s="62"/>
      <c r="F247" s="62"/>
      <c r="G247" s="62"/>
      <c r="H247" s="62"/>
      <c r="I247" s="62"/>
      <c r="T247" s="89">
        <v>7360</v>
      </c>
      <c r="U247" s="90" t="s">
        <v>577</v>
      </c>
    </row>
    <row r="248" spans="4:21" ht="15.75" customHeight="1" x14ac:dyDescent="0.35">
      <c r="D248" s="62"/>
      <c r="E248" s="62"/>
      <c r="F248" s="62"/>
      <c r="G248" s="62"/>
      <c r="H248" s="62"/>
      <c r="I248" s="62"/>
      <c r="T248" s="89">
        <v>7365</v>
      </c>
      <c r="U248" s="90" t="s">
        <v>578</v>
      </c>
    </row>
    <row r="249" spans="4:21" ht="15.75" customHeight="1" x14ac:dyDescent="0.35">
      <c r="D249" s="62"/>
      <c r="E249" s="62"/>
      <c r="F249" s="62"/>
      <c r="G249" s="62"/>
      <c r="H249" s="62"/>
      <c r="I249" s="62"/>
      <c r="T249" s="89">
        <v>7385</v>
      </c>
      <c r="U249" s="90" t="s">
        <v>579</v>
      </c>
    </row>
    <row r="250" spans="4:21" ht="15.75" customHeight="1" x14ac:dyDescent="0.35">
      <c r="D250" s="62"/>
      <c r="E250" s="62"/>
      <c r="F250" s="62"/>
      <c r="G250" s="62"/>
      <c r="H250" s="62"/>
      <c r="I250" s="62"/>
      <c r="T250" s="89">
        <v>7445</v>
      </c>
      <c r="U250" s="90" t="s">
        <v>580</v>
      </c>
    </row>
    <row r="251" spans="4:21" ht="15.75" customHeight="1" x14ac:dyDescent="0.35">
      <c r="D251" s="62"/>
      <c r="E251" s="62"/>
      <c r="F251" s="62"/>
      <c r="G251" s="62"/>
      <c r="H251" s="62"/>
      <c r="I251" s="62"/>
      <c r="T251" s="89">
        <v>7495</v>
      </c>
      <c r="U251" s="90" t="s">
        <v>581</v>
      </c>
    </row>
    <row r="252" spans="4:21" ht="15.75" customHeight="1" x14ac:dyDescent="0.35">
      <c r="D252" s="62"/>
      <c r="E252" s="62"/>
      <c r="F252" s="62"/>
      <c r="G252" s="62"/>
      <c r="H252" s="62"/>
      <c r="I252" s="62"/>
      <c r="T252" s="89">
        <v>7515</v>
      </c>
      <c r="U252" s="90" t="s">
        <v>582</v>
      </c>
    </row>
    <row r="253" spans="4:21" ht="15.75" customHeight="1" x14ac:dyDescent="0.35">
      <c r="D253" s="62"/>
      <c r="E253" s="62"/>
      <c r="F253" s="62"/>
      <c r="G253" s="62"/>
      <c r="H253" s="62"/>
      <c r="I253" s="62"/>
      <c r="T253" s="89">
        <v>7525</v>
      </c>
      <c r="U253" s="90" t="s">
        <v>583</v>
      </c>
    </row>
    <row r="254" spans="4:21" ht="15.75" customHeight="1" x14ac:dyDescent="0.35">
      <c r="D254" s="62"/>
      <c r="E254" s="62"/>
      <c r="F254" s="62"/>
      <c r="G254" s="62"/>
      <c r="H254" s="62"/>
      <c r="I254" s="62"/>
      <c r="T254" s="89">
        <v>7605</v>
      </c>
      <c r="U254" s="90" t="s">
        <v>584</v>
      </c>
    </row>
    <row r="255" spans="4:21" ht="15.75" customHeight="1" x14ac:dyDescent="0.35">
      <c r="D255" s="62"/>
      <c r="E255" s="62"/>
      <c r="F255" s="62"/>
      <c r="G255" s="62"/>
      <c r="H255" s="62"/>
      <c r="I255" s="62"/>
      <c r="T255" s="89">
        <v>7610</v>
      </c>
      <c r="U255" s="90" t="s">
        <v>585</v>
      </c>
    </row>
    <row r="256" spans="4:21" ht="15.75" customHeight="1" x14ac:dyDescent="0.35">
      <c r="D256" s="62"/>
      <c r="E256" s="62"/>
      <c r="F256" s="62"/>
      <c r="G256" s="62"/>
      <c r="H256" s="62"/>
      <c r="I256" s="62"/>
      <c r="T256" s="89">
        <v>7615</v>
      </c>
      <c r="U256" s="90" t="s">
        <v>586</v>
      </c>
    </row>
    <row r="257" spans="4:21" ht="15.75" customHeight="1" x14ac:dyDescent="0.35">
      <c r="D257" s="62"/>
      <c r="E257" s="62"/>
      <c r="F257" s="62"/>
      <c r="G257" s="62"/>
      <c r="H257" s="62"/>
      <c r="I257" s="62"/>
      <c r="T257" s="89">
        <v>7645</v>
      </c>
      <c r="U257" s="90" t="s">
        <v>587</v>
      </c>
    </row>
    <row r="258" spans="4:21" ht="15.75" customHeight="1" x14ac:dyDescent="0.35">
      <c r="D258" s="62"/>
      <c r="E258" s="62"/>
      <c r="F258" s="62"/>
      <c r="G258" s="62"/>
      <c r="H258" s="62"/>
      <c r="I258" s="62"/>
      <c r="T258" s="89">
        <v>7715</v>
      </c>
      <c r="U258" s="90" t="s">
        <v>588</v>
      </c>
    </row>
    <row r="259" spans="4:21" ht="15.75" customHeight="1" x14ac:dyDescent="0.35">
      <c r="D259" s="62"/>
      <c r="E259" s="62"/>
      <c r="F259" s="62"/>
      <c r="G259" s="62"/>
      <c r="H259" s="62"/>
      <c r="I259" s="62"/>
      <c r="T259" s="89">
        <v>7775</v>
      </c>
      <c r="U259" s="90" t="s">
        <v>589</v>
      </c>
    </row>
    <row r="260" spans="4:21" ht="15.75" customHeight="1" x14ac:dyDescent="0.35">
      <c r="D260" s="62"/>
      <c r="E260" s="62"/>
      <c r="F260" s="62"/>
      <c r="G260" s="62"/>
      <c r="H260" s="62"/>
      <c r="I260" s="62"/>
      <c r="T260" s="89">
        <v>7855</v>
      </c>
      <c r="U260" s="90" t="s">
        <v>590</v>
      </c>
    </row>
    <row r="261" spans="4:21" ht="15.75" customHeight="1" x14ac:dyDescent="0.35">
      <c r="D261" s="62"/>
      <c r="E261" s="62"/>
      <c r="F261" s="62"/>
      <c r="G261" s="62"/>
      <c r="H261" s="62"/>
      <c r="I261" s="62"/>
      <c r="T261" s="89">
        <v>7865</v>
      </c>
      <c r="U261" s="90" t="s">
        <v>591</v>
      </c>
    </row>
    <row r="262" spans="4:21" ht="15.75" customHeight="1" x14ac:dyDescent="0.35">
      <c r="D262" s="62"/>
      <c r="E262" s="62"/>
      <c r="F262" s="62"/>
      <c r="G262" s="62"/>
      <c r="H262" s="62"/>
      <c r="I262" s="62"/>
      <c r="T262" s="89">
        <v>7875</v>
      </c>
      <c r="U262" s="90" t="s">
        <v>592</v>
      </c>
    </row>
    <row r="263" spans="4:21" ht="15.75" customHeight="1" x14ac:dyDescent="0.35">
      <c r="D263" s="62"/>
      <c r="E263" s="62"/>
      <c r="F263" s="62"/>
      <c r="G263" s="62"/>
      <c r="H263" s="62"/>
      <c r="I263" s="62"/>
      <c r="T263" s="89">
        <v>7935</v>
      </c>
      <c r="U263" s="90" t="s">
        <v>593</v>
      </c>
    </row>
    <row r="264" spans="4:21" ht="15.75" customHeight="1" x14ac:dyDescent="0.35">
      <c r="D264" s="62"/>
      <c r="E264" s="62"/>
      <c r="F264" s="62"/>
      <c r="G264" s="62"/>
      <c r="H264" s="62"/>
      <c r="I264" s="62"/>
      <c r="T264" s="89">
        <v>7945</v>
      </c>
      <c r="U264" s="90" t="s">
        <v>594</v>
      </c>
    </row>
    <row r="265" spans="4:21" ht="15.75" customHeight="1" x14ac:dyDescent="0.35">
      <c r="D265" s="62"/>
      <c r="E265" s="62"/>
      <c r="F265" s="62"/>
      <c r="G265" s="62"/>
      <c r="H265" s="62"/>
      <c r="I265" s="62"/>
      <c r="T265" s="89">
        <v>7950</v>
      </c>
      <c r="U265" s="90" t="s">
        <v>595</v>
      </c>
    </row>
    <row r="266" spans="4:21" ht="15.75" customHeight="1" x14ac:dyDescent="0.35">
      <c r="D266" s="62"/>
      <c r="E266" s="62"/>
      <c r="F266" s="62"/>
      <c r="G266" s="62"/>
      <c r="H266" s="62"/>
      <c r="I266" s="62"/>
      <c r="T266" s="89">
        <v>7995</v>
      </c>
      <c r="U266" s="90" t="s">
        <v>596</v>
      </c>
    </row>
    <row r="267" spans="4:21" ht="15.75" customHeight="1" x14ac:dyDescent="0.35">
      <c r="D267" s="62"/>
      <c r="E267" s="62"/>
      <c r="F267" s="62"/>
      <c r="G267" s="62"/>
      <c r="H267" s="62"/>
      <c r="I267" s="62"/>
      <c r="T267" s="89">
        <v>8010</v>
      </c>
      <c r="U267" s="90" t="s">
        <v>597</v>
      </c>
    </row>
    <row r="268" spans="4:21" ht="15.75" customHeight="1" x14ac:dyDescent="0.35">
      <c r="D268" s="62"/>
      <c r="E268" s="62"/>
      <c r="F268" s="62"/>
      <c r="G268" s="62"/>
      <c r="H268" s="62"/>
      <c r="I268" s="62"/>
      <c r="T268" s="89">
        <v>8020</v>
      </c>
      <c r="U268" s="90" t="s">
        <v>598</v>
      </c>
    </row>
    <row r="269" spans="4:21" ht="15.75" customHeight="1" x14ac:dyDescent="0.35">
      <c r="D269" s="62"/>
      <c r="E269" s="62"/>
      <c r="F269" s="62"/>
      <c r="G269" s="62"/>
      <c r="H269" s="62"/>
      <c r="I269" s="62"/>
      <c r="T269" s="89">
        <v>8030</v>
      </c>
      <c r="U269" s="90" t="s">
        <v>599</v>
      </c>
    </row>
    <row r="270" spans="4:21" ht="15.75" customHeight="1" x14ac:dyDescent="0.35">
      <c r="D270" s="62"/>
      <c r="E270" s="62"/>
      <c r="F270" s="62"/>
      <c r="G270" s="62"/>
      <c r="H270" s="62"/>
      <c r="I270" s="62"/>
      <c r="T270" s="89">
        <v>8045</v>
      </c>
      <c r="U270" s="90" t="s">
        <v>600</v>
      </c>
    </row>
    <row r="271" spans="4:21" ht="15.75" customHeight="1" x14ac:dyDescent="0.35">
      <c r="D271" s="62"/>
      <c r="E271" s="62"/>
      <c r="F271" s="62"/>
      <c r="G271" s="62"/>
      <c r="H271" s="62"/>
      <c r="I271" s="62"/>
      <c r="T271" s="89">
        <v>8050</v>
      </c>
      <c r="U271" s="90" t="s">
        <v>601</v>
      </c>
    </row>
    <row r="272" spans="4:21" ht="15.75" customHeight="1" x14ac:dyDescent="0.35">
      <c r="D272" s="62"/>
      <c r="E272" s="62"/>
      <c r="F272" s="62"/>
      <c r="G272" s="62"/>
      <c r="H272" s="62"/>
      <c r="I272" s="62"/>
      <c r="T272" s="89">
        <v>8060</v>
      </c>
      <c r="U272" s="90" t="s">
        <v>602</v>
      </c>
    </row>
    <row r="273" spans="4:21" ht="15.75" customHeight="1" x14ac:dyDescent="0.35">
      <c r="D273" s="62"/>
      <c r="E273" s="62"/>
      <c r="F273" s="62"/>
      <c r="G273" s="62"/>
      <c r="H273" s="62"/>
      <c r="I273" s="62"/>
      <c r="T273" s="89">
        <v>8115</v>
      </c>
      <c r="U273" s="90" t="s">
        <v>603</v>
      </c>
    </row>
    <row r="274" spans="4:21" ht="15.75" customHeight="1" x14ac:dyDescent="0.35">
      <c r="D274" s="62"/>
      <c r="E274" s="62"/>
      <c r="F274" s="62"/>
      <c r="G274" s="62"/>
      <c r="H274" s="62"/>
      <c r="I274" s="62"/>
      <c r="T274" s="89">
        <v>8130</v>
      </c>
      <c r="U274" s="90" t="s">
        <v>604</v>
      </c>
    </row>
    <row r="275" spans="4:21" ht="15.75" customHeight="1" x14ac:dyDescent="0.35">
      <c r="D275" s="62"/>
      <c r="E275" s="62"/>
      <c r="F275" s="62"/>
      <c r="G275" s="62"/>
      <c r="H275" s="62"/>
      <c r="I275" s="62"/>
      <c r="T275" s="89">
        <v>8205</v>
      </c>
      <c r="U275" s="90" t="s">
        <v>605</v>
      </c>
    </row>
    <row r="276" spans="4:21" ht="15.75" customHeight="1" x14ac:dyDescent="0.35">
      <c r="D276" s="62"/>
      <c r="E276" s="62"/>
      <c r="F276" s="62"/>
      <c r="G276" s="62"/>
      <c r="H276" s="62"/>
      <c r="I276" s="62"/>
      <c r="T276" s="89">
        <v>8215</v>
      </c>
      <c r="U276" s="90" t="s">
        <v>606</v>
      </c>
    </row>
    <row r="277" spans="4:21" ht="15.75" customHeight="1" x14ac:dyDescent="0.35">
      <c r="D277" s="62"/>
      <c r="E277" s="62"/>
      <c r="F277" s="62"/>
      <c r="G277" s="62"/>
      <c r="H277" s="62"/>
      <c r="I277" s="62"/>
      <c r="T277" s="89">
        <v>8220</v>
      </c>
      <c r="U277" s="90" t="s">
        <v>607</v>
      </c>
    </row>
    <row r="278" spans="4:21" ht="15.75" customHeight="1" x14ac:dyDescent="0.35">
      <c r="D278" s="62"/>
      <c r="E278" s="62"/>
      <c r="F278" s="62"/>
      <c r="G278" s="62"/>
      <c r="H278" s="62"/>
      <c r="I278" s="62"/>
      <c r="T278" s="89">
        <v>8305</v>
      </c>
      <c r="U278" s="90" t="s">
        <v>608</v>
      </c>
    </row>
    <row r="279" spans="4:21" ht="15.75" customHeight="1" x14ac:dyDescent="0.35">
      <c r="D279" s="62"/>
      <c r="E279" s="62"/>
      <c r="F279" s="62"/>
      <c r="G279" s="62"/>
      <c r="H279" s="62"/>
      <c r="I279" s="62"/>
      <c r="T279" s="89">
        <v>8355</v>
      </c>
      <c r="U279" s="90" t="s">
        <v>609</v>
      </c>
    </row>
    <row r="280" spans="4:21" ht="15.75" customHeight="1" x14ac:dyDescent="0.35">
      <c r="D280" s="62"/>
      <c r="E280" s="62"/>
      <c r="F280" s="62"/>
      <c r="G280" s="62"/>
      <c r="H280" s="62"/>
      <c r="I280" s="62"/>
      <c r="T280" s="89">
        <v>8360</v>
      </c>
      <c r="U280" s="90" t="s">
        <v>610</v>
      </c>
    </row>
    <row r="281" spans="4:21" ht="15.75" customHeight="1" x14ac:dyDescent="0.35">
      <c r="D281" s="62"/>
      <c r="E281" s="62"/>
      <c r="F281" s="62"/>
      <c r="G281" s="62"/>
      <c r="H281" s="62"/>
      <c r="I281" s="62"/>
      <c r="T281" s="89">
        <v>8375</v>
      </c>
      <c r="U281" s="90" t="s">
        <v>611</v>
      </c>
    </row>
    <row r="282" spans="4:21" ht="15.75" customHeight="1" x14ac:dyDescent="0.35">
      <c r="D282" s="62"/>
      <c r="E282" s="62"/>
      <c r="F282" s="62"/>
      <c r="G282" s="62"/>
      <c r="H282" s="62"/>
      <c r="I282" s="62"/>
      <c r="T282" s="89">
        <v>8385</v>
      </c>
      <c r="U282" s="90" t="s">
        <v>612</v>
      </c>
    </row>
    <row r="283" spans="4:21" ht="15.75" customHeight="1" x14ac:dyDescent="0.35">
      <c r="D283" s="62"/>
      <c r="E283" s="62"/>
      <c r="F283" s="62"/>
      <c r="G283" s="62"/>
      <c r="H283" s="62"/>
      <c r="I283" s="62"/>
      <c r="T283" s="89">
        <v>8425</v>
      </c>
      <c r="U283" s="90" t="s">
        <v>613</v>
      </c>
    </row>
    <row r="284" spans="4:21" ht="15.75" customHeight="1" x14ac:dyDescent="0.35">
      <c r="D284" s="62"/>
      <c r="E284" s="62"/>
      <c r="F284" s="62"/>
      <c r="G284" s="62"/>
      <c r="H284" s="62"/>
      <c r="I284" s="62"/>
      <c r="T284" s="89">
        <v>8435</v>
      </c>
      <c r="U284" s="90" t="s">
        <v>614</v>
      </c>
    </row>
    <row r="285" spans="4:21" ht="15.75" customHeight="1" x14ac:dyDescent="0.35">
      <c r="D285" s="62"/>
      <c r="E285" s="62"/>
      <c r="F285" s="62"/>
      <c r="G285" s="62"/>
      <c r="H285" s="62"/>
      <c r="I285" s="62"/>
      <c r="T285" s="89">
        <v>8445</v>
      </c>
      <c r="U285" s="90" t="s">
        <v>615</v>
      </c>
    </row>
    <row r="286" spans="4:21" ht="15.75" customHeight="1" x14ac:dyDescent="0.35">
      <c r="D286" s="62"/>
      <c r="E286" s="62"/>
      <c r="F286" s="62"/>
      <c r="G286" s="62"/>
      <c r="H286" s="62"/>
      <c r="I286" s="62"/>
      <c r="T286" s="89">
        <v>8515</v>
      </c>
      <c r="U286" s="90" t="s">
        <v>616</v>
      </c>
    </row>
    <row r="287" spans="4:21" ht="15.75" customHeight="1" x14ac:dyDescent="0.35">
      <c r="D287" s="62"/>
      <c r="E287" s="62"/>
      <c r="F287" s="62"/>
      <c r="G287" s="62"/>
      <c r="H287" s="62"/>
      <c r="I287" s="62"/>
      <c r="T287" s="89">
        <v>8525</v>
      </c>
      <c r="U287" s="90" t="s">
        <v>617</v>
      </c>
    </row>
    <row r="288" spans="4:21" ht="15.75" customHeight="1" x14ac:dyDescent="0.35">
      <c r="D288" s="62"/>
      <c r="E288" s="62"/>
      <c r="F288" s="62"/>
      <c r="G288" s="62"/>
      <c r="H288" s="62"/>
      <c r="I288" s="62"/>
      <c r="T288" s="89">
        <v>8535</v>
      </c>
      <c r="U288" s="90" t="s">
        <v>618</v>
      </c>
    </row>
    <row r="289" spans="4:21" ht="15.75" customHeight="1" x14ac:dyDescent="0.35">
      <c r="D289" s="62"/>
      <c r="E289" s="62"/>
      <c r="F289" s="62"/>
      <c r="G289" s="62"/>
      <c r="H289" s="62"/>
      <c r="I289" s="62"/>
      <c r="T289" s="89">
        <v>8565</v>
      </c>
      <c r="U289" s="104" t="s">
        <v>619</v>
      </c>
    </row>
    <row r="290" spans="4:21" ht="15.75" customHeight="1" x14ac:dyDescent="0.35">
      <c r="D290" s="62"/>
      <c r="E290" s="62"/>
      <c r="F290" s="62"/>
      <c r="G290" s="62"/>
      <c r="H290" s="62"/>
      <c r="I290" s="62"/>
      <c r="T290" s="89">
        <v>8625</v>
      </c>
      <c r="U290" s="90" t="s">
        <v>620</v>
      </c>
    </row>
    <row r="291" spans="4:21" ht="15.75" customHeight="1" x14ac:dyDescent="0.35">
      <c r="D291" s="62"/>
      <c r="E291" s="62"/>
      <c r="F291" s="62"/>
      <c r="G291" s="62"/>
      <c r="H291" s="62"/>
      <c r="I291" s="62"/>
      <c r="T291" s="137">
        <v>8635</v>
      </c>
      <c r="U291" s="138" t="s">
        <v>621</v>
      </c>
    </row>
    <row r="292" spans="4:21" ht="15.75" customHeight="1" x14ac:dyDescent="0.35">
      <c r="D292" s="62"/>
      <c r="E292" s="62"/>
      <c r="F292" s="62"/>
      <c r="G292" s="62"/>
      <c r="H292" s="62"/>
      <c r="I292" s="62"/>
      <c r="T292" s="137">
        <v>8655</v>
      </c>
      <c r="U292" s="138" t="s">
        <v>622</v>
      </c>
    </row>
    <row r="293" spans="4:21" ht="15.75" customHeight="1" x14ac:dyDescent="0.35">
      <c r="D293" s="62"/>
      <c r="E293" s="62"/>
      <c r="F293" s="62"/>
      <c r="G293" s="62"/>
      <c r="H293" s="62"/>
      <c r="I293" s="62"/>
      <c r="T293" s="89">
        <v>8665</v>
      </c>
      <c r="U293" s="90" t="s">
        <v>623</v>
      </c>
    </row>
    <row r="294" spans="4:21" ht="15.75" customHeight="1" x14ac:dyDescent="0.35">
      <c r="D294" s="62"/>
      <c r="E294" s="62"/>
      <c r="F294" s="62"/>
      <c r="G294" s="62"/>
      <c r="H294" s="62"/>
      <c r="I294" s="62"/>
      <c r="T294" s="137">
        <v>8675</v>
      </c>
      <c r="U294" s="138" t="s">
        <v>624</v>
      </c>
    </row>
    <row r="295" spans="4:21" ht="15.75" customHeight="1" x14ac:dyDescent="0.35">
      <c r="D295" s="62"/>
      <c r="E295" s="62"/>
      <c r="F295" s="62"/>
      <c r="G295" s="62"/>
      <c r="H295" s="62"/>
      <c r="I295" s="62"/>
      <c r="T295" s="137">
        <v>8685</v>
      </c>
      <c r="U295" s="138" t="s">
        <v>625</v>
      </c>
    </row>
    <row r="296" spans="4:21" ht="15.75" customHeight="1" x14ac:dyDescent="0.35">
      <c r="D296" s="62"/>
      <c r="E296" s="62"/>
      <c r="F296" s="62"/>
      <c r="G296" s="62"/>
      <c r="H296" s="62"/>
      <c r="I296" s="62"/>
      <c r="T296" s="137">
        <v>8690</v>
      </c>
      <c r="U296" s="138" t="s">
        <v>626</v>
      </c>
    </row>
    <row r="297" spans="4:21" ht="15.75" customHeight="1" x14ac:dyDescent="0.35">
      <c r="D297" s="62"/>
      <c r="E297" s="62"/>
      <c r="F297" s="62"/>
      <c r="G297" s="62"/>
      <c r="H297" s="62"/>
      <c r="I297" s="62"/>
      <c r="T297" s="113">
        <v>8810</v>
      </c>
      <c r="U297" s="114" t="s">
        <v>627</v>
      </c>
    </row>
    <row r="298" spans="4:21" ht="15.75" customHeight="1" x14ac:dyDescent="0.35">
      <c r="D298" s="62"/>
      <c r="E298" s="62"/>
      <c r="F298" s="62"/>
      <c r="G298" s="62"/>
      <c r="H298" s="62"/>
      <c r="I298" s="62"/>
      <c r="T298" s="113">
        <v>8815</v>
      </c>
      <c r="U298" s="114" t="s">
        <v>628</v>
      </c>
    </row>
    <row r="299" spans="4:21" ht="15.75" customHeight="1" x14ac:dyDescent="0.35">
      <c r="D299" s="62"/>
      <c r="E299" s="62"/>
      <c r="F299" s="62"/>
      <c r="G299" s="62"/>
      <c r="H299" s="62"/>
      <c r="I299" s="62"/>
      <c r="T299" s="113">
        <v>8820</v>
      </c>
      <c r="U299" s="114" t="s">
        <v>629</v>
      </c>
    </row>
    <row r="300" spans="4:21" ht="15.75" customHeight="1" x14ac:dyDescent="0.35">
      <c r="D300" s="62"/>
      <c r="E300" s="62"/>
      <c r="F300" s="62"/>
      <c r="G300" s="62"/>
      <c r="H300" s="62"/>
      <c r="I300" s="62"/>
      <c r="T300" s="113">
        <v>8825</v>
      </c>
      <c r="U300" s="114" t="s">
        <v>630</v>
      </c>
    </row>
    <row r="301" spans="4:21" ht="15.75" customHeight="1" x14ac:dyDescent="0.35">
      <c r="D301" s="62"/>
      <c r="E301" s="62"/>
      <c r="F301" s="62"/>
      <c r="G301" s="62"/>
      <c r="H301" s="62"/>
      <c r="I301" s="62"/>
      <c r="T301" s="121">
        <v>9010</v>
      </c>
      <c r="U301" s="90" t="s">
        <v>631</v>
      </c>
    </row>
    <row r="302" spans="4:21" ht="15.75" customHeight="1" x14ac:dyDescent="0.35">
      <c r="D302" s="62"/>
      <c r="E302" s="62"/>
      <c r="F302" s="62"/>
      <c r="G302" s="62"/>
      <c r="H302" s="62"/>
      <c r="I302" s="62"/>
      <c r="T302" s="121">
        <v>9015</v>
      </c>
      <c r="U302" s="90" t="s">
        <v>632</v>
      </c>
    </row>
    <row r="303" spans="4:21" ht="15.75" customHeight="1" x14ac:dyDescent="0.35">
      <c r="D303" s="62"/>
      <c r="E303" s="62"/>
      <c r="F303" s="62"/>
      <c r="G303" s="62"/>
      <c r="H303" s="62"/>
      <c r="I303" s="62"/>
      <c r="T303" s="121">
        <v>9030</v>
      </c>
      <c r="U303" s="90" t="s">
        <v>633</v>
      </c>
    </row>
    <row r="304" spans="4:21" ht="15.75" customHeight="1" x14ac:dyDescent="0.35">
      <c r="D304" s="62"/>
      <c r="E304" s="62"/>
      <c r="F304" s="62"/>
      <c r="G304" s="62"/>
      <c r="H304" s="62"/>
      <c r="I304" s="62"/>
      <c r="T304" s="139">
        <v>9035</v>
      </c>
      <c r="U304" s="90" t="s">
        <v>634</v>
      </c>
    </row>
    <row r="305" spans="4:21" ht="15.75" customHeight="1" x14ac:dyDescent="0.35">
      <c r="D305" s="62"/>
      <c r="E305" s="62"/>
      <c r="F305" s="62"/>
      <c r="G305" s="62"/>
      <c r="H305" s="62"/>
      <c r="I305" s="62"/>
      <c r="T305" s="121">
        <v>9040</v>
      </c>
      <c r="U305" s="90" t="s">
        <v>635</v>
      </c>
    </row>
    <row r="306" spans="4:21" ht="15.75" customHeight="1" x14ac:dyDescent="0.35">
      <c r="D306" s="62"/>
      <c r="E306" s="62"/>
      <c r="F306" s="62"/>
      <c r="G306" s="62"/>
      <c r="H306" s="62"/>
      <c r="I306" s="62"/>
      <c r="T306" s="121">
        <v>9045</v>
      </c>
      <c r="U306" s="90" t="s">
        <v>636</v>
      </c>
    </row>
    <row r="307" spans="4:21" ht="15.75" customHeight="1" x14ac:dyDescent="0.35">
      <c r="D307" s="62"/>
      <c r="E307" s="62"/>
      <c r="F307" s="62"/>
      <c r="G307" s="62"/>
      <c r="H307" s="62"/>
      <c r="I307" s="62"/>
      <c r="T307" s="121">
        <v>9050</v>
      </c>
      <c r="U307" s="90" t="s">
        <v>637</v>
      </c>
    </row>
    <row r="308" spans="4:21" ht="15.75" customHeight="1" x14ac:dyDescent="0.35">
      <c r="D308" s="62"/>
      <c r="E308" s="62"/>
      <c r="F308" s="62"/>
      <c r="G308" s="62"/>
      <c r="H308" s="62"/>
      <c r="I308" s="62"/>
      <c r="T308" s="121">
        <v>9055</v>
      </c>
      <c r="U308" s="90" t="s">
        <v>638</v>
      </c>
    </row>
    <row r="309" spans="4:21" ht="15.75" customHeight="1" x14ac:dyDescent="0.35">
      <c r="D309" s="62"/>
      <c r="E309" s="62"/>
      <c r="F309" s="62"/>
      <c r="G309" s="62"/>
      <c r="H309" s="62"/>
      <c r="I309" s="62"/>
      <c r="T309" s="140">
        <v>9060</v>
      </c>
      <c r="U309" s="90" t="s">
        <v>639</v>
      </c>
    </row>
    <row r="310" spans="4:21" ht="15.75" customHeight="1" x14ac:dyDescent="0.35">
      <c r="D310" s="62"/>
      <c r="E310" s="62"/>
      <c r="F310" s="62"/>
      <c r="G310" s="62"/>
      <c r="H310" s="62"/>
      <c r="I310" s="62"/>
      <c r="T310" s="140">
        <v>9065</v>
      </c>
      <c r="U310" s="90" t="s">
        <v>640</v>
      </c>
    </row>
    <row r="311" spans="4:21" ht="15.75" customHeight="1" x14ac:dyDescent="0.35">
      <c r="D311" s="62"/>
      <c r="E311" s="62"/>
      <c r="F311" s="62"/>
      <c r="G311" s="62"/>
      <c r="H311" s="62"/>
      <c r="I311" s="62"/>
      <c r="T311" s="140">
        <v>9070</v>
      </c>
      <c r="U311" s="141" t="s">
        <v>641</v>
      </c>
    </row>
    <row r="312" spans="4:21" ht="15.75" customHeight="1" x14ac:dyDescent="0.35">
      <c r="D312" s="62"/>
      <c r="E312" s="62"/>
      <c r="F312" s="62"/>
      <c r="G312" s="62"/>
      <c r="H312" s="62"/>
      <c r="I312" s="62"/>
      <c r="T312" s="140">
        <v>9080</v>
      </c>
      <c r="U312" s="90" t="s">
        <v>642</v>
      </c>
    </row>
    <row r="313" spans="4:21" ht="15.75" customHeight="1" x14ac:dyDescent="0.35">
      <c r="D313" s="62"/>
      <c r="E313" s="62"/>
      <c r="F313" s="62"/>
      <c r="G313" s="62"/>
      <c r="H313" s="62"/>
      <c r="I313" s="62"/>
      <c r="T313" s="140">
        <v>9085</v>
      </c>
      <c r="U313" s="90" t="s">
        <v>643</v>
      </c>
    </row>
    <row r="314" spans="4:21" ht="15.75" customHeight="1" x14ac:dyDescent="0.35">
      <c r="D314" s="62"/>
      <c r="E314" s="62"/>
      <c r="F314" s="62"/>
      <c r="G314" s="62"/>
      <c r="H314" s="62"/>
      <c r="I314" s="62"/>
      <c r="T314" s="140">
        <v>9090</v>
      </c>
      <c r="U314" s="90" t="s">
        <v>644</v>
      </c>
    </row>
    <row r="315" spans="4:21" ht="15.75" customHeight="1" x14ac:dyDescent="0.35">
      <c r="D315" s="62"/>
      <c r="E315" s="62"/>
      <c r="F315" s="62"/>
      <c r="G315" s="62"/>
      <c r="H315" s="62"/>
      <c r="I315" s="62"/>
      <c r="T315" s="140">
        <v>9095</v>
      </c>
      <c r="U315" s="90" t="s">
        <v>645</v>
      </c>
    </row>
    <row r="316" spans="4:21" ht="15.75" customHeight="1" x14ac:dyDescent="0.35">
      <c r="D316" s="62"/>
      <c r="E316" s="62"/>
      <c r="F316" s="62"/>
      <c r="G316" s="62"/>
      <c r="H316" s="62"/>
      <c r="I316" s="62"/>
      <c r="T316" s="89">
        <v>9100</v>
      </c>
      <c r="U316" s="90" t="s">
        <v>646</v>
      </c>
    </row>
    <row r="317" spans="4:21" ht="15.75" customHeight="1" x14ac:dyDescent="0.35">
      <c r="D317" s="62"/>
      <c r="E317" s="62"/>
      <c r="F317" s="62"/>
      <c r="G317" s="62"/>
      <c r="H317" s="62"/>
      <c r="I317" s="62"/>
      <c r="T317" s="89">
        <v>9115</v>
      </c>
      <c r="U317" s="90" t="s">
        <v>647</v>
      </c>
    </row>
    <row r="318" spans="4:21" ht="15.75" customHeight="1" x14ac:dyDescent="0.35">
      <c r="D318" s="62"/>
      <c r="E318" s="62"/>
      <c r="F318" s="62"/>
      <c r="G318" s="62"/>
      <c r="H318" s="62"/>
      <c r="I318" s="62"/>
      <c r="T318" s="140">
        <v>9120</v>
      </c>
      <c r="U318" s="90" t="s">
        <v>648</v>
      </c>
    </row>
    <row r="319" spans="4:21" ht="15.75" customHeight="1" x14ac:dyDescent="0.35">
      <c r="D319" s="62"/>
      <c r="E319" s="62"/>
      <c r="F319" s="62"/>
      <c r="G319" s="62"/>
      <c r="H319" s="62"/>
      <c r="I319" s="62"/>
      <c r="T319" s="137">
        <v>9135</v>
      </c>
      <c r="U319" s="138" t="s">
        <v>649</v>
      </c>
    </row>
    <row r="320" spans="4:21" ht="15.75" customHeight="1" x14ac:dyDescent="0.35">
      <c r="D320" s="62"/>
      <c r="E320" s="62"/>
      <c r="F320" s="62"/>
      <c r="G320" s="62"/>
      <c r="H320" s="62"/>
      <c r="I320" s="62"/>
      <c r="T320" s="121">
        <v>9145</v>
      </c>
      <c r="U320" s="90" t="s">
        <v>650</v>
      </c>
    </row>
    <row r="321" spans="4:21" ht="15.75" customHeight="1" x14ac:dyDescent="0.35">
      <c r="D321" s="62"/>
      <c r="E321" s="62"/>
      <c r="F321" s="62"/>
      <c r="G321" s="62"/>
      <c r="H321" s="62"/>
      <c r="I321" s="62"/>
      <c r="T321" s="121">
        <v>9150</v>
      </c>
      <c r="U321" s="90" t="s">
        <v>651</v>
      </c>
    </row>
    <row r="322" spans="4:21" ht="15.75" customHeight="1" x14ac:dyDescent="0.35">
      <c r="D322" s="62"/>
      <c r="E322" s="62"/>
      <c r="F322" s="62"/>
      <c r="G322" s="62"/>
      <c r="H322" s="62"/>
      <c r="I322" s="62"/>
      <c r="T322" s="142">
        <v>9155</v>
      </c>
      <c r="U322" s="114" t="s">
        <v>652</v>
      </c>
    </row>
    <row r="323" spans="4:21" ht="15.75" customHeight="1" x14ac:dyDescent="0.35">
      <c r="D323" s="62"/>
      <c r="E323" s="62"/>
      <c r="F323" s="62"/>
      <c r="G323" s="62"/>
      <c r="H323" s="62"/>
      <c r="I323" s="62"/>
      <c r="T323" s="140">
        <v>9160</v>
      </c>
      <c r="U323" s="90" t="s">
        <v>653</v>
      </c>
    </row>
    <row r="324" spans="4:21" ht="15.75" customHeight="1" x14ac:dyDescent="0.35">
      <c r="D324" s="62"/>
      <c r="E324" s="62"/>
      <c r="F324" s="62"/>
      <c r="G324" s="62"/>
      <c r="H324" s="62"/>
      <c r="I324" s="62"/>
      <c r="T324" s="140">
        <v>9190</v>
      </c>
      <c r="U324" s="143" t="s">
        <v>654</v>
      </c>
    </row>
    <row r="325" spans="4:21" ht="15.75" customHeight="1" x14ac:dyDescent="0.35">
      <c r="D325" s="62"/>
      <c r="E325" s="62"/>
      <c r="F325" s="62"/>
      <c r="G325" s="62"/>
      <c r="H325" s="62"/>
      <c r="I325" s="62"/>
      <c r="T325" s="140">
        <v>9195</v>
      </c>
      <c r="U325" s="90" t="s">
        <v>655</v>
      </c>
    </row>
    <row r="326" spans="4:21" ht="15.75" customHeight="1" x14ac:dyDescent="0.35">
      <c r="D326" s="62"/>
      <c r="E326" s="62"/>
      <c r="F326" s="62"/>
      <c r="G326" s="62"/>
      <c r="H326" s="62"/>
      <c r="I326" s="62"/>
      <c r="T326" s="144">
        <v>9165</v>
      </c>
      <c r="U326" s="145" t="s">
        <v>656</v>
      </c>
    </row>
    <row r="327" spans="4:21" ht="15.75" customHeight="1" x14ac:dyDescent="0.35">
      <c r="D327" s="62"/>
      <c r="E327" s="62"/>
      <c r="F327" s="62"/>
      <c r="G327" s="62"/>
      <c r="H327" s="62"/>
      <c r="I327" s="62"/>
      <c r="T327" s="89">
        <v>9305</v>
      </c>
      <c r="U327" s="90" t="s">
        <v>657</v>
      </c>
    </row>
    <row r="328" spans="4:21" ht="15.75" customHeight="1" x14ac:dyDescent="0.35">
      <c r="D328" s="62"/>
      <c r="E328" s="62"/>
      <c r="F328" s="62"/>
      <c r="G328" s="62"/>
      <c r="H328" s="62"/>
      <c r="I328" s="62"/>
      <c r="T328" s="89">
        <v>9310</v>
      </c>
      <c r="U328" s="90" t="s">
        <v>658</v>
      </c>
    </row>
    <row r="329" spans="4:21" ht="15.75" customHeight="1" x14ac:dyDescent="0.35">
      <c r="D329" s="62"/>
      <c r="E329" s="62"/>
      <c r="F329" s="62"/>
      <c r="G329" s="62"/>
      <c r="H329" s="62"/>
      <c r="I329" s="62"/>
      <c r="T329" s="89">
        <v>9315</v>
      </c>
      <c r="U329" s="90" t="s">
        <v>659</v>
      </c>
    </row>
    <row r="330" spans="4:21" ht="15.75" customHeight="1" x14ac:dyDescent="0.35">
      <c r="D330" s="62"/>
      <c r="E330" s="62"/>
      <c r="F330" s="62"/>
      <c r="G330" s="62"/>
      <c r="H330" s="62"/>
      <c r="I330" s="62"/>
      <c r="T330" s="89">
        <v>9320</v>
      </c>
      <c r="U330" s="90" t="s">
        <v>660</v>
      </c>
    </row>
    <row r="331" spans="4:21" ht="15.75" customHeight="1" x14ac:dyDescent="0.35">
      <c r="D331" s="62"/>
      <c r="E331" s="62"/>
      <c r="F331" s="62"/>
      <c r="G331" s="62"/>
      <c r="H331" s="62"/>
      <c r="I331" s="62"/>
      <c r="T331" s="89">
        <v>9325</v>
      </c>
      <c r="U331" s="90" t="s">
        <v>661</v>
      </c>
    </row>
    <row r="332" spans="4:21" ht="15.75" customHeight="1" x14ac:dyDescent="0.35">
      <c r="D332" s="62"/>
      <c r="E332" s="62"/>
      <c r="F332" s="62"/>
      <c r="G332" s="62"/>
      <c r="H332" s="62"/>
      <c r="I332" s="62"/>
      <c r="T332" s="89">
        <v>9330</v>
      </c>
      <c r="U332" s="90" t="s">
        <v>662</v>
      </c>
    </row>
    <row r="333" spans="4:21" ht="15.75" customHeight="1" x14ac:dyDescent="0.35">
      <c r="D333" s="62"/>
      <c r="E333" s="62"/>
      <c r="F333" s="62"/>
      <c r="G333" s="62"/>
      <c r="H333" s="62"/>
      <c r="I333" s="62"/>
      <c r="T333" s="89">
        <v>9335</v>
      </c>
      <c r="U333" s="90" t="s">
        <v>663</v>
      </c>
    </row>
    <row r="334" spans="4:21" ht="15.75" customHeight="1" x14ac:dyDescent="0.35">
      <c r="D334" s="62"/>
      <c r="E334" s="62"/>
      <c r="F334" s="62"/>
      <c r="G334" s="62"/>
      <c r="H334" s="62"/>
      <c r="I334" s="62"/>
      <c r="T334" s="89">
        <v>9345</v>
      </c>
      <c r="U334" s="90" t="s">
        <v>664</v>
      </c>
    </row>
    <row r="335" spans="4:21" ht="15.75" customHeight="1" x14ac:dyDescent="0.35">
      <c r="D335" s="62"/>
      <c r="E335" s="62"/>
      <c r="F335" s="62"/>
      <c r="G335" s="62"/>
      <c r="H335" s="62"/>
      <c r="I335" s="62"/>
      <c r="T335" s="89">
        <v>9350</v>
      </c>
      <c r="U335" s="90" t="s">
        <v>665</v>
      </c>
    </row>
    <row r="336" spans="4:21" ht="15.75" customHeight="1" x14ac:dyDescent="0.35">
      <c r="D336" s="62"/>
      <c r="E336" s="62"/>
      <c r="F336" s="62"/>
      <c r="G336" s="62"/>
      <c r="H336" s="62"/>
      <c r="I336" s="62"/>
      <c r="T336" s="89">
        <v>9355</v>
      </c>
      <c r="U336" s="90" t="s">
        <v>666</v>
      </c>
    </row>
    <row r="337" spans="4:21" ht="15.75" customHeight="1" x14ac:dyDescent="0.35">
      <c r="D337" s="62"/>
      <c r="E337" s="62"/>
      <c r="F337" s="62"/>
      <c r="G337" s="62"/>
      <c r="H337" s="62"/>
      <c r="I337" s="62"/>
      <c r="T337" s="89">
        <v>9365</v>
      </c>
      <c r="U337" s="90" t="s">
        <v>667</v>
      </c>
    </row>
    <row r="338" spans="4:21" ht="15.75" customHeight="1" x14ac:dyDescent="0.35">
      <c r="D338" s="62"/>
      <c r="E338" s="62"/>
      <c r="F338" s="62"/>
      <c r="G338" s="62"/>
      <c r="H338" s="62"/>
      <c r="I338" s="62"/>
      <c r="T338" s="89">
        <v>9380</v>
      </c>
      <c r="U338" s="90" t="s">
        <v>668</v>
      </c>
    </row>
    <row r="339" spans="4:21" ht="15.75" customHeight="1" x14ac:dyDescent="0.35">
      <c r="D339" s="62"/>
      <c r="E339" s="62"/>
      <c r="F339" s="62"/>
      <c r="G339" s="62"/>
      <c r="H339" s="62"/>
      <c r="I339" s="62"/>
      <c r="T339" s="89">
        <v>9385</v>
      </c>
      <c r="U339" s="90" t="s">
        <v>669</v>
      </c>
    </row>
    <row r="340" spans="4:21" ht="15.75" customHeight="1" x14ac:dyDescent="0.35">
      <c r="D340" s="62"/>
      <c r="E340" s="62"/>
      <c r="F340" s="62"/>
      <c r="G340" s="62"/>
      <c r="H340" s="62"/>
      <c r="I340" s="62"/>
      <c r="T340" s="89">
        <v>9395</v>
      </c>
      <c r="U340" s="146" t="s">
        <v>670</v>
      </c>
    </row>
    <row r="341" spans="4:21" ht="15.75" customHeight="1" x14ac:dyDescent="0.35">
      <c r="D341" s="62"/>
      <c r="E341" s="62"/>
      <c r="F341" s="62"/>
      <c r="G341" s="62"/>
      <c r="H341" s="62"/>
      <c r="I341" s="62"/>
      <c r="T341" s="89">
        <v>9400</v>
      </c>
      <c r="U341" s="90" t="s">
        <v>671</v>
      </c>
    </row>
    <row r="342" spans="4:21" ht="15.75" customHeight="1" x14ac:dyDescent="0.35">
      <c r="D342" s="62"/>
      <c r="E342" s="62"/>
      <c r="F342" s="62"/>
      <c r="G342" s="62"/>
      <c r="H342" s="62"/>
      <c r="I342" s="62"/>
      <c r="T342" s="89">
        <v>9410</v>
      </c>
      <c r="U342" s="146" t="s">
        <v>672</v>
      </c>
    </row>
    <row r="343" spans="4:21" ht="15.75" customHeight="1" x14ac:dyDescent="0.35">
      <c r="D343" s="62"/>
      <c r="E343" s="62"/>
      <c r="F343" s="62"/>
      <c r="G343" s="62"/>
      <c r="H343" s="62"/>
      <c r="I343" s="62"/>
      <c r="T343" s="89">
        <v>9425</v>
      </c>
      <c r="U343" s="146" t="s">
        <v>673</v>
      </c>
    </row>
    <row r="344" spans="4:21" ht="15.75" customHeight="1" x14ac:dyDescent="0.35">
      <c r="D344" s="62"/>
      <c r="E344" s="62"/>
      <c r="F344" s="62"/>
      <c r="G344" s="62"/>
      <c r="H344" s="62"/>
      <c r="I344" s="62"/>
      <c r="T344" s="89">
        <v>9430</v>
      </c>
      <c r="U344" s="146" t="s">
        <v>674</v>
      </c>
    </row>
    <row r="345" spans="4:21" ht="15.75" customHeight="1" x14ac:dyDescent="0.35">
      <c r="D345" s="62"/>
      <c r="E345" s="62"/>
      <c r="F345" s="62"/>
      <c r="G345" s="62"/>
      <c r="H345" s="62"/>
      <c r="I345" s="62"/>
      <c r="T345" s="89">
        <v>9445</v>
      </c>
      <c r="U345" s="90" t="s">
        <v>675</v>
      </c>
    </row>
    <row r="346" spans="4:21" ht="15.75" customHeight="1" x14ac:dyDescent="0.35">
      <c r="D346" s="62"/>
      <c r="E346" s="62"/>
      <c r="F346" s="62"/>
      <c r="G346" s="62"/>
      <c r="H346" s="62"/>
      <c r="I346" s="62"/>
      <c r="T346" s="89">
        <v>9460</v>
      </c>
      <c r="U346" s="90" t="s">
        <v>676</v>
      </c>
    </row>
    <row r="347" spans="4:21" ht="15.75" customHeight="1" x14ac:dyDescent="0.35">
      <c r="D347" s="62"/>
      <c r="E347" s="62"/>
      <c r="F347" s="62"/>
      <c r="G347" s="62"/>
      <c r="H347" s="62"/>
      <c r="I347" s="62"/>
      <c r="T347" s="89">
        <v>9465</v>
      </c>
      <c r="U347" s="90" t="s">
        <v>677</v>
      </c>
    </row>
    <row r="348" spans="4:21" ht="15.75" customHeight="1" x14ac:dyDescent="0.35">
      <c r="D348" s="62"/>
      <c r="E348" s="62"/>
      <c r="F348" s="62"/>
      <c r="G348" s="62"/>
      <c r="H348" s="62"/>
      <c r="I348" s="62"/>
      <c r="T348" s="89">
        <v>9485</v>
      </c>
      <c r="U348" s="90" t="s">
        <v>678</v>
      </c>
    </row>
    <row r="349" spans="4:21" ht="15.75" customHeight="1" x14ac:dyDescent="0.35">
      <c r="D349" s="62"/>
      <c r="E349" s="62"/>
      <c r="F349" s="62"/>
      <c r="G349" s="62"/>
      <c r="H349" s="62"/>
      <c r="I349" s="62"/>
      <c r="T349" s="89">
        <v>9495</v>
      </c>
      <c r="U349" s="90" t="s">
        <v>679</v>
      </c>
    </row>
    <row r="350" spans="4:21" ht="15.75" customHeight="1" x14ac:dyDescent="0.35">
      <c r="D350" s="62"/>
      <c r="E350" s="62"/>
      <c r="F350" s="62"/>
      <c r="G350" s="62"/>
      <c r="H350" s="62"/>
      <c r="I350" s="62"/>
      <c r="T350" s="140">
        <v>9505</v>
      </c>
      <c r="U350" s="90" t="s">
        <v>680</v>
      </c>
    </row>
    <row r="351" spans="4:21" ht="15.75" customHeight="1" x14ac:dyDescent="0.35">
      <c r="D351" s="62"/>
      <c r="E351" s="62"/>
      <c r="F351" s="62"/>
      <c r="G351" s="62"/>
      <c r="H351" s="62"/>
      <c r="I351" s="62"/>
      <c r="T351" s="89">
        <v>9535</v>
      </c>
      <c r="U351" s="90" t="s">
        <v>681</v>
      </c>
    </row>
    <row r="352" spans="4:21" ht="15.75" customHeight="1" x14ac:dyDescent="0.35">
      <c r="D352" s="62"/>
      <c r="E352" s="62"/>
      <c r="F352" s="62"/>
      <c r="G352" s="62"/>
      <c r="H352" s="62"/>
      <c r="I352" s="62"/>
      <c r="T352" s="89">
        <v>9545</v>
      </c>
      <c r="U352" s="90" t="s">
        <v>682</v>
      </c>
    </row>
    <row r="353" spans="4:21" ht="15.75" customHeight="1" x14ac:dyDescent="0.35">
      <c r="D353" s="62"/>
      <c r="E353" s="62"/>
      <c r="F353" s="62"/>
      <c r="G353" s="62"/>
      <c r="H353" s="62"/>
      <c r="I353" s="62"/>
      <c r="T353" s="89">
        <v>9555</v>
      </c>
      <c r="U353" s="90" t="s">
        <v>683</v>
      </c>
    </row>
    <row r="354" spans="4:21" ht="15.75" customHeight="1" x14ac:dyDescent="0.35">
      <c r="D354" s="62"/>
      <c r="E354" s="62"/>
      <c r="F354" s="62"/>
      <c r="G354" s="62"/>
      <c r="H354" s="62"/>
      <c r="I354" s="62"/>
      <c r="T354" s="89">
        <v>9575</v>
      </c>
      <c r="U354" s="147" t="s">
        <v>684</v>
      </c>
    </row>
    <row r="355" spans="4:21" ht="15.75" customHeight="1" x14ac:dyDescent="0.35">
      <c r="D355" s="62"/>
      <c r="E355" s="62"/>
      <c r="F355" s="62"/>
      <c r="G355" s="62"/>
      <c r="H355" s="62"/>
      <c r="I355" s="62"/>
      <c r="T355" s="89">
        <v>9595</v>
      </c>
      <c r="U355" s="90" t="s">
        <v>685</v>
      </c>
    </row>
    <row r="356" spans="4:21" ht="15.75" customHeight="1" x14ac:dyDescent="0.35">
      <c r="D356" s="62"/>
      <c r="E356" s="62"/>
      <c r="F356" s="62"/>
      <c r="G356" s="62"/>
      <c r="H356" s="62"/>
      <c r="I356" s="62"/>
      <c r="T356" s="89">
        <v>9605</v>
      </c>
      <c r="U356" s="90" t="s">
        <v>686</v>
      </c>
    </row>
    <row r="357" spans="4:21" ht="15.75" customHeight="1" x14ac:dyDescent="0.35">
      <c r="D357" s="62"/>
      <c r="E357" s="62"/>
      <c r="F357" s="62"/>
      <c r="G357" s="62"/>
      <c r="H357" s="62"/>
      <c r="I357" s="62"/>
      <c r="T357" s="89">
        <v>9610</v>
      </c>
      <c r="U357" s="90" t="s">
        <v>687</v>
      </c>
    </row>
    <row r="358" spans="4:21" ht="15.75" customHeight="1" x14ac:dyDescent="0.35">
      <c r="D358" s="62"/>
      <c r="E358" s="62"/>
      <c r="F358" s="62"/>
      <c r="G358" s="62"/>
      <c r="H358" s="62"/>
      <c r="I358" s="62"/>
      <c r="T358" s="89">
        <v>9615</v>
      </c>
      <c r="U358" s="90" t="s">
        <v>688</v>
      </c>
    </row>
    <row r="359" spans="4:21" ht="15.75" customHeight="1" x14ac:dyDescent="0.35">
      <c r="D359" s="62"/>
      <c r="E359" s="62"/>
      <c r="F359" s="62"/>
      <c r="G359" s="62"/>
      <c r="H359" s="62"/>
      <c r="I359" s="62"/>
      <c r="T359" s="89">
        <v>9620</v>
      </c>
      <c r="U359" s="90" t="s">
        <v>689</v>
      </c>
    </row>
    <row r="360" spans="4:21" ht="15.75" customHeight="1" x14ac:dyDescent="0.35">
      <c r="D360" s="62"/>
      <c r="E360" s="62"/>
      <c r="F360" s="62"/>
      <c r="G360" s="62"/>
      <c r="H360" s="62"/>
      <c r="I360" s="62"/>
      <c r="T360" s="89">
        <v>9625</v>
      </c>
      <c r="U360" s="90" t="s">
        <v>690</v>
      </c>
    </row>
    <row r="361" spans="4:21" ht="15.75" customHeight="1" x14ac:dyDescent="0.35">
      <c r="D361" s="62"/>
      <c r="E361" s="62"/>
      <c r="F361" s="62"/>
      <c r="G361" s="62"/>
      <c r="H361" s="62"/>
      <c r="I361" s="62"/>
      <c r="T361" s="113">
        <v>9640</v>
      </c>
      <c r="U361" s="114" t="s">
        <v>691</v>
      </c>
    </row>
    <row r="362" spans="4:21" ht="15.75" customHeight="1" x14ac:dyDescent="0.35">
      <c r="D362" s="62"/>
      <c r="E362" s="62"/>
      <c r="F362" s="62"/>
      <c r="G362" s="62"/>
      <c r="H362" s="62"/>
      <c r="I362" s="62"/>
      <c r="T362" s="89">
        <v>9645</v>
      </c>
      <c r="U362" s="90" t="s">
        <v>692</v>
      </c>
    </row>
    <row r="363" spans="4:21" ht="15.75" customHeight="1" x14ac:dyDescent="0.35">
      <c r="D363" s="62"/>
      <c r="E363" s="62"/>
      <c r="F363" s="62"/>
      <c r="G363" s="62"/>
      <c r="H363" s="62"/>
      <c r="I363" s="62"/>
      <c r="T363" s="121">
        <v>9650</v>
      </c>
      <c r="U363" s="90" t="s">
        <v>693</v>
      </c>
    </row>
    <row r="364" spans="4:21" ht="15.75" customHeight="1" x14ac:dyDescent="0.35">
      <c r="D364" s="62"/>
      <c r="E364" s="62"/>
      <c r="F364" s="62"/>
      <c r="G364" s="62"/>
      <c r="H364" s="62"/>
      <c r="I364" s="62"/>
      <c r="T364" s="113">
        <v>9655</v>
      </c>
      <c r="U364" s="114" t="s">
        <v>694</v>
      </c>
    </row>
    <row r="365" spans="4:21" ht="15.75" customHeight="1" x14ac:dyDescent="0.35">
      <c r="D365" s="62"/>
      <c r="E365" s="62"/>
      <c r="F365" s="62"/>
      <c r="G365" s="62"/>
      <c r="H365" s="62"/>
      <c r="I365" s="62"/>
      <c r="T365" s="148">
        <v>9665</v>
      </c>
      <c r="U365" s="149" t="s">
        <v>695</v>
      </c>
    </row>
    <row r="366" spans="4:21" ht="15.75" customHeight="1" x14ac:dyDescent="0.35">
      <c r="D366" s="62"/>
      <c r="E366" s="62"/>
      <c r="F366" s="62"/>
      <c r="G366" s="62"/>
      <c r="H366" s="62"/>
      <c r="I366" s="62"/>
      <c r="T366" s="89">
        <v>9670</v>
      </c>
      <c r="U366" s="90" t="s">
        <v>696</v>
      </c>
    </row>
    <row r="367" spans="4:21" ht="15.75" customHeight="1" x14ac:dyDescent="0.35">
      <c r="D367" s="62"/>
      <c r="E367" s="62"/>
      <c r="F367" s="62"/>
      <c r="G367" s="62"/>
      <c r="H367" s="62"/>
      <c r="I367" s="62"/>
      <c r="T367" s="150">
        <v>9680</v>
      </c>
      <c r="U367" s="141" t="s">
        <v>697</v>
      </c>
    </row>
    <row r="368" spans="4:21" ht="15.75" customHeight="1" x14ac:dyDescent="0.35">
      <c r="D368" s="62"/>
      <c r="E368" s="62"/>
      <c r="F368" s="62"/>
      <c r="G368" s="62"/>
      <c r="H368" s="62"/>
      <c r="I368" s="62"/>
      <c r="T368" s="150">
        <v>9685</v>
      </c>
      <c r="U368" s="90" t="s">
        <v>698</v>
      </c>
    </row>
    <row r="369" spans="4:21" ht="15.75" customHeight="1" x14ac:dyDescent="0.35">
      <c r="D369" s="62"/>
      <c r="E369" s="62"/>
      <c r="F369" s="62"/>
      <c r="G369" s="62"/>
      <c r="H369" s="62"/>
      <c r="I369" s="62"/>
      <c r="T369" s="89">
        <v>9690</v>
      </c>
      <c r="U369" s="90" t="s">
        <v>699</v>
      </c>
    </row>
    <row r="370" spans="4:21" ht="15.75" customHeight="1" x14ac:dyDescent="0.35">
      <c r="D370" s="62"/>
      <c r="E370" s="62"/>
      <c r="F370" s="62"/>
      <c r="G370" s="62"/>
      <c r="H370" s="62"/>
      <c r="I370" s="62"/>
      <c r="T370" s="150">
        <v>9705</v>
      </c>
      <c r="U370" s="141" t="s">
        <v>700</v>
      </c>
    </row>
    <row r="371" spans="4:21" ht="15.75" customHeight="1" x14ac:dyDescent="0.35">
      <c r="D371" s="62"/>
      <c r="E371" s="62"/>
      <c r="F371" s="62"/>
      <c r="G371" s="62"/>
      <c r="H371" s="62"/>
      <c r="I371" s="62"/>
      <c r="T371" s="150">
        <v>9725</v>
      </c>
      <c r="U371" s="141" t="s">
        <v>701</v>
      </c>
    </row>
    <row r="372" spans="4:21" ht="15.75" customHeight="1" x14ac:dyDescent="0.35">
      <c r="D372" s="62"/>
      <c r="E372" s="62"/>
      <c r="F372" s="62"/>
      <c r="G372" s="62"/>
      <c r="H372" s="62"/>
      <c r="I372" s="62"/>
      <c r="T372" s="150">
        <v>9730</v>
      </c>
      <c r="U372" s="141" t="s">
        <v>702</v>
      </c>
    </row>
    <row r="373" spans="4:21" ht="15.75" customHeight="1" x14ac:dyDescent="0.35">
      <c r="D373" s="62"/>
      <c r="E373" s="62"/>
      <c r="F373" s="62"/>
      <c r="G373" s="62"/>
      <c r="H373" s="62"/>
      <c r="I373" s="62"/>
      <c r="T373" s="150">
        <v>9735</v>
      </c>
      <c r="U373" s="141" t="s">
        <v>703</v>
      </c>
    </row>
    <row r="374" spans="4:21" ht="15.75" customHeight="1" x14ac:dyDescent="0.35">
      <c r="D374" s="62"/>
      <c r="E374" s="62"/>
      <c r="F374" s="62"/>
      <c r="G374" s="62"/>
      <c r="H374" s="62"/>
      <c r="I374" s="62"/>
      <c r="T374" s="150">
        <v>9750</v>
      </c>
      <c r="U374" s="141" t="s">
        <v>704</v>
      </c>
    </row>
    <row r="375" spans="4:21" ht="15.75" customHeight="1" x14ac:dyDescent="0.35">
      <c r="D375" s="62"/>
      <c r="E375" s="62"/>
      <c r="F375" s="62"/>
      <c r="G375" s="62"/>
      <c r="H375" s="62"/>
      <c r="I375" s="62"/>
      <c r="T375" s="150">
        <v>9760</v>
      </c>
      <c r="U375" s="141" t="s">
        <v>705</v>
      </c>
    </row>
    <row r="376" spans="4:21" ht="15.75" customHeight="1" x14ac:dyDescent="0.35">
      <c r="D376" s="62"/>
      <c r="E376" s="62"/>
      <c r="F376" s="62"/>
      <c r="G376" s="62"/>
      <c r="H376" s="62"/>
      <c r="I376" s="62"/>
      <c r="T376" s="89">
        <v>9785</v>
      </c>
      <c r="U376" s="90" t="s">
        <v>706</v>
      </c>
    </row>
    <row r="377" spans="4:21" ht="15.75" customHeight="1" x14ac:dyDescent="0.35">
      <c r="D377" s="62"/>
      <c r="E377" s="62"/>
      <c r="F377" s="62"/>
      <c r="G377" s="62"/>
      <c r="H377" s="62"/>
      <c r="I377" s="62"/>
      <c r="T377" s="150">
        <v>9790</v>
      </c>
      <c r="U377" s="90" t="s">
        <v>707</v>
      </c>
    </row>
    <row r="378" spans="4:21" ht="15.75" customHeight="1" x14ac:dyDescent="0.35">
      <c r="D378" s="62"/>
      <c r="E378" s="62"/>
      <c r="F378" s="62"/>
      <c r="G378" s="62"/>
      <c r="H378" s="62"/>
      <c r="I378" s="62"/>
      <c r="T378" s="150">
        <v>9805</v>
      </c>
      <c r="U378" s="90" t="s">
        <v>708</v>
      </c>
    </row>
    <row r="379" spans="4:21" ht="15.75" customHeight="1" x14ac:dyDescent="0.35">
      <c r="D379" s="62"/>
      <c r="E379" s="62"/>
      <c r="F379" s="62"/>
      <c r="G379" s="62"/>
      <c r="H379" s="62"/>
      <c r="I379" s="62"/>
      <c r="T379" s="89">
        <v>9835</v>
      </c>
      <c r="U379" s="90" t="s">
        <v>709</v>
      </c>
    </row>
    <row r="380" spans="4:21" ht="15.75" customHeight="1" x14ac:dyDescent="0.35">
      <c r="D380" s="62"/>
      <c r="E380" s="62"/>
      <c r="F380" s="62"/>
      <c r="G380" s="62"/>
      <c r="H380" s="62"/>
      <c r="I380" s="62"/>
      <c r="T380" s="89">
        <v>9840</v>
      </c>
      <c r="U380" s="90" t="s">
        <v>710</v>
      </c>
    </row>
    <row r="381" spans="4:21" ht="15.75" customHeight="1" x14ac:dyDescent="0.35">
      <c r="D381" s="62"/>
      <c r="E381" s="62"/>
      <c r="F381" s="62"/>
      <c r="G381" s="62"/>
      <c r="H381" s="62"/>
      <c r="I381" s="62"/>
      <c r="T381" s="150">
        <v>9855</v>
      </c>
      <c r="U381" s="143" t="s">
        <v>711</v>
      </c>
    </row>
    <row r="382" spans="4:21" ht="15.75" customHeight="1" x14ac:dyDescent="0.35">
      <c r="D382" s="62"/>
      <c r="E382" s="62"/>
      <c r="F382" s="62"/>
      <c r="G382" s="62"/>
      <c r="H382" s="62"/>
      <c r="I382" s="62"/>
      <c r="T382" s="150">
        <v>9870</v>
      </c>
      <c r="U382" s="141" t="s">
        <v>712</v>
      </c>
    </row>
    <row r="383" spans="4:21" ht="15.75" customHeight="1" x14ac:dyDescent="0.35">
      <c r="D383" s="62"/>
      <c r="E383" s="62"/>
      <c r="F383" s="62"/>
      <c r="G383" s="62"/>
      <c r="H383" s="62"/>
      <c r="I383" s="62"/>
      <c r="T383" s="150">
        <v>9875</v>
      </c>
      <c r="U383" s="141" t="s">
        <v>713</v>
      </c>
    </row>
    <row r="384" spans="4:21" ht="15.75" customHeight="1" x14ac:dyDescent="0.35">
      <c r="D384" s="62"/>
      <c r="E384" s="62"/>
      <c r="F384" s="62"/>
      <c r="G384" s="62"/>
      <c r="H384" s="62"/>
      <c r="I384" s="62"/>
      <c r="T384" s="150">
        <v>9880</v>
      </c>
      <c r="U384" s="141" t="s">
        <v>714</v>
      </c>
    </row>
    <row r="385" spans="4:21" ht="15.75" customHeight="1" x14ac:dyDescent="0.35">
      <c r="D385" s="62"/>
      <c r="E385" s="62"/>
      <c r="F385" s="62"/>
      <c r="G385" s="62"/>
      <c r="H385" s="62"/>
      <c r="I385" s="62"/>
      <c r="T385" s="150">
        <v>9885</v>
      </c>
      <c r="U385" s="141" t="s">
        <v>715</v>
      </c>
    </row>
    <row r="386" spans="4:21" ht="15.75" customHeight="1" x14ac:dyDescent="0.35">
      <c r="D386" s="62"/>
      <c r="E386" s="62"/>
      <c r="F386" s="62"/>
      <c r="G386" s="62"/>
      <c r="H386" s="62"/>
      <c r="I386" s="62"/>
      <c r="T386" s="151">
        <v>9890</v>
      </c>
      <c r="U386" s="152" t="s">
        <v>716</v>
      </c>
    </row>
    <row r="387" spans="4:21" ht="15.75" customHeight="1" x14ac:dyDescent="0.35">
      <c r="D387" s="62"/>
      <c r="E387" s="62"/>
      <c r="F387" s="62"/>
      <c r="G387" s="62"/>
      <c r="H387" s="62"/>
      <c r="I387" s="62"/>
      <c r="T387" s="150">
        <v>9895</v>
      </c>
      <c r="U387" s="141" t="s">
        <v>717</v>
      </c>
    </row>
    <row r="388" spans="4:21" ht="15.75" customHeight="1" x14ac:dyDescent="0.35">
      <c r="D388" s="62"/>
      <c r="E388" s="62"/>
      <c r="F388" s="62"/>
      <c r="G388" s="62"/>
      <c r="H388" s="62"/>
      <c r="I388" s="62"/>
      <c r="T388" s="150">
        <v>9900</v>
      </c>
      <c r="U388" s="141" t="s">
        <v>718</v>
      </c>
    </row>
    <row r="389" spans="4:21" ht="15.75" customHeight="1" x14ac:dyDescent="0.35">
      <c r="D389" s="62"/>
      <c r="E389" s="62"/>
      <c r="F389" s="62"/>
      <c r="G389" s="62"/>
      <c r="H389" s="62"/>
      <c r="I389" s="62"/>
      <c r="T389" s="150">
        <v>9905</v>
      </c>
      <c r="U389" s="141" t="s">
        <v>719</v>
      </c>
    </row>
    <row r="390" spans="4:21" ht="15.75" customHeight="1" x14ac:dyDescent="0.35">
      <c r="D390" s="62"/>
      <c r="E390" s="62"/>
      <c r="F390" s="62"/>
      <c r="G390" s="62"/>
      <c r="H390" s="62"/>
      <c r="I390" s="62"/>
      <c r="T390" s="150">
        <v>9910</v>
      </c>
      <c r="U390" s="141" t="s">
        <v>720</v>
      </c>
    </row>
    <row r="391" spans="4:21" ht="15.75" customHeight="1" x14ac:dyDescent="0.35">
      <c r="D391" s="62"/>
      <c r="E391" s="62"/>
      <c r="F391" s="62"/>
      <c r="G391" s="62"/>
      <c r="H391" s="62"/>
      <c r="I391" s="62"/>
      <c r="T391" s="150">
        <v>9920</v>
      </c>
      <c r="U391" s="141" t="s">
        <v>721</v>
      </c>
    </row>
    <row r="392" spans="4:21" ht="15.75" customHeight="1" x14ac:dyDescent="0.35">
      <c r="D392" s="62"/>
      <c r="E392" s="62"/>
      <c r="F392" s="62"/>
      <c r="G392" s="62"/>
      <c r="H392" s="62"/>
      <c r="I392" s="62"/>
      <c r="T392" s="150">
        <v>9925</v>
      </c>
      <c r="U392" s="141" t="s">
        <v>722</v>
      </c>
    </row>
    <row r="393" spans="4:21" ht="15.75" customHeight="1" x14ac:dyDescent="0.35">
      <c r="D393" s="62"/>
      <c r="E393" s="62"/>
      <c r="F393" s="62"/>
      <c r="G393" s="62"/>
      <c r="H393" s="62"/>
      <c r="I393" s="62"/>
      <c r="T393" s="121">
        <v>9935</v>
      </c>
      <c r="U393" s="143" t="s">
        <v>723</v>
      </c>
    </row>
    <row r="394" spans="4:21" ht="15.75" customHeight="1" x14ac:dyDescent="0.35">
      <c r="D394" s="62"/>
      <c r="E394" s="62"/>
      <c r="F394" s="62"/>
      <c r="G394" s="62"/>
      <c r="H394" s="62"/>
      <c r="I394" s="62"/>
      <c r="T394" s="121">
        <v>9950</v>
      </c>
      <c r="U394" s="90" t="s">
        <v>724</v>
      </c>
    </row>
    <row r="395" spans="4:21" ht="15.75" customHeight="1" x14ac:dyDescent="0.35">
      <c r="D395" s="62"/>
      <c r="E395" s="62"/>
      <c r="F395" s="62"/>
      <c r="G395" s="62"/>
      <c r="H395" s="62"/>
      <c r="I395" s="62"/>
      <c r="T395" s="121">
        <v>9955</v>
      </c>
      <c r="U395" s="90" t="s">
        <v>725</v>
      </c>
    </row>
    <row r="396" spans="4:21" ht="15.75" customHeight="1" x14ac:dyDescent="0.35">
      <c r="D396" s="62"/>
      <c r="E396" s="62"/>
      <c r="F396" s="62"/>
      <c r="G396" s="62"/>
      <c r="H396" s="62"/>
      <c r="I396" s="62"/>
      <c r="T396" s="121">
        <v>9960</v>
      </c>
      <c r="U396" s="90" t="s">
        <v>726</v>
      </c>
    </row>
    <row r="397" spans="4:21" ht="15.75" customHeight="1" x14ac:dyDescent="0.35">
      <c r="D397" s="62"/>
      <c r="E397" s="62"/>
      <c r="F397" s="62"/>
      <c r="G397" s="62"/>
      <c r="H397" s="62"/>
      <c r="I397" s="62"/>
      <c r="T397" s="121">
        <v>9965</v>
      </c>
      <c r="U397" s="90" t="s">
        <v>727</v>
      </c>
    </row>
    <row r="398" spans="4:21" ht="15.75" customHeight="1" x14ac:dyDescent="0.35">
      <c r="D398" s="62"/>
      <c r="E398" s="62"/>
      <c r="F398" s="62"/>
      <c r="G398" s="62"/>
      <c r="H398" s="62"/>
      <c r="I398" s="62"/>
      <c r="T398" s="121">
        <v>9970</v>
      </c>
      <c r="U398" s="90" t="s">
        <v>728</v>
      </c>
    </row>
    <row r="399" spans="4:21" ht="15.75" customHeight="1" x14ac:dyDescent="0.35">
      <c r="D399" s="62"/>
      <c r="E399" s="62"/>
      <c r="F399" s="62"/>
      <c r="G399" s="62"/>
      <c r="H399" s="62"/>
      <c r="I399" s="62"/>
      <c r="T399" s="121">
        <v>9975</v>
      </c>
      <c r="U399" s="90" t="s">
        <v>729</v>
      </c>
    </row>
    <row r="400" spans="4:21" ht="15.75" customHeight="1" x14ac:dyDescent="0.35">
      <c r="D400" s="62"/>
      <c r="E400" s="62"/>
      <c r="F400" s="62"/>
      <c r="G400" s="62"/>
      <c r="H400" s="62"/>
      <c r="I400" s="62"/>
      <c r="T400" s="121">
        <v>9980</v>
      </c>
      <c r="U400" s="90" t="s">
        <v>730</v>
      </c>
    </row>
    <row r="401" spans="4:21" ht="15.75" customHeight="1" x14ac:dyDescent="0.35">
      <c r="D401" s="62"/>
      <c r="E401" s="62"/>
      <c r="F401" s="62"/>
      <c r="G401" s="62"/>
      <c r="H401" s="62"/>
      <c r="I401" s="62"/>
      <c r="T401" s="121">
        <v>9985</v>
      </c>
      <c r="U401" s="90" t="s">
        <v>731</v>
      </c>
    </row>
    <row r="402" spans="4:21" ht="15.75" customHeight="1" x14ac:dyDescent="0.35">
      <c r="D402" s="62"/>
      <c r="E402" s="62"/>
      <c r="F402" s="62"/>
      <c r="G402" s="62"/>
      <c r="H402" s="62"/>
      <c r="I402" s="62"/>
      <c r="T402" s="121">
        <v>9990</v>
      </c>
      <c r="U402" s="90" t="s">
        <v>732</v>
      </c>
    </row>
    <row r="403" spans="4:21" ht="15.75" customHeight="1" x14ac:dyDescent="0.35">
      <c r="D403" s="62"/>
      <c r="E403" s="62"/>
      <c r="F403" s="62"/>
      <c r="G403" s="62"/>
      <c r="H403" s="62"/>
      <c r="I403" s="62"/>
      <c r="T403" s="121">
        <v>9995</v>
      </c>
      <c r="U403" s="90" t="s">
        <v>733</v>
      </c>
    </row>
    <row r="404" spans="4:21" ht="15.75" customHeight="1" x14ac:dyDescent="0.35">
      <c r="D404" s="62"/>
      <c r="E404" s="62"/>
      <c r="F404" s="62"/>
      <c r="G404" s="62"/>
      <c r="H404" s="62"/>
      <c r="I404" s="62"/>
    </row>
    <row r="405" spans="4:21" ht="15.75" customHeight="1" x14ac:dyDescent="0.35">
      <c r="D405" s="62"/>
      <c r="E405" s="62"/>
      <c r="F405" s="62"/>
      <c r="G405" s="62"/>
      <c r="H405" s="62"/>
      <c r="I405" s="62"/>
    </row>
    <row r="406" spans="4:21" ht="15.75" customHeight="1" x14ac:dyDescent="0.35">
      <c r="D406" s="62"/>
      <c r="E406" s="62"/>
      <c r="F406" s="62"/>
      <c r="G406" s="62"/>
      <c r="H406" s="62"/>
      <c r="I406" s="62"/>
    </row>
    <row r="407" spans="4:21" ht="15.75" customHeight="1" x14ac:dyDescent="0.35">
      <c r="D407" s="62"/>
      <c r="E407" s="62"/>
      <c r="F407" s="62"/>
      <c r="G407" s="62"/>
      <c r="H407" s="62"/>
      <c r="I407" s="62"/>
    </row>
    <row r="408" spans="4:21" ht="15.75" customHeight="1" x14ac:dyDescent="0.35">
      <c r="D408" s="62"/>
      <c r="E408" s="62"/>
      <c r="F408" s="62"/>
      <c r="G408" s="62"/>
      <c r="H408" s="62"/>
      <c r="I408" s="62"/>
    </row>
    <row r="409" spans="4:21" ht="15.75" customHeight="1" x14ac:dyDescent="0.35">
      <c r="D409" s="62"/>
      <c r="E409" s="62"/>
      <c r="F409" s="62"/>
      <c r="G409" s="62"/>
      <c r="H409" s="62"/>
      <c r="I409" s="62"/>
    </row>
    <row r="410" spans="4:21" ht="15.75" customHeight="1" x14ac:dyDescent="0.35">
      <c r="D410" s="62"/>
      <c r="E410" s="62"/>
      <c r="F410" s="62"/>
      <c r="G410" s="62"/>
      <c r="H410" s="62"/>
      <c r="I410" s="62"/>
    </row>
    <row r="411" spans="4:21" ht="15.75" customHeight="1" x14ac:dyDescent="0.35">
      <c r="D411" s="62"/>
      <c r="E411" s="62"/>
      <c r="F411" s="62"/>
      <c r="G411" s="62"/>
      <c r="H411" s="62"/>
      <c r="I411" s="62"/>
    </row>
    <row r="412" spans="4:21" ht="15.75" customHeight="1" x14ac:dyDescent="0.35">
      <c r="D412" s="62"/>
      <c r="E412" s="62"/>
      <c r="F412" s="62"/>
      <c r="G412" s="62"/>
      <c r="H412" s="62"/>
      <c r="I412" s="62"/>
    </row>
    <row r="413" spans="4:21" ht="15.75" customHeight="1" x14ac:dyDescent="0.35">
      <c r="D413" s="62"/>
      <c r="E413" s="62"/>
      <c r="F413" s="62"/>
      <c r="G413" s="62"/>
      <c r="H413" s="62"/>
      <c r="I413" s="62"/>
    </row>
    <row r="414" spans="4:21" ht="15.75" customHeight="1" x14ac:dyDescent="0.35">
      <c r="D414" s="62"/>
      <c r="E414" s="62"/>
      <c r="F414" s="62"/>
      <c r="G414" s="62"/>
      <c r="H414" s="62"/>
      <c r="I414" s="62"/>
    </row>
    <row r="415" spans="4:21" ht="15.75" customHeight="1" x14ac:dyDescent="0.35">
      <c r="D415" s="62"/>
      <c r="E415" s="62"/>
      <c r="F415" s="62"/>
      <c r="G415" s="62"/>
      <c r="H415" s="62"/>
      <c r="I415" s="62"/>
    </row>
    <row r="416" spans="4:21" ht="15.75" customHeight="1" x14ac:dyDescent="0.35">
      <c r="D416" s="62"/>
      <c r="E416" s="62"/>
      <c r="F416" s="62"/>
      <c r="G416" s="62"/>
      <c r="H416" s="62"/>
      <c r="I416" s="62"/>
    </row>
    <row r="417" spans="4:9" ht="15.75" customHeight="1" x14ac:dyDescent="0.35">
      <c r="D417" s="62"/>
      <c r="E417" s="62"/>
      <c r="F417" s="62"/>
      <c r="G417" s="62"/>
      <c r="H417" s="62"/>
      <c r="I417" s="62"/>
    </row>
    <row r="418" spans="4:9" ht="15.75" customHeight="1" x14ac:dyDescent="0.35">
      <c r="D418" s="62"/>
      <c r="E418" s="62"/>
      <c r="F418" s="62"/>
      <c r="G418" s="62"/>
      <c r="H418" s="62"/>
      <c r="I418" s="62"/>
    </row>
    <row r="419" spans="4:9" ht="15.75" customHeight="1" x14ac:dyDescent="0.35">
      <c r="D419" s="62"/>
      <c r="E419" s="62"/>
      <c r="F419" s="62"/>
      <c r="G419" s="62"/>
      <c r="H419" s="62"/>
      <c r="I419" s="62"/>
    </row>
    <row r="420" spans="4:9" ht="15.75" customHeight="1" x14ac:dyDescent="0.35">
      <c r="D420" s="62"/>
      <c r="E420" s="62"/>
      <c r="F420" s="62"/>
      <c r="G420" s="62"/>
      <c r="H420" s="62"/>
      <c r="I420" s="62"/>
    </row>
    <row r="421" spans="4:9" ht="15.75" customHeight="1" x14ac:dyDescent="0.35">
      <c r="D421" s="62"/>
      <c r="E421" s="62"/>
      <c r="F421" s="62"/>
      <c r="G421" s="62"/>
      <c r="H421" s="62"/>
      <c r="I421" s="62"/>
    </row>
    <row r="422" spans="4:9" ht="15.75" customHeight="1" x14ac:dyDescent="0.35">
      <c r="D422" s="62"/>
      <c r="E422" s="62"/>
      <c r="F422" s="62"/>
      <c r="G422" s="62"/>
      <c r="H422" s="62"/>
      <c r="I422" s="62"/>
    </row>
    <row r="423" spans="4:9" ht="15.75" customHeight="1" x14ac:dyDescent="0.35">
      <c r="D423" s="62"/>
      <c r="E423" s="62"/>
      <c r="F423" s="62"/>
      <c r="G423" s="62"/>
      <c r="H423" s="62"/>
      <c r="I423" s="62"/>
    </row>
    <row r="424" spans="4:9" ht="15.75" customHeight="1" x14ac:dyDescent="0.35">
      <c r="D424" s="62"/>
      <c r="E424" s="62"/>
      <c r="F424" s="62"/>
      <c r="G424" s="62"/>
      <c r="H424" s="62"/>
      <c r="I424" s="62"/>
    </row>
    <row r="425" spans="4:9" ht="15.75" customHeight="1" x14ac:dyDescent="0.35">
      <c r="D425" s="62"/>
      <c r="E425" s="62"/>
      <c r="F425" s="62"/>
      <c r="G425" s="62"/>
      <c r="H425" s="62"/>
      <c r="I425" s="62"/>
    </row>
    <row r="426" spans="4:9" ht="15.75" customHeight="1" x14ac:dyDescent="0.35">
      <c r="D426" s="62"/>
      <c r="E426" s="62"/>
      <c r="F426" s="62"/>
      <c r="G426" s="62"/>
      <c r="H426" s="62"/>
      <c r="I426" s="62"/>
    </row>
    <row r="427" spans="4:9" ht="15.75" customHeight="1" x14ac:dyDescent="0.35">
      <c r="D427" s="62"/>
      <c r="E427" s="62"/>
      <c r="F427" s="62"/>
      <c r="G427" s="62"/>
      <c r="H427" s="62"/>
      <c r="I427" s="62"/>
    </row>
    <row r="428" spans="4:9" ht="15.75" customHeight="1" x14ac:dyDescent="0.35">
      <c r="D428" s="62"/>
      <c r="E428" s="62"/>
      <c r="F428" s="62"/>
      <c r="G428" s="62"/>
      <c r="H428" s="62"/>
      <c r="I428" s="62"/>
    </row>
    <row r="429" spans="4:9" ht="15.75" customHeight="1" x14ac:dyDescent="0.35">
      <c r="D429" s="62"/>
      <c r="E429" s="62"/>
      <c r="F429" s="62"/>
      <c r="G429" s="62"/>
      <c r="H429" s="62"/>
      <c r="I429" s="62"/>
    </row>
    <row r="430" spans="4:9" ht="15.75" customHeight="1" x14ac:dyDescent="0.35">
      <c r="D430" s="62"/>
      <c r="E430" s="62"/>
      <c r="F430" s="62"/>
      <c r="G430" s="62"/>
      <c r="H430" s="62"/>
      <c r="I430" s="62"/>
    </row>
    <row r="431" spans="4:9" ht="15.75" customHeight="1" x14ac:dyDescent="0.35">
      <c r="D431" s="62"/>
      <c r="E431" s="62"/>
      <c r="F431" s="62"/>
      <c r="G431" s="62"/>
      <c r="H431" s="62"/>
      <c r="I431" s="62"/>
    </row>
    <row r="432" spans="4:9" ht="15.75" customHeight="1" x14ac:dyDescent="0.35">
      <c r="D432" s="62"/>
      <c r="E432" s="62"/>
      <c r="F432" s="62"/>
      <c r="G432" s="62"/>
      <c r="H432" s="62"/>
      <c r="I432" s="62"/>
    </row>
    <row r="433" spans="4:9" ht="15.75" customHeight="1" x14ac:dyDescent="0.35">
      <c r="D433" s="62"/>
      <c r="E433" s="62"/>
      <c r="F433" s="62"/>
      <c r="G433" s="62"/>
      <c r="H433" s="62"/>
      <c r="I433" s="62"/>
    </row>
    <row r="434" spans="4:9" ht="15.75" customHeight="1" x14ac:dyDescent="0.35">
      <c r="D434" s="62"/>
      <c r="E434" s="62"/>
      <c r="F434" s="62"/>
      <c r="G434" s="62"/>
      <c r="H434" s="62"/>
      <c r="I434" s="62"/>
    </row>
    <row r="435" spans="4:9" ht="15.75" customHeight="1" x14ac:dyDescent="0.35">
      <c r="D435" s="62"/>
      <c r="E435" s="62"/>
      <c r="F435" s="62"/>
      <c r="G435" s="62"/>
      <c r="H435" s="62"/>
      <c r="I435" s="62"/>
    </row>
    <row r="436" spans="4:9" ht="15.75" customHeight="1" x14ac:dyDescent="0.35">
      <c r="D436" s="62"/>
      <c r="E436" s="62"/>
      <c r="F436" s="62"/>
      <c r="G436" s="62"/>
      <c r="H436" s="62"/>
      <c r="I436" s="62"/>
    </row>
    <row r="437" spans="4:9" ht="15.75" customHeight="1" x14ac:dyDescent="0.35">
      <c r="D437" s="62"/>
      <c r="E437" s="62"/>
      <c r="F437" s="62"/>
      <c r="G437" s="62"/>
      <c r="H437" s="62"/>
      <c r="I437" s="62"/>
    </row>
    <row r="438" spans="4:9" ht="15.75" customHeight="1" x14ac:dyDescent="0.35">
      <c r="D438" s="62"/>
      <c r="E438" s="62"/>
      <c r="F438" s="62"/>
      <c r="G438" s="62"/>
      <c r="H438" s="62"/>
      <c r="I438" s="62"/>
    </row>
    <row r="439" spans="4:9" ht="15.75" customHeight="1" x14ac:dyDescent="0.35">
      <c r="D439" s="62"/>
      <c r="E439" s="62"/>
      <c r="F439" s="62"/>
      <c r="G439" s="62"/>
      <c r="H439" s="62"/>
      <c r="I439" s="62"/>
    </row>
    <row r="440" spans="4:9" ht="15.75" customHeight="1" x14ac:dyDescent="0.35">
      <c r="D440" s="62"/>
      <c r="E440" s="62"/>
      <c r="F440" s="62"/>
      <c r="G440" s="62"/>
      <c r="H440" s="62"/>
      <c r="I440" s="62"/>
    </row>
    <row r="441" spans="4:9" ht="15.75" customHeight="1" x14ac:dyDescent="0.35">
      <c r="D441" s="62"/>
      <c r="E441" s="62"/>
      <c r="F441" s="62"/>
      <c r="G441" s="62"/>
      <c r="H441" s="62"/>
      <c r="I441" s="62"/>
    </row>
    <row r="442" spans="4:9" ht="15.75" customHeight="1" x14ac:dyDescent="0.35">
      <c r="D442" s="62"/>
      <c r="E442" s="62"/>
      <c r="F442" s="62"/>
      <c r="G442" s="62"/>
      <c r="H442" s="62"/>
      <c r="I442" s="62"/>
    </row>
    <row r="443" spans="4:9" ht="15.75" customHeight="1" x14ac:dyDescent="0.35">
      <c r="D443" s="62"/>
      <c r="E443" s="62"/>
      <c r="F443" s="62"/>
      <c r="G443" s="62"/>
      <c r="H443" s="62"/>
      <c r="I443" s="62"/>
    </row>
    <row r="444" spans="4:9" ht="15.75" customHeight="1" x14ac:dyDescent="0.35">
      <c r="D444" s="62"/>
      <c r="E444" s="62"/>
      <c r="F444" s="62"/>
      <c r="G444" s="62"/>
      <c r="H444" s="62"/>
      <c r="I444" s="62"/>
    </row>
    <row r="445" spans="4:9" ht="15.75" customHeight="1" x14ac:dyDescent="0.35">
      <c r="D445" s="62"/>
      <c r="E445" s="62"/>
      <c r="F445" s="62"/>
      <c r="G445" s="62"/>
      <c r="H445" s="62"/>
      <c r="I445" s="62"/>
    </row>
    <row r="446" spans="4:9" ht="15.75" customHeight="1" x14ac:dyDescent="0.35">
      <c r="D446" s="62"/>
      <c r="E446" s="62"/>
      <c r="F446" s="62"/>
      <c r="G446" s="62"/>
      <c r="H446" s="62"/>
      <c r="I446" s="62"/>
    </row>
    <row r="447" spans="4:9" ht="15.75" customHeight="1" x14ac:dyDescent="0.35">
      <c r="D447" s="62"/>
      <c r="E447" s="62"/>
      <c r="F447" s="62"/>
      <c r="G447" s="62"/>
      <c r="H447" s="62"/>
      <c r="I447" s="62"/>
    </row>
    <row r="448" spans="4:9" ht="15.75" customHeight="1" x14ac:dyDescent="0.35">
      <c r="D448" s="62"/>
      <c r="E448" s="62"/>
      <c r="F448" s="62"/>
      <c r="G448" s="62"/>
      <c r="H448" s="62"/>
      <c r="I448" s="62"/>
    </row>
    <row r="449" spans="4:9" ht="15.75" customHeight="1" x14ac:dyDescent="0.35">
      <c r="D449" s="62"/>
      <c r="E449" s="62"/>
      <c r="F449" s="62"/>
      <c r="G449" s="62"/>
      <c r="H449" s="62"/>
      <c r="I449" s="62"/>
    </row>
    <row r="450" spans="4:9" ht="15.75" customHeight="1" x14ac:dyDescent="0.35">
      <c r="D450" s="62"/>
      <c r="E450" s="62"/>
      <c r="F450" s="62"/>
      <c r="G450" s="62"/>
      <c r="H450" s="62"/>
      <c r="I450" s="62"/>
    </row>
    <row r="451" spans="4:9" ht="15.75" customHeight="1" x14ac:dyDescent="0.35">
      <c r="D451" s="62"/>
      <c r="E451" s="62"/>
      <c r="F451" s="62"/>
      <c r="G451" s="62"/>
      <c r="H451" s="62"/>
      <c r="I451" s="62"/>
    </row>
    <row r="452" spans="4:9" ht="15.75" customHeight="1" x14ac:dyDescent="0.35">
      <c r="D452" s="62"/>
      <c r="E452" s="62"/>
      <c r="F452" s="62"/>
      <c r="G452" s="62"/>
      <c r="H452" s="62"/>
      <c r="I452" s="62"/>
    </row>
    <row r="453" spans="4:9" ht="15.75" customHeight="1" x14ac:dyDescent="0.35">
      <c r="D453" s="62"/>
      <c r="E453" s="62"/>
      <c r="F453" s="62"/>
      <c r="G453" s="62"/>
      <c r="H453" s="62"/>
      <c r="I453" s="62"/>
    </row>
    <row r="454" spans="4:9" ht="15.75" customHeight="1" x14ac:dyDescent="0.35">
      <c r="D454" s="62"/>
      <c r="E454" s="62"/>
      <c r="F454" s="62"/>
      <c r="G454" s="62"/>
      <c r="H454" s="62"/>
      <c r="I454" s="62"/>
    </row>
    <row r="455" spans="4:9" ht="15.75" customHeight="1" x14ac:dyDescent="0.35">
      <c r="D455" s="62"/>
      <c r="E455" s="62"/>
      <c r="F455" s="62"/>
      <c r="G455" s="62"/>
      <c r="H455" s="62"/>
      <c r="I455" s="62"/>
    </row>
    <row r="456" spans="4:9" ht="15.75" customHeight="1" x14ac:dyDescent="0.35">
      <c r="D456" s="62"/>
      <c r="E456" s="62"/>
      <c r="F456" s="62"/>
      <c r="G456" s="62"/>
      <c r="H456" s="62"/>
      <c r="I456" s="62"/>
    </row>
    <row r="457" spans="4:9" ht="15.75" customHeight="1" x14ac:dyDescent="0.35">
      <c r="D457" s="62"/>
      <c r="E457" s="62"/>
      <c r="F457" s="62"/>
      <c r="G457" s="62"/>
      <c r="H457" s="62"/>
      <c r="I457" s="62"/>
    </row>
    <row r="458" spans="4:9" ht="15.75" customHeight="1" x14ac:dyDescent="0.35">
      <c r="D458" s="62"/>
      <c r="E458" s="62"/>
      <c r="F458" s="62"/>
      <c r="G458" s="62"/>
      <c r="H458" s="62"/>
      <c r="I458" s="62"/>
    </row>
    <row r="459" spans="4:9" ht="15.75" customHeight="1" x14ac:dyDescent="0.35">
      <c r="D459" s="62"/>
      <c r="E459" s="62"/>
      <c r="F459" s="62"/>
      <c r="G459" s="62"/>
      <c r="H459" s="62"/>
      <c r="I459" s="62"/>
    </row>
    <row r="460" spans="4:9" ht="15.75" customHeight="1" x14ac:dyDescent="0.35">
      <c r="D460" s="62"/>
      <c r="E460" s="62"/>
      <c r="F460" s="62"/>
      <c r="G460" s="62"/>
      <c r="H460" s="62"/>
      <c r="I460" s="62"/>
    </row>
    <row r="461" spans="4:9" ht="15.75" customHeight="1" x14ac:dyDescent="0.35">
      <c r="D461" s="62"/>
      <c r="E461" s="62"/>
      <c r="F461" s="62"/>
      <c r="G461" s="62"/>
      <c r="H461" s="62"/>
      <c r="I461" s="62"/>
    </row>
    <row r="462" spans="4:9" ht="15.75" customHeight="1" x14ac:dyDescent="0.35">
      <c r="D462" s="62"/>
      <c r="E462" s="62"/>
      <c r="F462" s="62"/>
      <c r="G462" s="62"/>
      <c r="H462" s="62"/>
      <c r="I462" s="62"/>
    </row>
    <row r="463" spans="4:9" ht="15.75" customHeight="1" x14ac:dyDescent="0.35">
      <c r="D463" s="62"/>
      <c r="E463" s="62"/>
      <c r="F463" s="62"/>
      <c r="G463" s="62"/>
      <c r="H463" s="62"/>
      <c r="I463" s="62"/>
    </row>
    <row r="464" spans="4:9" ht="15.75" customHeight="1" x14ac:dyDescent="0.35">
      <c r="D464" s="62"/>
      <c r="E464" s="62"/>
      <c r="F464" s="62"/>
      <c r="G464" s="62"/>
      <c r="H464" s="62"/>
      <c r="I464" s="62"/>
    </row>
    <row r="465" spans="4:9" ht="15.75" customHeight="1" x14ac:dyDescent="0.35">
      <c r="D465" s="62"/>
      <c r="E465" s="62"/>
      <c r="F465" s="62"/>
      <c r="G465" s="62"/>
      <c r="H465" s="62"/>
      <c r="I465" s="62"/>
    </row>
    <row r="466" spans="4:9" ht="15.75" customHeight="1" x14ac:dyDescent="0.35">
      <c r="D466" s="62"/>
      <c r="E466" s="62"/>
      <c r="F466" s="62"/>
      <c r="G466" s="62"/>
      <c r="H466" s="62"/>
      <c r="I466" s="62"/>
    </row>
    <row r="467" spans="4:9" ht="15.75" customHeight="1" x14ac:dyDescent="0.35">
      <c r="D467" s="62"/>
      <c r="E467" s="62"/>
      <c r="F467" s="62"/>
      <c r="G467" s="62"/>
      <c r="H467" s="62"/>
      <c r="I467" s="62"/>
    </row>
    <row r="468" spans="4:9" ht="15.75" customHeight="1" x14ac:dyDescent="0.35">
      <c r="D468" s="62"/>
      <c r="E468" s="62"/>
      <c r="F468" s="62"/>
      <c r="G468" s="62"/>
      <c r="H468" s="62"/>
      <c r="I468" s="62"/>
    </row>
    <row r="469" spans="4:9" ht="15.75" customHeight="1" x14ac:dyDescent="0.35">
      <c r="D469" s="62"/>
      <c r="E469" s="62"/>
      <c r="F469" s="62"/>
      <c r="G469" s="62"/>
      <c r="H469" s="62"/>
      <c r="I469" s="62"/>
    </row>
    <row r="470" spans="4:9" ht="15.75" customHeight="1" x14ac:dyDescent="0.35">
      <c r="D470" s="62"/>
      <c r="E470" s="62"/>
      <c r="F470" s="62"/>
      <c r="G470" s="62"/>
      <c r="H470" s="62"/>
      <c r="I470" s="62"/>
    </row>
    <row r="471" spans="4:9" ht="15.75" customHeight="1" x14ac:dyDescent="0.35">
      <c r="D471" s="62"/>
      <c r="E471" s="62"/>
      <c r="F471" s="62"/>
      <c r="G471" s="62"/>
      <c r="H471" s="62"/>
      <c r="I471" s="62"/>
    </row>
    <row r="472" spans="4:9" ht="15.75" customHeight="1" x14ac:dyDescent="0.35">
      <c r="D472" s="62"/>
      <c r="E472" s="62"/>
      <c r="F472" s="62"/>
      <c r="G472" s="62"/>
      <c r="H472" s="62"/>
      <c r="I472" s="62"/>
    </row>
    <row r="473" spans="4:9" ht="15.75" customHeight="1" x14ac:dyDescent="0.35">
      <c r="D473" s="62"/>
      <c r="E473" s="62"/>
      <c r="F473" s="62"/>
      <c r="G473" s="62"/>
      <c r="H473" s="62"/>
      <c r="I473" s="62"/>
    </row>
    <row r="474" spans="4:9" ht="15.75" customHeight="1" x14ac:dyDescent="0.35">
      <c r="D474" s="62"/>
      <c r="E474" s="62"/>
      <c r="F474" s="62"/>
      <c r="G474" s="62"/>
      <c r="H474" s="62"/>
      <c r="I474" s="62"/>
    </row>
    <row r="475" spans="4:9" ht="15.75" customHeight="1" x14ac:dyDescent="0.35">
      <c r="D475" s="62"/>
      <c r="E475" s="62"/>
      <c r="F475" s="62"/>
      <c r="G475" s="62"/>
      <c r="H475" s="62"/>
      <c r="I475" s="62"/>
    </row>
    <row r="476" spans="4:9" ht="15.75" customHeight="1" x14ac:dyDescent="0.35">
      <c r="D476" s="62"/>
      <c r="E476" s="62"/>
      <c r="F476" s="62"/>
      <c r="G476" s="62"/>
      <c r="H476" s="62"/>
      <c r="I476" s="62"/>
    </row>
    <row r="477" spans="4:9" ht="15.75" customHeight="1" x14ac:dyDescent="0.35">
      <c r="D477" s="62"/>
      <c r="E477" s="62"/>
      <c r="F477" s="62"/>
      <c r="G477" s="62"/>
      <c r="H477" s="62"/>
      <c r="I477" s="62"/>
    </row>
    <row r="478" spans="4:9" ht="15.75" customHeight="1" x14ac:dyDescent="0.35">
      <c r="D478" s="62"/>
      <c r="E478" s="62"/>
      <c r="F478" s="62"/>
      <c r="G478" s="62"/>
      <c r="H478" s="62"/>
      <c r="I478" s="62"/>
    </row>
    <row r="479" spans="4:9" ht="15.75" customHeight="1" x14ac:dyDescent="0.35">
      <c r="D479" s="62"/>
      <c r="E479" s="62"/>
      <c r="F479" s="62"/>
      <c r="G479" s="62"/>
      <c r="H479" s="62"/>
      <c r="I479" s="62"/>
    </row>
    <row r="480" spans="4:9" ht="15.75" customHeight="1" x14ac:dyDescent="0.35">
      <c r="D480" s="62"/>
      <c r="E480" s="62"/>
      <c r="F480" s="62"/>
      <c r="G480" s="62"/>
      <c r="H480" s="62"/>
      <c r="I480" s="62"/>
    </row>
    <row r="481" spans="4:9" ht="15.75" customHeight="1" x14ac:dyDescent="0.35">
      <c r="D481" s="62"/>
      <c r="E481" s="62"/>
      <c r="F481" s="62"/>
      <c r="G481" s="62"/>
      <c r="H481" s="62"/>
      <c r="I481" s="62"/>
    </row>
    <row r="482" spans="4:9" ht="15.75" customHeight="1" x14ac:dyDescent="0.35">
      <c r="D482" s="62"/>
      <c r="E482" s="62"/>
      <c r="F482" s="62"/>
      <c r="G482" s="62"/>
      <c r="H482" s="62"/>
      <c r="I482" s="62"/>
    </row>
    <row r="483" spans="4:9" ht="15.75" customHeight="1" x14ac:dyDescent="0.35">
      <c r="D483" s="62"/>
      <c r="E483" s="62"/>
      <c r="F483" s="62"/>
      <c r="G483" s="62"/>
      <c r="H483" s="62"/>
      <c r="I483" s="62"/>
    </row>
    <row r="484" spans="4:9" ht="15.75" customHeight="1" x14ac:dyDescent="0.35">
      <c r="D484" s="62"/>
      <c r="E484" s="62"/>
      <c r="F484" s="62"/>
      <c r="G484" s="62"/>
      <c r="H484" s="62"/>
      <c r="I484" s="62"/>
    </row>
    <row r="485" spans="4:9" ht="15.75" customHeight="1" x14ac:dyDescent="0.35">
      <c r="D485" s="62"/>
      <c r="E485" s="62"/>
      <c r="F485" s="62"/>
      <c r="G485" s="62"/>
      <c r="H485" s="62"/>
      <c r="I485" s="62"/>
    </row>
    <row r="486" spans="4:9" ht="15.75" customHeight="1" x14ac:dyDescent="0.35">
      <c r="D486" s="62"/>
      <c r="E486" s="62"/>
      <c r="F486" s="62"/>
      <c r="G486" s="62"/>
      <c r="H486" s="62"/>
      <c r="I486" s="62"/>
    </row>
    <row r="487" spans="4:9" ht="15.75" customHeight="1" x14ac:dyDescent="0.35">
      <c r="D487" s="62"/>
      <c r="E487" s="62"/>
      <c r="F487" s="62"/>
      <c r="G487" s="62"/>
      <c r="H487" s="62"/>
      <c r="I487" s="62"/>
    </row>
    <row r="488" spans="4:9" ht="15.75" customHeight="1" x14ac:dyDescent="0.35">
      <c r="D488" s="62"/>
      <c r="E488" s="62"/>
      <c r="F488" s="62"/>
      <c r="G488" s="62"/>
      <c r="H488" s="62"/>
      <c r="I488" s="62"/>
    </row>
    <row r="489" spans="4:9" ht="15.75" customHeight="1" x14ac:dyDescent="0.35">
      <c r="D489" s="62"/>
      <c r="E489" s="62"/>
      <c r="F489" s="62"/>
      <c r="G489" s="62"/>
      <c r="H489" s="62"/>
      <c r="I489" s="62"/>
    </row>
    <row r="490" spans="4:9" ht="15.75" customHeight="1" x14ac:dyDescent="0.35">
      <c r="D490" s="62"/>
      <c r="E490" s="62"/>
      <c r="F490" s="62"/>
      <c r="G490" s="62"/>
      <c r="H490" s="62"/>
      <c r="I490" s="62"/>
    </row>
    <row r="491" spans="4:9" ht="15.75" customHeight="1" x14ac:dyDescent="0.35">
      <c r="D491" s="62"/>
      <c r="E491" s="62"/>
      <c r="F491" s="62"/>
      <c r="G491" s="62"/>
      <c r="H491" s="62"/>
      <c r="I491" s="62"/>
    </row>
    <row r="492" spans="4:9" ht="15.75" customHeight="1" x14ac:dyDescent="0.35">
      <c r="D492" s="62"/>
      <c r="E492" s="62"/>
      <c r="F492" s="62"/>
      <c r="G492" s="62"/>
      <c r="H492" s="62"/>
      <c r="I492" s="62"/>
    </row>
    <row r="493" spans="4:9" ht="15.75" customHeight="1" x14ac:dyDescent="0.35">
      <c r="D493" s="62"/>
      <c r="E493" s="62"/>
      <c r="F493" s="62"/>
      <c r="G493" s="62"/>
      <c r="H493" s="62"/>
      <c r="I493" s="62"/>
    </row>
    <row r="494" spans="4:9" ht="15.75" customHeight="1" x14ac:dyDescent="0.35">
      <c r="D494" s="62"/>
      <c r="E494" s="62"/>
      <c r="F494" s="62"/>
      <c r="G494" s="62"/>
      <c r="H494" s="62"/>
      <c r="I494" s="62"/>
    </row>
    <row r="495" spans="4:9" ht="15.75" customHeight="1" x14ac:dyDescent="0.35">
      <c r="D495" s="62"/>
      <c r="E495" s="62"/>
      <c r="F495" s="62"/>
      <c r="G495" s="62"/>
      <c r="H495" s="62"/>
      <c r="I495" s="62"/>
    </row>
    <row r="496" spans="4:9" ht="15.75" customHeight="1" x14ac:dyDescent="0.35">
      <c r="D496" s="62"/>
      <c r="E496" s="62"/>
      <c r="F496" s="62"/>
      <c r="G496" s="62"/>
      <c r="H496" s="62"/>
      <c r="I496" s="62"/>
    </row>
    <row r="497" spans="4:9" ht="15.75" customHeight="1" x14ac:dyDescent="0.35">
      <c r="D497" s="62"/>
      <c r="E497" s="62"/>
      <c r="F497" s="62"/>
      <c r="G497" s="62"/>
      <c r="H497" s="62"/>
      <c r="I497" s="62"/>
    </row>
    <row r="498" spans="4:9" ht="15.75" customHeight="1" x14ac:dyDescent="0.35">
      <c r="D498" s="62"/>
      <c r="E498" s="62"/>
      <c r="F498" s="62"/>
      <c r="G498" s="62"/>
      <c r="H498" s="62"/>
      <c r="I498" s="62"/>
    </row>
    <row r="499" spans="4:9" ht="15.75" customHeight="1" x14ac:dyDescent="0.35">
      <c r="D499" s="62"/>
      <c r="E499" s="62"/>
      <c r="F499" s="62"/>
      <c r="G499" s="62"/>
      <c r="H499" s="62"/>
      <c r="I499" s="62"/>
    </row>
    <row r="500" spans="4:9" ht="15.75" customHeight="1" x14ac:dyDescent="0.35">
      <c r="D500" s="62"/>
      <c r="E500" s="62"/>
      <c r="F500" s="62"/>
      <c r="G500" s="62"/>
      <c r="H500" s="62"/>
      <c r="I500" s="62"/>
    </row>
    <row r="501" spans="4:9" ht="15.75" customHeight="1" x14ac:dyDescent="0.35">
      <c r="D501" s="62"/>
      <c r="E501" s="62"/>
      <c r="F501" s="62"/>
      <c r="G501" s="62"/>
      <c r="H501" s="62"/>
      <c r="I501" s="62"/>
    </row>
    <row r="502" spans="4:9" ht="15.75" customHeight="1" x14ac:dyDescent="0.35">
      <c r="D502" s="62"/>
      <c r="E502" s="62"/>
      <c r="F502" s="62"/>
      <c r="G502" s="62"/>
      <c r="H502" s="62"/>
      <c r="I502" s="62"/>
    </row>
    <row r="503" spans="4:9" ht="15.75" customHeight="1" x14ac:dyDescent="0.35">
      <c r="D503" s="62"/>
      <c r="E503" s="62"/>
      <c r="F503" s="62"/>
      <c r="G503" s="62"/>
      <c r="H503" s="62"/>
      <c r="I503" s="62"/>
    </row>
    <row r="504" spans="4:9" ht="15.75" customHeight="1" x14ac:dyDescent="0.35">
      <c r="D504" s="62"/>
      <c r="E504" s="62"/>
      <c r="F504" s="62"/>
      <c r="G504" s="62"/>
      <c r="H504" s="62"/>
      <c r="I504" s="62"/>
    </row>
    <row r="505" spans="4:9" ht="15.75" customHeight="1" x14ac:dyDescent="0.35">
      <c r="D505" s="62"/>
      <c r="E505" s="62"/>
      <c r="F505" s="62"/>
      <c r="G505" s="62"/>
      <c r="H505" s="62"/>
      <c r="I505" s="62"/>
    </row>
    <row r="506" spans="4:9" ht="15.75" customHeight="1" x14ac:dyDescent="0.35">
      <c r="D506" s="62"/>
      <c r="E506" s="62"/>
      <c r="F506" s="62"/>
      <c r="G506" s="62"/>
      <c r="H506" s="62"/>
      <c r="I506" s="62"/>
    </row>
    <row r="507" spans="4:9" ht="15.75" customHeight="1" x14ac:dyDescent="0.35">
      <c r="D507" s="62"/>
      <c r="E507" s="62"/>
      <c r="F507" s="62"/>
      <c r="G507" s="62"/>
      <c r="H507" s="62"/>
      <c r="I507" s="62"/>
    </row>
    <row r="508" spans="4:9" ht="15.75" customHeight="1" x14ac:dyDescent="0.35">
      <c r="D508" s="62"/>
      <c r="E508" s="62"/>
      <c r="F508" s="62"/>
      <c r="G508" s="62"/>
      <c r="H508" s="62"/>
      <c r="I508" s="62"/>
    </row>
    <row r="509" spans="4:9" ht="15.75" customHeight="1" x14ac:dyDescent="0.35">
      <c r="D509" s="62"/>
      <c r="E509" s="62"/>
      <c r="F509" s="62"/>
      <c r="G509" s="62"/>
      <c r="H509" s="62"/>
      <c r="I509" s="62"/>
    </row>
    <row r="510" spans="4:9" ht="15.75" customHeight="1" x14ac:dyDescent="0.35">
      <c r="D510" s="62"/>
      <c r="E510" s="62"/>
      <c r="F510" s="62"/>
      <c r="G510" s="62"/>
      <c r="H510" s="62"/>
      <c r="I510" s="62"/>
    </row>
    <row r="511" spans="4:9" ht="15.75" customHeight="1" x14ac:dyDescent="0.35">
      <c r="D511" s="62"/>
      <c r="E511" s="62"/>
      <c r="F511" s="62"/>
      <c r="G511" s="62"/>
      <c r="H511" s="62"/>
      <c r="I511" s="62"/>
    </row>
    <row r="512" spans="4:9" ht="15.75" customHeight="1" x14ac:dyDescent="0.35">
      <c r="D512" s="62"/>
      <c r="E512" s="62"/>
      <c r="F512" s="62"/>
      <c r="G512" s="62"/>
      <c r="H512" s="62"/>
      <c r="I512" s="62"/>
    </row>
    <row r="513" spans="4:9" ht="15.75" customHeight="1" x14ac:dyDescent="0.35">
      <c r="D513" s="62"/>
      <c r="E513" s="62"/>
      <c r="F513" s="62"/>
      <c r="G513" s="62"/>
      <c r="H513" s="62"/>
      <c r="I513" s="62"/>
    </row>
    <row r="514" spans="4:9" ht="15.75" customHeight="1" x14ac:dyDescent="0.35">
      <c r="D514" s="62"/>
      <c r="E514" s="62"/>
      <c r="F514" s="62"/>
      <c r="G514" s="62"/>
      <c r="H514" s="62"/>
      <c r="I514" s="62"/>
    </row>
    <row r="515" spans="4:9" ht="15.75" customHeight="1" x14ac:dyDescent="0.35">
      <c r="D515" s="62"/>
      <c r="E515" s="62"/>
      <c r="F515" s="62"/>
      <c r="G515" s="62"/>
      <c r="H515" s="62"/>
      <c r="I515" s="62"/>
    </row>
    <row r="516" spans="4:9" ht="15.75" customHeight="1" x14ac:dyDescent="0.35">
      <c r="D516" s="62"/>
      <c r="E516" s="62"/>
      <c r="F516" s="62"/>
      <c r="G516" s="62"/>
      <c r="H516" s="62"/>
      <c r="I516" s="62"/>
    </row>
    <row r="517" spans="4:9" ht="15.75" customHeight="1" x14ac:dyDescent="0.35">
      <c r="D517" s="62"/>
      <c r="E517" s="62"/>
      <c r="F517" s="62"/>
      <c r="G517" s="62"/>
      <c r="H517" s="62"/>
      <c r="I517" s="62"/>
    </row>
    <row r="518" spans="4:9" ht="15.75" customHeight="1" x14ac:dyDescent="0.35">
      <c r="D518" s="62"/>
      <c r="E518" s="62"/>
      <c r="F518" s="62"/>
      <c r="G518" s="62"/>
      <c r="H518" s="62"/>
      <c r="I518" s="62"/>
    </row>
    <row r="519" spans="4:9" ht="15.75" customHeight="1" x14ac:dyDescent="0.35">
      <c r="D519" s="62"/>
      <c r="E519" s="62"/>
      <c r="F519" s="62"/>
      <c r="G519" s="62"/>
      <c r="H519" s="62"/>
      <c r="I519" s="62"/>
    </row>
    <row r="520" spans="4:9" ht="15.75" customHeight="1" x14ac:dyDescent="0.35">
      <c r="D520" s="62"/>
      <c r="E520" s="62"/>
      <c r="F520" s="62"/>
      <c r="G520" s="62"/>
      <c r="H520" s="62"/>
      <c r="I520" s="62"/>
    </row>
    <row r="521" spans="4:9" ht="15.75" customHeight="1" x14ac:dyDescent="0.35">
      <c r="D521" s="62"/>
      <c r="E521" s="62"/>
      <c r="F521" s="62"/>
      <c r="G521" s="62"/>
      <c r="H521" s="62"/>
      <c r="I521" s="62"/>
    </row>
    <row r="522" spans="4:9" ht="15.75" customHeight="1" x14ac:dyDescent="0.35">
      <c r="D522" s="62"/>
      <c r="E522" s="62"/>
      <c r="F522" s="62"/>
      <c r="G522" s="62"/>
      <c r="H522" s="62"/>
      <c r="I522" s="62"/>
    </row>
    <row r="523" spans="4:9" ht="15.75" customHeight="1" x14ac:dyDescent="0.35">
      <c r="D523" s="62"/>
      <c r="E523" s="62"/>
      <c r="F523" s="62"/>
      <c r="G523" s="62"/>
      <c r="H523" s="62"/>
      <c r="I523" s="62"/>
    </row>
    <row r="524" spans="4:9" ht="15.75" customHeight="1" x14ac:dyDescent="0.35">
      <c r="D524" s="62"/>
      <c r="E524" s="62"/>
      <c r="F524" s="62"/>
      <c r="G524" s="62"/>
      <c r="H524" s="62"/>
      <c r="I524" s="62"/>
    </row>
    <row r="525" spans="4:9" ht="15.75" customHeight="1" x14ac:dyDescent="0.35">
      <c r="D525" s="62"/>
      <c r="E525" s="62"/>
      <c r="F525" s="62"/>
      <c r="G525" s="62"/>
      <c r="H525" s="62"/>
      <c r="I525" s="62"/>
    </row>
    <row r="526" spans="4:9" ht="15.75" customHeight="1" x14ac:dyDescent="0.35">
      <c r="D526" s="62"/>
      <c r="E526" s="62"/>
      <c r="F526" s="62"/>
      <c r="G526" s="62"/>
      <c r="H526" s="62"/>
      <c r="I526" s="62"/>
    </row>
    <row r="527" spans="4:9" ht="15.75" customHeight="1" x14ac:dyDescent="0.35">
      <c r="D527" s="62"/>
      <c r="E527" s="62"/>
      <c r="F527" s="62"/>
      <c r="G527" s="62"/>
      <c r="H527" s="62"/>
      <c r="I527" s="62"/>
    </row>
    <row r="528" spans="4:9" ht="15.75" customHeight="1" x14ac:dyDescent="0.35">
      <c r="D528" s="62"/>
      <c r="E528" s="62"/>
      <c r="F528" s="62"/>
      <c r="G528" s="62"/>
      <c r="H528" s="62"/>
      <c r="I528" s="62"/>
    </row>
    <row r="529" spans="4:9" ht="15.75" customHeight="1" x14ac:dyDescent="0.35">
      <c r="D529" s="62"/>
      <c r="E529" s="62"/>
      <c r="F529" s="62"/>
      <c r="G529" s="62"/>
      <c r="H529" s="62"/>
      <c r="I529" s="62"/>
    </row>
    <row r="530" spans="4:9" ht="15.75" customHeight="1" x14ac:dyDescent="0.35">
      <c r="D530" s="62"/>
      <c r="E530" s="62"/>
      <c r="F530" s="62"/>
      <c r="G530" s="62"/>
      <c r="H530" s="62"/>
      <c r="I530" s="62"/>
    </row>
    <row r="531" spans="4:9" ht="15.75" customHeight="1" x14ac:dyDescent="0.35">
      <c r="D531" s="62"/>
      <c r="E531" s="62"/>
      <c r="F531" s="62"/>
      <c r="G531" s="62"/>
      <c r="H531" s="62"/>
      <c r="I531" s="62"/>
    </row>
    <row r="532" spans="4:9" ht="15.75" customHeight="1" x14ac:dyDescent="0.35">
      <c r="D532" s="62"/>
      <c r="E532" s="62"/>
      <c r="F532" s="62"/>
      <c r="G532" s="62"/>
      <c r="H532" s="62"/>
      <c r="I532" s="62"/>
    </row>
    <row r="533" spans="4:9" ht="15.75" customHeight="1" x14ac:dyDescent="0.35">
      <c r="D533" s="62"/>
      <c r="E533" s="62"/>
      <c r="F533" s="62"/>
      <c r="G533" s="62"/>
      <c r="H533" s="62"/>
      <c r="I533" s="62"/>
    </row>
    <row r="534" spans="4:9" ht="15.75" customHeight="1" x14ac:dyDescent="0.35">
      <c r="D534" s="62"/>
      <c r="E534" s="62"/>
      <c r="F534" s="62"/>
      <c r="G534" s="62"/>
      <c r="H534" s="62"/>
      <c r="I534" s="62"/>
    </row>
    <row r="535" spans="4:9" ht="15.75" customHeight="1" x14ac:dyDescent="0.35">
      <c r="D535" s="62"/>
      <c r="E535" s="62"/>
      <c r="F535" s="62"/>
      <c r="G535" s="62"/>
      <c r="H535" s="62"/>
      <c r="I535" s="62"/>
    </row>
    <row r="536" spans="4:9" ht="15.75" customHeight="1" x14ac:dyDescent="0.35">
      <c r="D536" s="62"/>
      <c r="E536" s="62"/>
      <c r="F536" s="62"/>
      <c r="G536" s="62"/>
      <c r="H536" s="62"/>
      <c r="I536" s="62"/>
    </row>
    <row r="537" spans="4:9" ht="15.75" customHeight="1" x14ac:dyDescent="0.35">
      <c r="D537" s="62"/>
      <c r="E537" s="62"/>
      <c r="F537" s="62"/>
      <c r="G537" s="62"/>
      <c r="H537" s="62"/>
      <c r="I537" s="62"/>
    </row>
    <row r="538" spans="4:9" ht="15.75" customHeight="1" x14ac:dyDescent="0.35">
      <c r="D538" s="62"/>
      <c r="E538" s="62"/>
      <c r="F538" s="62"/>
      <c r="G538" s="62"/>
      <c r="H538" s="62"/>
      <c r="I538" s="62"/>
    </row>
    <row r="539" spans="4:9" ht="15.75" customHeight="1" x14ac:dyDescent="0.35">
      <c r="D539" s="62"/>
      <c r="E539" s="62"/>
      <c r="F539" s="62"/>
      <c r="G539" s="62"/>
      <c r="H539" s="62"/>
      <c r="I539" s="62"/>
    </row>
    <row r="540" spans="4:9" ht="15.75" customHeight="1" x14ac:dyDescent="0.35">
      <c r="D540" s="62"/>
      <c r="E540" s="62"/>
      <c r="F540" s="62"/>
      <c r="G540" s="62"/>
      <c r="H540" s="62"/>
      <c r="I540" s="62"/>
    </row>
    <row r="541" spans="4:9" ht="15.75" customHeight="1" x14ac:dyDescent="0.35">
      <c r="D541" s="62"/>
      <c r="E541" s="62"/>
      <c r="F541" s="62"/>
      <c r="G541" s="62"/>
      <c r="H541" s="62"/>
      <c r="I541" s="62"/>
    </row>
    <row r="542" spans="4:9" ht="15.75" customHeight="1" x14ac:dyDescent="0.35">
      <c r="D542" s="62"/>
      <c r="E542" s="62"/>
      <c r="F542" s="62"/>
      <c r="G542" s="62"/>
      <c r="H542" s="62"/>
      <c r="I542" s="62"/>
    </row>
    <row r="543" spans="4:9" ht="15.75" customHeight="1" x14ac:dyDescent="0.35">
      <c r="D543" s="62"/>
      <c r="E543" s="62"/>
      <c r="F543" s="62"/>
      <c r="G543" s="62"/>
      <c r="H543" s="62"/>
      <c r="I543" s="62"/>
    </row>
    <row r="544" spans="4:9" ht="15.75" customHeight="1" x14ac:dyDescent="0.35">
      <c r="D544" s="62"/>
      <c r="E544" s="62"/>
      <c r="F544" s="62"/>
      <c r="G544" s="62"/>
      <c r="H544" s="62"/>
      <c r="I544" s="62"/>
    </row>
    <row r="545" spans="4:9" ht="15.75" customHeight="1" x14ac:dyDescent="0.35">
      <c r="D545" s="62"/>
      <c r="E545" s="62"/>
      <c r="F545" s="62"/>
      <c r="G545" s="62"/>
      <c r="H545" s="62"/>
      <c r="I545" s="62"/>
    </row>
    <row r="546" spans="4:9" ht="15.75" customHeight="1" x14ac:dyDescent="0.35">
      <c r="D546" s="62"/>
      <c r="E546" s="62"/>
      <c r="F546" s="62"/>
      <c r="G546" s="62"/>
      <c r="H546" s="62"/>
      <c r="I546" s="62"/>
    </row>
    <row r="547" spans="4:9" ht="15.75" customHeight="1" x14ac:dyDescent="0.35">
      <c r="D547" s="62"/>
      <c r="E547" s="62"/>
      <c r="F547" s="62"/>
      <c r="G547" s="62"/>
      <c r="H547" s="62"/>
      <c r="I547" s="62"/>
    </row>
    <row r="548" spans="4:9" ht="15.75" customHeight="1" x14ac:dyDescent="0.35">
      <c r="D548" s="62"/>
      <c r="E548" s="62"/>
      <c r="F548" s="62"/>
      <c r="G548" s="62"/>
      <c r="H548" s="62"/>
      <c r="I548" s="62"/>
    </row>
    <row r="549" spans="4:9" ht="15.75" customHeight="1" x14ac:dyDescent="0.35">
      <c r="D549" s="62"/>
      <c r="E549" s="62"/>
      <c r="F549" s="62"/>
      <c r="G549" s="62"/>
      <c r="H549" s="62"/>
      <c r="I549" s="62"/>
    </row>
    <row r="550" spans="4:9" ht="15.75" customHeight="1" x14ac:dyDescent="0.35">
      <c r="D550" s="62"/>
      <c r="E550" s="62"/>
      <c r="F550" s="62"/>
      <c r="G550" s="62"/>
      <c r="H550" s="62"/>
      <c r="I550" s="62"/>
    </row>
    <row r="551" spans="4:9" ht="15.75" customHeight="1" x14ac:dyDescent="0.35">
      <c r="D551" s="62"/>
      <c r="E551" s="62"/>
      <c r="F551" s="62"/>
      <c r="G551" s="62"/>
      <c r="H551" s="62"/>
      <c r="I551" s="62"/>
    </row>
    <row r="552" spans="4:9" ht="15.75" customHeight="1" x14ac:dyDescent="0.35">
      <c r="D552" s="62"/>
      <c r="E552" s="62"/>
      <c r="F552" s="62"/>
      <c r="G552" s="62"/>
      <c r="H552" s="62"/>
      <c r="I552" s="62"/>
    </row>
    <row r="553" spans="4:9" ht="15.75" customHeight="1" x14ac:dyDescent="0.35">
      <c r="D553" s="62"/>
      <c r="E553" s="62"/>
      <c r="F553" s="62"/>
      <c r="G553" s="62"/>
      <c r="H553" s="62"/>
      <c r="I553" s="62"/>
    </row>
    <row r="554" spans="4:9" ht="15.75" customHeight="1" x14ac:dyDescent="0.35">
      <c r="D554" s="62"/>
      <c r="E554" s="62"/>
      <c r="F554" s="62"/>
      <c r="G554" s="62"/>
      <c r="H554" s="62"/>
      <c r="I554" s="62"/>
    </row>
    <row r="555" spans="4:9" ht="15.75" customHeight="1" x14ac:dyDescent="0.35">
      <c r="D555" s="62"/>
      <c r="E555" s="62"/>
      <c r="F555" s="62"/>
      <c r="G555" s="62"/>
      <c r="H555" s="62"/>
      <c r="I555" s="62"/>
    </row>
    <row r="556" spans="4:9" ht="15.75" customHeight="1" x14ac:dyDescent="0.35">
      <c r="D556" s="62"/>
      <c r="E556" s="62"/>
      <c r="F556" s="62"/>
      <c r="G556" s="62"/>
      <c r="H556" s="62"/>
      <c r="I556" s="62"/>
    </row>
    <row r="557" spans="4:9" ht="15.75" customHeight="1" x14ac:dyDescent="0.35">
      <c r="D557" s="62"/>
      <c r="E557" s="62"/>
      <c r="F557" s="62"/>
      <c r="G557" s="62"/>
      <c r="H557" s="62"/>
      <c r="I557" s="62"/>
    </row>
    <row r="558" spans="4:9" ht="15.75" customHeight="1" x14ac:dyDescent="0.35">
      <c r="D558" s="62"/>
      <c r="E558" s="62"/>
      <c r="F558" s="62"/>
      <c r="G558" s="62"/>
      <c r="H558" s="62"/>
      <c r="I558" s="62"/>
    </row>
    <row r="559" spans="4:9" ht="15.75" customHeight="1" x14ac:dyDescent="0.35">
      <c r="D559" s="62"/>
      <c r="E559" s="62"/>
      <c r="F559" s="62"/>
      <c r="G559" s="62"/>
      <c r="H559" s="62"/>
      <c r="I559" s="62"/>
    </row>
    <row r="560" spans="4:9" ht="15.75" customHeight="1" x14ac:dyDescent="0.35">
      <c r="D560" s="62"/>
      <c r="E560" s="62"/>
      <c r="F560" s="62"/>
      <c r="G560" s="62"/>
      <c r="H560" s="62"/>
      <c r="I560" s="62"/>
    </row>
    <row r="561" spans="4:9" ht="15.75" customHeight="1" x14ac:dyDescent="0.35">
      <c r="D561" s="62"/>
      <c r="E561" s="62"/>
      <c r="F561" s="62"/>
      <c r="G561" s="62"/>
      <c r="H561" s="62"/>
      <c r="I561" s="62"/>
    </row>
    <row r="562" spans="4:9" ht="15.75" customHeight="1" x14ac:dyDescent="0.35">
      <c r="D562" s="62"/>
      <c r="E562" s="62"/>
      <c r="F562" s="62"/>
      <c r="G562" s="62"/>
      <c r="H562" s="62"/>
      <c r="I562" s="62"/>
    </row>
    <row r="563" spans="4:9" ht="15.75" customHeight="1" x14ac:dyDescent="0.35">
      <c r="D563" s="62"/>
      <c r="E563" s="62"/>
      <c r="F563" s="62"/>
      <c r="G563" s="62"/>
      <c r="H563" s="62"/>
      <c r="I563" s="62"/>
    </row>
    <row r="564" spans="4:9" ht="15.75" customHeight="1" x14ac:dyDescent="0.35">
      <c r="D564" s="62"/>
      <c r="E564" s="62"/>
      <c r="F564" s="62"/>
      <c r="G564" s="62"/>
      <c r="H564" s="62"/>
      <c r="I564" s="62"/>
    </row>
    <row r="565" spans="4:9" ht="15.75" customHeight="1" x14ac:dyDescent="0.35">
      <c r="D565" s="62"/>
      <c r="E565" s="62"/>
      <c r="F565" s="62"/>
      <c r="G565" s="62"/>
      <c r="H565" s="62"/>
      <c r="I565" s="62"/>
    </row>
    <row r="566" spans="4:9" ht="15.75" customHeight="1" x14ac:dyDescent="0.35">
      <c r="D566" s="62"/>
      <c r="E566" s="62"/>
      <c r="F566" s="62"/>
      <c r="G566" s="62"/>
      <c r="H566" s="62"/>
      <c r="I566" s="62"/>
    </row>
    <row r="567" spans="4:9" ht="15.75" customHeight="1" x14ac:dyDescent="0.35">
      <c r="D567" s="62"/>
      <c r="E567" s="62"/>
      <c r="F567" s="62"/>
      <c r="G567" s="62"/>
      <c r="H567" s="62"/>
      <c r="I567" s="62"/>
    </row>
    <row r="568" spans="4:9" ht="15.75" customHeight="1" x14ac:dyDescent="0.35">
      <c r="D568" s="62"/>
      <c r="E568" s="62"/>
      <c r="F568" s="62"/>
      <c r="G568" s="62"/>
      <c r="H568" s="62"/>
      <c r="I568" s="62"/>
    </row>
    <row r="569" spans="4:9" ht="15.75" customHeight="1" x14ac:dyDescent="0.35">
      <c r="D569" s="62"/>
      <c r="E569" s="62"/>
      <c r="F569" s="62"/>
      <c r="G569" s="62"/>
      <c r="H569" s="62"/>
      <c r="I569" s="62"/>
    </row>
    <row r="570" spans="4:9" ht="15.75" customHeight="1" x14ac:dyDescent="0.35">
      <c r="D570" s="62"/>
      <c r="E570" s="62"/>
      <c r="F570" s="62"/>
      <c r="G570" s="62"/>
      <c r="H570" s="62"/>
      <c r="I570" s="62"/>
    </row>
    <row r="571" spans="4:9" ht="15.75" customHeight="1" x14ac:dyDescent="0.35">
      <c r="D571" s="62"/>
      <c r="E571" s="62"/>
      <c r="F571" s="62"/>
      <c r="G571" s="62"/>
      <c r="H571" s="62"/>
      <c r="I571" s="62"/>
    </row>
    <row r="572" spans="4:9" ht="15.75" customHeight="1" x14ac:dyDescent="0.35">
      <c r="D572" s="62"/>
      <c r="E572" s="62"/>
      <c r="F572" s="62"/>
      <c r="G572" s="62"/>
      <c r="H572" s="62"/>
      <c r="I572" s="62"/>
    </row>
    <row r="573" spans="4:9" ht="15.75" customHeight="1" x14ac:dyDescent="0.35">
      <c r="D573" s="62"/>
      <c r="E573" s="62"/>
      <c r="F573" s="62"/>
      <c r="G573" s="62"/>
      <c r="H573" s="62"/>
      <c r="I573" s="62"/>
    </row>
    <row r="574" spans="4:9" ht="15.75" customHeight="1" x14ac:dyDescent="0.35">
      <c r="D574" s="62"/>
      <c r="E574" s="62"/>
      <c r="F574" s="62"/>
      <c r="G574" s="62"/>
      <c r="H574" s="62"/>
      <c r="I574" s="62"/>
    </row>
    <row r="575" spans="4:9" ht="15.75" customHeight="1" x14ac:dyDescent="0.35">
      <c r="D575" s="62"/>
      <c r="E575" s="62"/>
      <c r="F575" s="62"/>
      <c r="G575" s="62"/>
      <c r="H575" s="62"/>
      <c r="I575" s="62"/>
    </row>
    <row r="576" spans="4:9" ht="15.75" customHeight="1" x14ac:dyDescent="0.35">
      <c r="D576" s="62"/>
      <c r="E576" s="62"/>
      <c r="F576" s="62"/>
      <c r="G576" s="62"/>
      <c r="H576" s="62"/>
      <c r="I576" s="62"/>
    </row>
    <row r="577" spans="4:9" ht="15.75" customHeight="1" x14ac:dyDescent="0.35">
      <c r="D577" s="62"/>
      <c r="E577" s="62"/>
      <c r="F577" s="62"/>
      <c r="G577" s="62"/>
      <c r="H577" s="62"/>
      <c r="I577" s="62"/>
    </row>
    <row r="578" spans="4:9" ht="15.75" customHeight="1" x14ac:dyDescent="0.35">
      <c r="D578" s="62"/>
      <c r="E578" s="62"/>
      <c r="F578" s="62"/>
      <c r="G578" s="62"/>
      <c r="H578" s="62"/>
      <c r="I578" s="62"/>
    </row>
    <row r="579" spans="4:9" ht="15.75" customHeight="1" x14ac:dyDescent="0.35">
      <c r="D579" s="62"/>
      <c r="E579" s="62"/>
      <c r="F579" s="62"/>
      <c r="G579" s="62"/>
      <c r="H579" s="62"/>
      <c r="I579" s="62"/>
    </row>
    <row r="580" spans="4:9" ht="15.75" customHeight="1" x14ac:dyDescent="0.35">
      <c r="D580" s="62"/>
      <c r="E580" s="62"/>
      <c r="F580" s="62"/>
      <c r="G580" s="62"/>
      <c r="H580" s="62"/>
      <c r="I580" s="62"/>
    </row>
    <row r="581" spans="4:9" ht="15.75" customHeight="1" x14ac:dyDescent="0.35">
      <c r="D581" s="62"/>
      <c r="E581" s="62"/>
      <c r="F581" s="62"/>
      <c r="G581" s="62"/>
      <c r="H581" s="62"/>
      <c r="I581" s="62"/>
    </row>
    <row r="582" spans="4:9" ht="15.75" customHeight="1" x14ac:dyDescent="0.35">
      <c r="D582" s="62"/>
      <c r="E582" s="62"/>
      <c r="F582" s="62"/>
      <c r="G582" s="62"/>
      <c r="H582" s="62"/>
      <c r="I582" s="62"/>
    </row>
    <row r="583" spans="4:9" ht="15.75" customHeight="1" x14ac:dyDescent="0.35">
      <c r="D583" s="62"/>
      <c r="E583" s="62"/>
      <c r="F583" s="62"/>
      <c r="G583" s="62"/>
      <c r="H583" s="62"/>
      <c r="I583" s="62"/>
    </row>
    <row r="584" spans="4:9" ht="15.75" customHeight="1" x14ac:dyDescent="0.35">
      <c r="D584" s="62"/>
      <c r="E584" s="62"/>
      <c r="F584" s="62"/>
      <c r="G584" s="62"/>
      <c r="H584" s="62"/>
      <c r="I584" s="62"/>
    </row>
    <row r="585" spans="4:9" ht="15.75" customHeight="1" x14ac:dyDescent="0.35">
      <c r="D585" s="62"/>
      <c r="E585" s="62"/>
      <c r="F585" s="62"/>
      <c r="G585" s="62"/>
      <c r="H585" s="62"/>
      <c r="I585" s="62"/>
    </row>
    <row r="586" spans="4:9" ht="15.75" customHeight="1" x14ac:dyDescent="0.35">
      <c r="D586" s="62"/>
      <c r="E586" s="62"/>
      <c r="F586" s="62"/>
      <c r="G586" s="62"/>
      <c r="H586" s="62"/>
      <c r="I586" s="62"/>
    </row>
    <row r="587" spans="4:9" ht="15.75" customHeight="1" x14ac:dyDescent="0.35">
      <c r="D587" s="62"/>
      <c r="E587" s="62"/>
      <c r="F587" s="62"/>
      <c r="G587" s="62"/>
      <c r="H587" s="62"/>
      <c r="I587" s="62"/>
    </row>
    <row r="588" spans="4:9" ht="15.75" customHeight="1" x14ac:dyDescent="0.35">
      <c r="D588" s="62"/>
      <c r="E588" s="62"/>
      <c r="F588" s="62"/>
      <c r="G588" s="62"/>
      <c r="H588" s="62"/>
      <c r="I588" s="62"/>
    </row>
    <row r="589" spans="4:9" ht="15.75" customHeight="1" x14ac:dyDescent="0.35">
      <c r="D589" s="62"/>
      <c r="E589" s="62"/>
      <c r="F589" s="62"/>
      <c r="G589" s="62"/>
      <c r="H589" s="62"/>
      <c r="I589" s="62"/>
    </row>
    <row r="590" spans="4:9" ht="15.75" customHeight="1" x14ac:dyDescent="0.35">
      <c r="D590" s="62"/>
      <c r="E590" s="62"/>
      <c r="F590" s="62"/>
      <c r="G590" s="62"/>
      <c r="H590" s="62"/>
      <c r="I590" s="62"/>
    </row>
    <row r="591" spans="4:9" ht="15.75" customHeight="1" x14ac:dyDescent="0.35">
      <c r="D591" s="62"/>
      <c r="E591" s="62"/>
      <c r="F591" s="62"/>
      <c r="G591" s="62"/>
      <c r="H591" s="62"/>
      <c r="I591" s="62"/>
    </row>
    <row r="592" spans="4:9" ht="15.75" customHeight="1" x14ac:dyDescent="0.35">
      <c r="D592" s="62"/>
      <c r="E592" s="62"/>
      <c r="F592" s="62"/>
      <c r="G592" s="62"/>
      <c r="H592" s="62"/>
      <c r="I592" s="62"/>
    </row>
    <row r="593" spans="4:9" ht="15.75" customHeight="1" x14ac:dyDescent="0.35">
      <c r="D593" s="62"/>
      <c r="E593" s="62"/>
      <c r="F593" s="62"/>
      <c r="G593" s="62"/>
      <c r="H593" s="62"/>
      <c r="I593" s="62"/>
    </row>
    <row r="594" spans="4:9" ht="15.75" customHeight="1" x14ac:dyDescent="0.35">
      <c r="D594" s="62"/>
      <c r="E594" s="62"/>
      <c r="F594" s="62"/>
      <c r="G594" s="62"/>
      <c r="H594" s="62"/>
      <c r="I594" s="62"/>
    </row>
    <row r="595" spans="4:9" ht="15.75" customHeight="1" x14ac:dyDescent="0.35">
      <c r="D595" s="62"/>
      <c r="E595" s="62"/>
      <c r="F595" s="62"/>
      <c r="G595" s="62"/>
      <c r="H595" s="62"/>
      <c r="I595" s="62"/>
    </row>
    <row r="596" spans="4:9" ht="15.75" customHeight="1" x14ac:dyDescent="0.35">
      <c r="D596" s="62"/>
      <c r="E596" s="62"/>
      <c r="F596" s="62"/>
      <c r="G596" s="62"/>
      <c r="H596" s="62"/>
      <c r="I596" s="62"/>
    </row>
    <row r="597" spans="4:9" ht="15.75" customHeight="1" x14ac:dyDescent="0.35">
      <c r="D597" s="62"/>
      <c r="E597" s="62"/>
      <c r="F597" s="62"/>
      <c r="G597" s="62"/>
      <c r="H597" s="62"/>
      <c r="I597" s="62"/>
    </row>
    <row r="598" spans="4:9" ht="15.75" customHeight="1" x14ac:dyDescent="0.35">
      <c r="D598" s="62"/>
      <c r="E598" s="62"/>
      <c r="F598" s="62"/>
      <c r="G598" s="62"/>
      <c r="H598" s="62"/>
      <c r="I598" s="62"/>
    </row>
    <row r="599" spans="4:9" ht="15.75" customHeight="1" x14ac:dyDescent="0.35">
      <c r="D599" s="62"/>
      <c r="E599" s="62"/>
      <c r="F599" s="62"/>
      <c r="G599" s="62"/>
      <c r="H599" s="62"/>
      <c r="I599" s="62"/>
    </row>
    <row r="600" spans="4:9" ht="15.75" customHeight="1" x14ac:dyDescent="0.35">
      <c r="D600" s="62"/>
      <c r="E600" s="62"/>
      <c r="F600" s="62"/>
      <c r="G600" s="62"/>
      <c r="H600" s="62"/>
      <c r="I600" s="62"/>
    </row>
    <row r="601" spans="4:9" ht="15.75" customHeight="1" x14ac:dyDescent="0.35">
      <c r="D601" s="62"/>
      <c r="E601" s="62"/>
      <c r="F601" s="62"/>
      <c r="G601" s="62"/>
      <c r="H601" s="62"/>
      <c r="I601" s="62"/>
    </row>
    <row r="602" spans="4:9" ht="15.75" customHeight="1" x14ac:dyDescent="0.35">
      <c r="D602" s="62"/>
      <c r="E602" s="62"/>
      <c r="F602" s="62"/>
      <c r="G602" s="62"/>
      <c r="H602" s="62"/>
      <c r="I602" s="62"/>
    </row>
    <row r="603" spans="4:9" ht="15.75" customHeight="1" x14ac:dyDescent="0.35">
      <c r="D603" s="62"/>
      <c r="E603" s="62"/>
      <c r="F603" s="62"/>
      <c r="G603" s="62"/>
      <c r="H603" s="62"/>
      <c r="I603" s="62"/>
    </row>
    <row r="604" spans="4:9" ht="15.75" customHeight="1" x14ac:dyDescent="0.35">
      <c r="D604" s="62"/>
      <c r="E604" s="62"/>
      <c r="F604" s="62"/>
      <c r="G604" s="62"/>
      <c r="H604" s="62"/>
      <c r="I604" s="62"/>
    </row>
    <row r="605" spans="4:9" ht="15.75" customHeight="1" x14ac:dyDescent="0.35">
      <c r="D605" s="62"/>
      <c r="E605" s="62"/>
      <c r="F605" s="62"/>
      <c r="G605" s="62"/>
      <c r="H605" s="62"/>
      <c r="I605" s="62"/>
    </row>
    <row r="606" spans="4:9" ht="15.75" customHeight="1" x14ac:dyDescent="0.35">
      <c r="D606" s="62"/>
      <c r="E606" s="62"/>
      <c r="F606" s="62"/>
      <c r="G606" s="62"/>
      <c r="H606" s="62"/>
      <c r="I606" s="62"/>
    </row>
    <row r="607" spans="4:9" ht="15.75" customHeight="1" x14ac:dyDescent="0.35">
      <c r="D607" s="62"/>
      <c r="E607" s="62"/>
      <c r="F607" s="62"/>
      <c r="G607" s="62"/>
      <c r="H607" s="62"/>
      <c r="I607" s="62"/>
    </row>
    <row r="608" spans="4:9" ht="15.75" customHeight="1" x14ac:dyDescent="0.35">
      <c r="D608" s="62"/>
      <c r="E608" s="62"/>
      <c r="F608" s="62"/>
      <c r="G608" s="62"/>
      <c r="H608" s="62"/>
      <c r="I608" s="62"/>
    </row>
    <row r="609" spans="4:9" ht="15.75" customHeight="1" x14ac:dyDescent="0.35">
      <c r="D609" s="62"/>
      <c r="E609" s="62"/>
      <c r="F609" s="62"/>
      <c r="G609" s="62"/>
      <c r="H609" s="62"/>
      <c r="I609" s="62"/>
    </row>
    <row r="610" spans="4:9" ht="15.75" customHeight="1" x14ac:dyDescent="0.35">
      <c r="D610" s="62"/>
      <c r="E610" s="62"/>
      <c r="F610" s="62"/>
      <c r="G610" s="62"/>
      <c r="H610" s="62"/>
      <c r="I610" s="62"/>
    </row>
    <row r="611" spans="4:9" ht="15.75" customHeight="1" x14ac:dyDescent="0.35">
      <c r="D611" s="62"/>
      <c r="E611" s="62"/>
      <c r="F611" s="62"/>
      <c r="G611" s="62"/>
      <c r="H611" s="62"/>
      <c r="I611" s="62"/>
    </row>
    <row r="612" spans="4:9" ht="15.75" customHeight="1" x14ac:dyDescent="0.35">
      <c r="D612" s="62"/>
      <c r="E612" s="62"/>
      <c r="F612" s="62"/>
      <c r="G612" s="62"/>
      <c r="H612" s="62"/>
      <c r="I612" s="62"/>
    </row>
    <row r="613" spans="4:9" ht="15.75" customHeight="1" x14ac:dyDescent="0.35">
      <c r="D613" s="62"/>
      <c r="E613" s="62"/>
      <c r="F613" s="62"/>
      <c r="G613" s="62"/>
      <c r="H613" s="62"/>
      <c r="I613" s="62"/>
    </row>
    <row r="614" spans="4:9" ht="15.75" customHeight="1" x14ac:dyDescent="0.35">
      <c r="D614" s="62"/>
      <c r="E614" s="62"/>
      <c r="F614" s="62"/>
      <c r="G614" s="62"/>
      <c r="H614" s="62"/>
      <c r="I614" s="62"/>
    </row>
    <row r="615" spans="4:9" ht="15.75" customHeight="1" x14ac:dyDescent="0.35">
      <c r="D615" s="62"/>
      <c r="E615" s="62"/>
      <c r="F615" s="62"/>
      <c r="G615" s="62"/>
      <c r="H615" s="62"/>
      <c r="I615" s="62"/>
    </row>
    <row r="616" spans="4:9" ht="15.75" customHeight="1" x14ac:dyDescent="0.35">
      <c r="D616" s="62"/>
      <c r="E616" s="62"/>
      <c r="F616" s="62"/>
      <c r="G616" s="62"/>
      <c r="H616" s="62"/>
      <c r="I616" s="62"/>
    </row>
    <row r="617" spans="4:9" ht="15.75" customHeight="1" x14ac:dyDescent="0.35">
      <c r="D617" s="62"/>
      <c r="E617" s="62"/>
      <c r="F617" s="62"/>
      <c r="G617" s="62"/>
      <c r="H617" s="62"/>
      <c r="I617" s="62"/>
    </row>
    <row r="618" spans="4:9" ht="15.75" customHeight="1" x14ac:dyDescent="0.35">
      <c r="D618" s="62"/>
      <c r="E618" s="62"/>
      <c r="F618" s="62"/>
      <c r="G618" s="62"/>
      <c r="H618" s="62"/>
      <c r="I618" s="62"/>
    </row>
    <row r="619" spans="4:9" ht="15.75" customHeight="1" x14ac:dyDescent="0.35">
      <c r="D619" s="62"/>
      <c r="E619" s="62"/>
      <c r="F619" s="62"/>
      <c r="G619" s="62"/>
      <c r="H619" s="62"/>
      <c r="I619" s="62"/>
    </row>
    <row r="620" spans="4:9" ht="15.75" customHeight="1" x14ac:dyDescent="0.35">
      <c r="D620" s="62"/>
      <c r="E620" s="62"/>
      <c r="F620" s="62"/>
      <c r="G620" s="62"/>
      <c r="H620" s="62"/>
      <c r="I620" s="62"/>
    </row>
    <row r="621" spans="4:9" ht="15.75" customHeight="1" x14ac:dyDescent="0.35">
      <c r="D621" s="62"/>
      <c r="E621" s="62"/>
      <c r="F621" s="62"/>
      <c r="G621" s="62"/>
      <c r="H621" s="62"/>
      <c r="I621" s="62"/>
    </row>
    <row r="622" spans="4:9" ht="15.75" customHeight="1" x14ac:dyDescent="0.35">
      <c r="D622" s="62"/>
      <c r="E622" s="62"/>
      <c r="F622" s="62"/>
      <c r="G622" s="62"/>
      <c r="H622" s="62"/>
      <c r="I622" s="62"/>
    </row>
    <row r="623" spans="4:9" ht="15.75" customHeight="1" x14ac:dyDescent="0.35">
      <c r="D623" s="62"/>
      <c r="E623" s="62"/>
      <c r="F623" s="62"/>
      <c r="G623" s="62"/>
      <c r="H623" s="62"/>
      <c r="I623" s="62"/>
    </row>
    <row r="624" spans="4:9" ht="15.75" customHeight="1" x14ac:dyDescent="0.35">
      <c r="D624" s="62"/>
      <c r="E624" s="62"/>
      <c r="F624" s="62"/>
      <c r="G624" s="62"/>
      <c r="H624" s="62"/>
      <c r="I624" s="62"/>
    </row>
    <row r="625" spans="4:9" ht="15.75" customHeight="1" x14ac:dyDescent="0.35">
      <c r="D625" s="62"/>
      <c r="E625" s="62"/>
      <c r="F625" s="62"/>
      <c r="G625" s="62"/>
      <c r="H625" s="62"/>
      <c r="I625" s="62"/>
    </row>
    <row r="626" spans="4:9" ht="15.75" customHeight="1" x14ac:dyDescent="0.35">
      <c r="D626" s="62"/>
      <c r="E626" s="62"/>
      <c r="F626" s="62"/>
      <c r="G626" s="62"/>
      <c r="H626" s="62"/>
      <c r="I626" s="62"/>
    </row>
    <row r="627" spans="4:9" ht="15.75" customHeight="1" x14ac:dyDescent="0.35">
      <c r="D627" s="62"/>
      <c r="E627" s="62"/>
      <c r="F627" s="62"/>
      <c r="G627" s="62"/>
      <c r="H627" s="62"/>
      <c r="I627" s="62"/>
    </row>
    <row r="628" spans="4:9" ht="15.75" customHeight="1" x14ac:dyDescent="0.35">
      <c r="D628" s="62"/>
      <c r="E628" s="62"/>
      <c r="F628" s="62"/>
      <c r="G628" s="62"/>
      <c r="H628" s="62"/>
      <c r="I628" s="62"/>
    </row>
    <row r="629" spans="4:9" ht="15.75" customHeight="1" x14ac:dyDescent="0.35">
      <c r="D629" s="62"/>
      <c r="E629" s="62"/>
      <c r="F629" s="62"/>
      <c r="G629" s="62"/>
      <c r="H629" s="62"/>
      <c r="I629" s="62"/>
    </row>
    <row r="630" spans="4:9" ht="15.75" customHeight="1" x14ac:dyDescent="0.35">
      <c r="D630" s="62"/>
      <c r="E630" s="62"/>
      <c r="F630" s="62"/>
      <c r="G630" s="62"/>
      <c r="H630" s="62"/>
      <c r="I630" s="62"/>
    </row>
    <row r="631" spans="4:9" ht="15.75" customHeight="1" x14ac:dyDescent="0.35">
      <c r="D631" s="62"/>
      <c r="E631" s="62"/>
      <c r="F631" s="62"/>
      <c r="G631" s="62"/>
      <c r="H631" s="62"/>
      <c r="I631" s="62"/>
    </row>
    <row r="632" spans="4:9" ht="15.75" customHeight="1" x14ac:dyDescent="0.35">
      <c r="D632" s="62"/>
      <c r="E632" s="62"/>
      <c r="F632" s="62"/>
      <c r="G632" s="62"/>
      <c r="H632" s="62"/>
      <c r="I632" s="62"/>
    </row>
    <row r="633" spans="4:9" ht="15.75" customHeight="1" x14ac:dyDescent="0.35">
      <c r="D633" s="62"/>
      <c r="E633" s="62"/>
      <c r="F633" s="62"/>
      <c r="G633" s="62"/>
      <c r="H633" s="62"/>
      <c r="I633" s="62"/>
    </row>
    <row r="634" spans="4:9" ht="15.75" customHeight="1" x14ac:dyDescent="0.35">
      <c r="D634" s="62"/>
      <c r="E634" s="62"/>
      <c r="F634" s="62"/>
      <c r="G634" s="62"/>
      <c r="H634" s="62"/>
      <c r="I634" s="62"/>
    </row>
    <row r="635" spans="4:9" ht="15.75" customHeight="1" x14ac:dyDescent="0.35">
      <c r="D635" s="62"/>
      <c r="E635" s="62"/>
      <c r="F635" s="62"/>
      <c r="G635" s="62"/>
      <c r="H635" s="62"/>
      <c r="I635" s="62"/>
    </row>
    <row r="636" spans="4:9" ht="15.75" customHeight="1" x14ac:dyDescent="0.35">
      <c r="D636" s="62"/>
      <c r="E636" s="62"/>
      <c r="F636" s="62"/>
      <c r="G636" s="62"/>
      <c r="H636" s="62"/>
      <c r="I636" s="62"/>
    </row>
    <row r="637" spans="4:9" ht="15.75" customHeight="1" x14ac:dyDescent="0.35">
      <c r="D637" s="62"/>
      <c r="E637" s="62"/>
      <c r="F637" s="62"/>
      <c r="G637" s="62"/>
      <c r="H637" s="62"/>
      <c r="I637" s="62"/>
    </row>
    <row r="638" spans="4:9" ht="15.75" customHeight="1" x14ac:dyDescent="0.35">
      <c r="D638" s="62"/>
      <c r="E638" s="62"/>
      <c r="F638" s="62"/>
      <c r="G638" s="62"/>
      <c r="H638" s="62"/>
      <c r="I638" s="62"/>
    </row>
    <row r="639" spans="4:9" ht="15.75" customHeight="1" x14ac:dyDescent="0.35">
      <c r="D639" s="62"/>
      <c r="E639" s="62"/>
      <c r="F639" s="62"/>
      <c r="G639" s="62"/>
      <c r="H639" s="62"/>
      <c r="I639" s="62"/>
    </row>
    <row r="640" spans="4:9" ht="15.75" customHeight="1" x14ac:dyDescent="0.35">
      <c r="D640" s="62"/>
      <c r="E640" s="62"/>
      <c r="F640" s="62"/>
      <c r="G640" s="62"/>
      <c r="H640" s="62"/>
      <c r="I640" s="62"/>
    </row>
    <row r="641" spans="4:9" ht="15.75" customHeight="1" x14ac:dyDescent="0.35">
      <c r="D641" s="62"/>
      <c r="E641" s="62"/>
      <c r="F641" s="62"/>
      <c r="G641" s="62"/>
      <c r="H641" s="62"/>
      <c r="I641" s="62"/>
    </row>
    <row r="642" spans="4:9" ht="15.75" customHeight="1" x14ac:dyDescent="0.35">
      <c r="D642" s="62"/>
      <c r="E642" s="62"/>
      <c r="F642" s="62"/>
      <c r="G642" s="62"/>
      <c r="H642" s="62"/>
      <c r="I642" s="62"/>
    </row>
    <row r="643" spans="4:9" ht="15.75" customHeight="1" x14ac:dyDescent="0.35">
      <c r="D643" s="62"/>
      <c r="E643" s="62"/>
      <c r="F643" s="62"/>
      <c r="G643" s="62"/>
      <c r="H643" s="62"/>
      <c r="I643" s="62"/>
    </row>
    <row r="644" spans="4:9" ht="15.75" customHeight="1" x14ac:dyDescent="0.35">
      <c r="D644" s="62"/>
      <c r="E644" s="62"/>
      <c r="F644" s="62"/>
      <c r="G644" s="62"/>
      <c r="H644" s="62"/>
      <c r="I644" s="62"/>
    </row>
    <row r="645" spans="4:9" ht="15.75" customHeight="1" x14ac:dyDescent="0.35">
      <c r="D645" s="62"/>
      <c r="E645" s="62"/>
      <c r="F645" s="62"/>
      <c r="G645" s="62"/>
      <c r="H645" s="62"/>
      <c r="I645" s="62"/>
    </row>
    <row r="646" spans="4:9" ht="15.75" customHeight="1" x14ac:dyDescent="0.35">
      <c r="D646" s="62"/>
      <c r="E646" s="62"/>
      <c r="F646" s="62"/>
      <c r="G646" s="62"/>
      <c r="H646" s="62"/>
      <c r="I646" s="62"/>
    </row>
    <row r="647" spans="4:9" ht="15.75" customHeight="1" x14ac:dyDescent="0.35">
      <c r="D647" s="62"/>
      <c r="E647" s="62"/>
      <c r="F647" s="62"/>
      <c r="G647" s="62"/>
      <c r="H647" s="62"/>
      <c r="I647" s="62"/>
    </row>
    <row r="648" spans="4:9" ht="15.75" customHeight="1" x14ac:dyDescent="0.35">
      <c r="D648" s="62"/>
      <c r="E648" s="62"/>
      <c r="F648" s="62"/>
      <c r="G648" s="62"/>
      <c r="H648" s="62"/>
      <c r="I648" s="62"/>
    </row>
    <row r="649" spans="4:9" ht="15.75" customHeight="1" x14ac:dyDescent="0.35">
      <c r="D649" s="62"/>
      <c r="E649" s="62"/>
      <c r="F649" s="62"/>
      <c r="G649" s="62"/>
      <c r="H649" s="62"/>
      <c r="I649" s="62"/>
    </row>
    <row r="650" spans="4:9" ht="15.75" customHeight="1" x14ac:dyDescent="0.35">
      <c r="D650" s="62"/>
      <c r="E650" s="62"/>
      <c r="F650" s="62"/>
      <c r="G650" s="62"/>
      <c r="H650" s="62"/>
      <c r="I650" s="62"/>
    </row>
    <row r="651" spans="4:9" ht="15.75" customHeight="1" x14ac:dyDescent="0.35">
      <c r="D651" s="62"/>
      <c r="E651" s="62"/>
      <c r="F651" s="62"/>
      <c r="G651" s="62"/>
      <c r="H651" s="62"/>
      <c r="I651" s="62"/>
    </row>
    <row r="652" spans="4:9" ht="15.75" customHeight="1" x14ac:dyDescent="0.35">
      <c r="D652" s="62"/>
      <c r="E652" s="62"/>
      <c r="F652" s="62"/>
      <c r="G652" s="62"/>
      <c r="H652" s="62"/>
      <c r="I652" s="62"/>
    </row>
    <row r="653" spans="4:9" ht="15.75" customHeight="1" x14ac:dyDescent="0.35">
      <c r="D653" s="62"/>
      <c r="E653" s="62"/>
      <c r="F653" s="62"/>
      <c r="G653" s="62"/>
      <c r="H653" s="62"/>
      <c r="I653" s="62"/>
    </row>
    <row r="654" spans="4:9" ht="15.75" customHeight="1" x14ac:dyDescent="0.35">
      <c r="D654" s="62"/>
      <c r="E654" s="62"/>
      <c r="F654" s="62"/>
      <c r="G654" s="62"/>
      <c r="H654" s="62"/>
      <c r="I654" s="62"/>
    </row>
    <row r="655" spans="4:9" ht="15.75" customHeight="1" x14ac:dyDescent="0.35">
      <c r="D655" s="62"/>
      <c r="E655" s="62"/>
      <c r="F655" s="62"/>
      <c r="G655" s="62"/>
      <c r="H655" s="62"/>
      <c r="I655" s="62"/>
    </row>
    <row r="656" spans="4:9" ht="15.75" customHeight="1" x14ac:dyDescent="0.35">
      <c r="D656" s="62"/>
      <c r="E656" s="62"/>
      <c r="F656" s="62"/>
      <c r="G656" s="62"/>
      <c r="H656" s="62"/>
      <c r="I656" s="62"/>
    </row>
    <row r="657" spans="4:9" ht="15.75" customHeight="1" x14ac:dyDescent="0.35">
      <c r="D657" s="62"/>
      <c r="E657" s="62"/>
      <c r="F657" s="62"/>
      <c r="G657" s="62"/>
      <c r="H657" s="62"/>
      <c r="I657" s="62"/>
    </row>
    <row r="658" spans="4:9" ht="15.75" customHeight="1" x14ac:dyDescent="0.35">
      <c r="D658" s="62"/>
      <c r="E658" s="62"/>
      <c r="F658" s="62"/>
      <c r="G658" s="62"/>
      <c r="H658" s="62"/>
      <c r="I658" s="62"/>
    </row>
    <row r="659" spans="4:9" ht="15.75" customHeight="1" x14ac:dyDescent="0.35">
      <c r="D659" s="62"/>
      <c r="E659" s="62"/>
      <c r="F659" s="62"/>
      <c r="G659" s="62"/>
      <c r="H659" s="62"/>
      <c r="I659" s="62"/>
    </row>
    <row r="660" spans="4:9" ht="15.75" customHeight="1" x14ac:dyDescent="0.35">
      <c r="D660" s="62"/>
      <c r="E660" s="62"/>
      <c r="F660" s="62"/>
      <c r="G660" s="62"/>
      <c r="H660" s="62"/>
      <c r="I660" s="62"/>
    </row>
    <row r="661" spans="4:9" ht="15.75" customHeight="1" x14ac:dyDescent="0.35">
      <c r="D661" s="62"/>
      <c r="E661" s="62"/>
      <c r="F661" s="62"/>
      <c r="G661" s="62"/>
      <c r="H661" s="62"/>
      <c r="I661" s="62"/>
    </row>
    <row r="662" spans="4:9" ht="15.75" customHeight="1" x14ac:dyDescent="0.35">
      <c r="D662" s="62"/>
      <c r="E662" s="62"/>
      <c r="F662" s="62"/>
      <c r="G662" s="62"/>
      <c r="H662" s="62"/>
      <c r="I662" s="62"/>
    </row>
    <row r="663" spans="4:9" ht="15.75" customHeight="1" x14ac:dyDescent="0.35">
      <c r="D663" s="62"/>
      <c r="E663" s="62"/>
      <c r="F663" s="62"/>
      <c r="G663" s="62"/>
      <c r="H663" s="62"/>
      <c r="I663" s="62"/>
    </row>
    <row r="664" spans="4:9" ht="15.75" customHeight="1" x14ac:dyDescent="0.35">
      <c r="D664" s="62"/>
      <c r="E664" s="62"/>
      <c r="F664" s="62"/>
      <c r="G664" s="62"/>
      <c r="H664" s="62"/>
      <c r="I664" s="62"/>
    </row>
    <row r="665" spans="4:9" ht="15.75" customHeight="1" x14ac:dyDescent="0.35">
      <c r="D665" s="62"/>
      <c r="E665" s="62"/>
      <c r="F665" s="62"/>
      <c r="G665" s="62"/>
      <c r="H665" s="62"/>
      <c r="I665" s="62"/>
    </row>
    <row r="666" spans="4:9" ht="15.75" customHeight="1" x14ac:dyDescent="0.35">
      <c r="D666" s="62"/>
      <c r="E666" s="62"/>
      <c r="F666" s="62"/>
      <c r="G666" s="62"/>
      <c r="H666" s="62"/>
      <c r="I666" s="62"/>
    </row>
    <row r="667" spans="4:9" ht="15.75" customHeight="1" x14ac:dyDescent="0.35">
      <c r="D667" s="62"/>
      <c r="E667" s="62"/>
      <c r="F667" s="62"/>
      <c r="G667" s="62"/>
      <c r="H667" s="62"/>
      <c r="I667" s="62"/>
    </row>
    <row r="668" spans="4:9" ht="15.75" customHeight="1" x14ac:dyDescent="0.35">
      <c r="D668" s="62"/>
      <c r="E668" s="62"/>
      <c r="F668" s="62"/>
      <c r="G668" s="62"/>
      <c r="H668" s="62"/>
      <c r="I668" s="62"/>
    </row>
    <row r="669" spans="4:9" ht="15.75" customHeight="1" x14ac:dyDescent="0.35">
      <c r="D669" s="62"/>
      <c r="E669" s="62"/>
      <c r="F669" s="62"/>
      <c r="G669" s="62"/>
      <c r="H669" s="62"/>
      <c r="I669" s="62"/>
    </row>
    <row r="670" spans="4:9" ht="15.75" customHeight="1" x14ac:dyDescent="0.35">
      <c r="D670" s="62"/>
      <c r="E670" s="62"/>
      <c r="F670" s="62"/>
      <c r="G670" s="62"/>
      <c r="H670" s="62"/>
      <c r="I670" s="62"/>
    </row>
    <row r="671" spans="4:9" ht="15.75" customHeight="1" x14ac:dyDescent="0.35">
      <c r="D671" s="62"/>
      <c r="E671" s="62"/>
      <c r="F671" s="62"/>
      <c r="G671" s="62"/>
      <c r="H671" s="62"/>
      <c r="I671" s="62"/>
    </row>
    <row r="672" spans="4:9" ht="15.75" customHeight="1" x14ac:dyDescent="0.35">
      <c r="D672" s="62"/>
      <c r="E672" s="62"/>
      <c r="F672" s="62"/>
      <c r="G672" s="62"/>
      <c r="H672" s="62"/>
      <c r="I672" s="62"/>
    </row>
    <row r="673" spans="4:9" ht="15.75" customHeight="1" x14ac:dyDescent="0.35">
      <c r="D673" s="62"/>
      <c r="E673" s="62"/>
      <c r="F673" s="62"/>
      <c r="G673" s="62"/>
      <c r="H673" s="62"/>
      <c r="I673" s="62"/>
    </row>
    <row r="674" spans="4:9" ht="15.75" customHeight="1" x14ac:dyDescent="0.35">
      <c r="D674" s="62"/>
      <c r="E674" s="62"/>
      <c r="F674" s="62"/>
      <c r="G674" s="62"/>
      <c r="H674" s="62"/>
      <c r="I674" s="62"/>
    </row>
    <row r="675" spans="4:9" ht="15.75" customHeight="1" x14ac:dyDescent="0.35">
      <c r="D675" s="62"/>
      <c r="E675" s="62"/>
      <c r="F675" s="62"/>
      <c r="G675" s="62"/>
      <c r="H675" s="62"/>
      <c r="I675" s="62"/>
    </row>
    <row r="676" spans="4:9" ht="15.75" customHeight="1" x14ac:dyDescent="0.35">
      <c r="D676" s="62"/>
      <c r="E676" s="62"/>
      <c r="F676" s="62"/>
      <c r="G676" s="62"/>
      <c r="H676" s="62"/>
      <c r="I676" s="62"/>
    </row>
    <row r="677" spans="4:9" ht="15.75" customHeight="1" x14ac:dyDescent="0.35">
      <c r="D677" s="62"/>
      <c r="E677" s="62"/>
      <c r="F677" s="62"/>
      <c r="G677" s="62"/>
      <c r="H677" s="62"/>
      <c r="I677" s="62"/>
    </row>
    <row r="678" spans="4:9" ht="15.75" customHeight="1" x14ac:dyDescent="0.35">
      <c r="D678" s="62"/>
      <c r="E678" s="62"/>
      <c r="F678" s="62"/>
      <c r="G678" s="62"/>
      <c r="H678" s="62"/>
      <c r="I678" s="62"/>
    </row>
    <row r="679" spans="4:9" ht="15.75" customHeight="1" x14ac:dyDescent="0.35">
      <c r="D679" s="62"/>
      <c r="E679" s="62"/>
      <c r="F679" s="62"/>
      <c r="G679" s="62"/>
      <c r="H679" s="62"/>
      <c r="I679" s="62"/>
    </row>
    <row r="680" spans="4:9" ht="15.75" customHeight="1" x14ac:dyDescent="0.35">
      <c r="D680" s="62"/>
      <c r="E680" s="62"/>
      <c r="F680" s="62"/>
      <c r="G680" s="62"/>
      <c r="H680" s="62"/>
      <c r="I680" s="62"/>
    </row>
    <row r="681" spans="4:9" ht="15.75" customHeight="1" x14ac:dyDescent="0.35">
      <c r="D681" s="62"/>
      <c r="E681" s="62"/>
      <c r="F681" s="62"/>
      <c r="G681" s="62"/>
      <c r="H681" s="62"/>
      <c r="I681" s="62"/>
    </row>
    <row r="682" spans="4:9" ht="15.75" customHeight="1" x14ac:dyDescent="0.35">
      <c r="D682" s="62"/>
      <c r="E682" s="62"/>
      <c r="F682" s="62"/>
      <c r="G682" s="62"/>
      <c r="H682" s="62"/>
      <c r="I682" s="62"/>
    </row>
    <row r="683" spans="4:9" ht="15.75" customHeight="1" x14ac:dyDescent="0.35">
      <c r="D683" s="62"/>
      <c r="E683" s="62"/>
      <c r="F683" s="62"/>
      <c r="G683" s="62"/>
      <c r="H683" s="62"/>
      <c r="I683" s="62"/>
    </row>
    <row r="684" spans="4:9" ht="15.75" customHeight="1" x14ac:dyDescent="0.35">
      <c r="D684" s="62"/>
      <c r="E684" s="62"/>
      <c r="F684" s="62"/>
      <c r="G684" s="62"/>
      <c r="H684" s="62"/>
      <c r="I684" s="62"/>
    </row>
    <row r="685" spans="4:9" ht="15.75" customHeight="1" x14ac:dyDescent="0.35">
      <c r="D685" s="62"/>
      <c r="E685" s="62"/>
      <c r="F685" s="62"/>
      <c r="G685" s="62"/>
      <c r="H685" s="62"/>
      <c r="I685" s="62"/>
    </row>
    <row r="686" spans="4:9" ht="15.75" customHeight="1" x14ac:dyDescent="0.35">
      <c r="D686" s="62"/>
      <c r="E686" s="62"/>
      <c r="F686" s="62"/>
      <c r="G686" s="62"/>
      <c r="H686" s="62"/>
      <c r="I686" s="62"/>
    </row>
    <row r="687" spans="4:9" ht="15.75" customHeight="1" x14ac:dyDescent="0.35">
      <c r="D687" s="62"/>
      <c r="E687" s="62"/>
      <c r="F687" s="62"/>
      <c r="G687" s="62"/>
      <c r="H687" s="62"/>
      <c r="I687" s="62"/>
    </row>
    <row r="688" spans="4:9" ht="15.75" customHeight="1" x14ac:dyDescent="0.35">
      <c r="D688" s="62"/>
      <c r="E688" s="62"/>
      <c r="F688" s="62"/>
      <c r="G688" s="62"/>
      <c r="H688" s="62"/>
      <c r="I688" s="62"/>
    </row>
    <row r="689" spans="4:9" ht="15.75" customHeight="1" x14ac:dyDescent="0.35">
      <c r="D689" s="62"/>
      <c r="E689" s="62"/>
      <c r="F689" s="62"/>
      <c r="G689" s="62"/>
      <c r="H689" s="62"/>
      <c r="I689" s="62"/>
    </row>
    <row r="690" spans="4:9" ht="15.75" customHeight="1" x14ac:dyDescent="0.35">
      <c r="D690" s="62"/>
      <c r="E690" s="62"/>
      <c r="F690" s="62"/>
      <c r="G690" s="62"/>
      <c r="H690" s="62"/>
      <c r="I690" s="62"/>
    </row>
    <row r="691" spans="4:9" ht="15.75" customHeight="1" x14ac:dyDescent="0.35">
      <c r="D691" s="62"/>
      <c r="E691" s="62"/>
      <c r="F691" s="62"/>
      <c r="G691" s="62"/>
      <c r="H691" s="62"/>
      <c r="I691" s="62"/>
    </row>
    <row r="692" spans="4:9" ht="15.75" customHeight="1" x14ac:dyDescent="0.35">
      <c r="D692" s="62"/>
      <c r="E692" s="62"/>
      <c r="F692" s="62"/>
      <c r="G692" s="62"/>
      <c r="H692" s="62"/>
      <c r="I692" s="62"/>
    </row>
    <row r="693" spans="4:9" ht="15.75" customHeight="1" x14ac:dyDescent="0.35">
      <c r="D693" s="62"/>
      <c r="E693" s="62"/>
      <c r="F693" s="62"/>
      <c r="G693" s="62"/>
      <c r="H693" s="62"/>
      <c r="I693" s="62"/>
    </row>
    <row r="694" spans="4:9" ht="15.75" customHeight="1" x14ac:dyDescent="0.35">
      <c r="D694" s="62"/>
      <c r="E694" s="62"/>
      <c r="F694" s="62"/>
      <c r="G694" s="62"/>
      <c r="H694" s="62"/>
      <c r="I694" s="62"/>
    </row>
    <row r="695" spans="4:9" ht="15.75" customHeight="1" x14ac:dyDescent="0.35">
      <c r="D695" s="62"/>
      <c r="E695" s="62"/>
      <c r="F695" s="62"/>
      <c r="G695" s="62"/>
      <c r="H695" s="62"/>
      <c r="I695" s="62"/>
    </row>
    <row r="696" spans="4:9" ht="15.75" customHeight="1" x14ac:dyDescent="0.35">
      <c r="D696" s="62"/>
      <c r="E696" s="62"/>
      <c r="F696" s="62"/>
      <c r="G696" s="62"/>
      <c r="H696" s="62"/>
      <c r="I696" s="62"/>
    </row>
    <row r="697" spans="4:9" ht="15.75" customHeight="1" x14ac:dyDescent="0.35">
      <c r="D697" s="62"/>
      <c r="E697" s="62"/>
      <c r="F697" s="62"/>
      <c r="G697" s="62"/>
      <c r="H697" s="62"/>
      <c r="I697" s="62"/>
    </row>
    <row r="698" spans="4:9" ht="15.75" customHeight="1" x14ac:dyDescent="0.35">
      <c r="D698" s="62"/>
      <c r="E698" s="62"/>
      <c r="F698" s="62"/>
      <c r="G698" s="62"/>
      <c r="H698" s="62"/>
      <c r="I698" s="62"/>
    </row>
    <row r="699" spans="4:9" ht="15.75" customHeight="1" x14ac:dyDescent="0.35">
      <c r="D699" s="62"/>
      <c r="E699" s="62"/>
      <c r="F699" s="62"/>
      <c r="G699" s="62"/>
      <c r="H699" s="62"/>
      <c r="I699" s="62"/>
    </row>
    <row r="700" spans="4:9" ht="15.75" customHeight="1" x14ac:dyDescent="0.35">
      <c r="D700" s="62"/>
      <c r="E700" s="62"/>
      <c r="F700" s="62"/>
      <c r="G700" s="62"/>
      <c r="H700" s="62"/>
      <c r="I700" s="62"/>
    </row>
    <row r="701" spans="4:9" ht="15.75" customHeight="1" x14ac:dyDescent="0.35">
      <c r="D701" s="62"/>
      <c r="E701" s="62"/>
      <c r="F701" s="62"/>
      <c r="G701" s="62"/>
      <c r="H701" s="62"/>
      <c r="I701" s="62"/>
    </row>
    <row r="702" spans="4:9" ht="15.75" customHeight="1" x14ac:dyDescent="0.35">
      <c r="D702" s="62"/>
      <c r="E702" s="62"/>
      <c r="F702" s="62"/>
      <c r="G702" s="62"/>
      <c r="H702" s="62"/>
      <c r="I702" s="62"/>
    </row>
    <row r="703" spans="4:9" ht="15.75" customHeight="1" x14ac:dyDescent="0.35">
      <c r="D703" s="62"/>
      <c r="E703" s="62"/>
      <c r="F703" s="62"/>
      <c r="G703" s="62"/>
      <c r="H703" s="62"/>
      <c r="I703" s="62"/>
    </row>
    <row r="704" spans="4:9" ht="15.75" customHeight="1" x14ac:dyDescent="0.35">
      <c r="D704" s="62"/>
      <c r="E704" s="62"/>
      <c r="F704" s="62"/>
      <c r="G704" s="62"/>
      <c r="H704" s="62"/>
      <c r="I704" s="62"/>
    </row>
    <row r="705" spans="4:9" ht="15.75" customHeight="1" x14ac:dyDescent="0.35">
      <c r="D705" s="62"/>
      <c r="E705" s="62"/>
      <c r="F705" s="62"/>
      <c r="G705" s="62"/>
      <c r="H705" s="62"/>
      <c r="I705" s="62"/>
    </row>
    <row r="706" spans="4:9" ht="15.75" customHeight="1" x14ac:dyDescent="0.35">
      <c r="D706" s="62"/>
      <c r="E706" s="62"/>
      <c r="F706" s="62"/>
      <c r="G706" s="62"/>
      <c r="H706" s="62"/>
      <c r="I706" s="62"/>
    </row>
    <row r="707" spans="4:9" ht="15.75" customHeight="1" x14ac:dyDescent="0.35">
      <c r="D707" s="62"/>
      <c r="E707" s="62"/>
      <c r="F707" s="62"/>
      <c r="G707" s="62"/>
      <c r="H707" s="62"/>
      <c r="I707" s="62"/>
    </row>
    <row r="708" spans="4:9" ht="15.75" customHeight="1" x14ac:dyDescent="0.35">
      <c r="D708" s="62"/>
      <c r="E708" s="62"/>
      <c r="F708" s="62"/>
      <c r="G708" s="62"/>
      <c r="H708" s="62"/>
      <c r="I708" s="62"/>
    </row>
    <row r="709" spans="4:9" ht="15.75" customHeight="1" x14ac:dyDescent="0.35">
      <c r="D709" s="62"/>
      <c r="E709" s="62"/>
      <c r="F709" s="62"/>
      <c r="G709" s="62"/>
      <c r="H709" s="62"/>
      <c r="I709" s="62"/>
    </row>
    <row r="710" spans="4:9" ht="15.75" customHeight="1" x14ac:dyDescent="0.35">
      <c r="D710" s="62"/>
      <c r="E710" s="62"/>
      <c r="F710" s="62"/>
      <c r="G710" s="62"/>
      <c r="H710" s="62"/>
      <c r="I710" s="62"/>
    </row>
    <row r="711" spans="4:9" ht="15.75" customHeight="1" x14ac:dyDescent="0.35">
      <c r="D711" s="62"/>
      <c r="E711" s="62"/>
      <c r="F711" s="62"/>
      <c r="G711" s="62"/>
      <c r="H711" s="62"/>
      <c r="I711" s="62"/>
    </row>
    <row r="712" spans="4:9" ht="15.75" customHeight="1" x14ac:dyDescent="0.35">
      <c r="D712" s="62"/>
      <c r="E712" s="62"/>
      <c r="F712" s="62"/>
      <c r="G712" s="62"/>
      <c r="H712" s="62"/>
      <c r="I712" s="62"/>
    </row>
    <row r="713" spans="4:9" ht="15.75" customHeight="1" x14ac:dyDescent="0.35">
      <c r="D713" s="62"/>
      <c r="E713" s="62"/>
      <c r="F713" s="62"/>
      <c r="G713" s="62"/>
      <c r="H713" s="62"/>
      <c r="I713" s="62"/>
    </row>
    <row r="714" spans="4:9" ht="15.75" customHeight="1" x14ac:dyDescent="0.35">
      <c r="D714" s="62"/>
      <c r="E714" s="62"/>
      <c r="F714" s="62"/>
      <c r="G714" s="62"/>
      <c r="H714" s="62"/>
      <c r="I714" s="62"/>
    </row>
    <row r="715" spans="4:9" ht="15.75" customHeight="1" x14ac:dyDescent="0.35">
      <c r="D715" s="62"/>
      <c r="E715" s="62"/>
      <c r="F715" s="62"/>
      <c r="G715" s="62"/>
      <c r="H715" s="62"/>
      <c r="I715" s="62"/>
    </row>
    <row r="716" spans="4:9" ht="15.75" customHeight="1" x14ac:dyDescent="0.35">
      <c r="D716" s="62"/>
      <c r="E716" s="62"/>
      <c r="F716" s="62"/>
      <c r="G716" s="62"/>
      <c r="H716" s="62"/>
      <c r="I716" s="62"/>
    </row>
    <row r="717" spans="4:9" ht="15.75" customHeight="1" x14ac:dyDescent="0.35">
      <c r="D717" s="62"/>
      <c r="E717" s="62"/>
      <c r="F717" s="62"/>
      <c r="G717" s="62"/>
      <c r="H717" s="62"/>
      <c r="I717" s="62"/>
    </row>
    <row r="718" spans="4:9" ht="15.75" customHeight="1" x14ac:dyDescent="0.35">
      <c r="D718" s="62"/>
      <c r="E718" s="62"/>
      <c r="F718" s="62"/>
      <c r="G718" s="62"/>
      <c r="H718" s="62"/>
      <c r="I718" s="62"/>
    </row>
    <row r="719" spans="4:9" ht="15.75" customHeight="1" x14ac:dyDescent="0.35">
      <c r="D719" s="62"/>
      <c r="E719" s="62"/>
      <c r="F719" s="62"/>
      <c r="G719" s="62"/>
      <c r="H719" s="62"/>
      <c r="I719" s="62"/>
    </row>
    <row r="720" spans="4:9" ht="15.75" customHeight="1" x14ac:dyDescent="0.35">
      <c r="D720" s="62"/>
      <c r="E720" s="62"/>
      <c r="F720" s="62"/>
      <c r="G720" s="62"/>
      <c r="H720" s="62"/>
      <c r="I720" s="62"/>
    </row>
    <row r="721" spans="4:9" ht="15.75" customHeight="1" x14ac:dyDescent="0.35">
      <c r="D721" s="62"/>
      <c r="E721" s="62"/>
      <c r="F721" s="62"/>
      <c r="G721" s="62"/>
      <c r="H721" s="62"/>
      <c r="I721" s="62"/>
    </row>
    <row r="722" spans="4:9" ht="15.75" customHeight="1" x14ac:dyDescent="0.35">
      <c r="D722" s="62"/>
      <c r="E722" s="62"/>
      <c r="F722" s="62"/>
      <c r="G722" s="62"/>
      <c r="H722" s="62"/>
      <c r="I722" s="62"/>
    </row>
    <row r="723" spans="4:9" ht="15.75" customHeight="1" x14ac:dyDescent="0.35">
      <c r="D723" s="62"/>
      <c r="E723" s="62"/>
      <c r="F723" s="62"/>
      <c r="G723" s="62"/>
      <c r="H723" s="62"/>
      <c r="I723" s="62"/>
    </row>
    <row r="724" spans="4:9" ht="15.75" customHeight="1" x14ac:dyDescent="0.35">
      <c r="D724" s="62"/>
      <c r="E724" s="62"/>
      <c r="F724" s="62"/>
      <c r="G724" s="62"/>
      <c r="H724" s="62"/>
      <c r="I724" s="62"/>
    </row>
    <row r="725" spans="4:9" ht="15.75" customHeight="1" x14ac:dyDescent="0.35">
      <c r="D725" s="62"/>
      <c r="E725" s="62"/>
      <c r="F725" s="62"/>
      <c r="G725" s="62"/>
      <c r="H725" s="62"/>
      <c r="I725" s="62"/>
    </row>
    <row r="726" spans="4:9" ht="15.75" customHeight="1" x14ac:dyDescent="0.35">
      <c r="D726" s="62"/>
      <c r="E726" s="62"/>
      <c r="F726" s="62"/>
      <c r="G726" s="62"/>
      <c r="H726" s="62"/>
      <c r="I726" s="62"/>
    </row>
    <row r="727" spans="4:9" ht="15.75" customHeight="1" x14ac:dyDescent="0.35">
      <c r="D727" s="62"/>
      <c r="E727" s="62"/>
      <c r="F727" s="62"/>
      <c r="G727" s="62"/>
      <c r="H727" s="62"/>
      <c r="I727" s="62"/>
    </row>
    <row r="728" spans="4:9" ht="15.75" customHeight="1" x14ac:dyDescent="0.35">
      <c r="D728" s="62"/>
      <c r="E728" s="62"/>
      <c r="F728" s="62"/>
      <c r="G728" s="62"/>
      <c r="H728" s="62"/>
      <c r="I728" s="62"/>
    </row>
    <row r="729" spans="4:9" ht="15.75" customHeight="1" x14ac:dyDescent="0.35">
      <c r="D729" s="62"/>
      <c r="E729" s="62"/>
      <c r="F729" s="62"/>
      <c r="G729" s="62"/>
      <c r="H729" s="62"/>
      <c r="I729" s="62"/>
    </row>
    <row r="730" spans="4:9" ht="15.75" customHeight="1" x14ac:dyDescent="0.35">
      <c r="D730" s="62"/>
      <c r="E730" s="62"/>
      <c r="F730" s="62"/>
      <c r="G730" s="62"/>
      <c r="H730" s="62"/>
      <c r="I730" s="62"/>
    </row>
    <row r="731" spans="4:9" ht="15.75" customHeight="1" x14ac:dyDescent="0.35">
      <c r="D731" s="62"/>
      <c r="E731" s="62"/>
      <c r="F731" s="62"/>
      <c r="G731" s="62"/>
      <c r="H731" s="62"/>
      <c r="I731" s="62"/>
    </row>
    <row r="732" spans="4:9" ht="15.75" customHeight="1" x14ac:dyDescent="0.35">
      <c r="D732" s="62"/>
      <c r="E732" s="62"/>
      <c r="F732" s="62"/>
      <c r="G732" s="62"/>
      <c r="H732" s="62"/>
      <c r="I732" s="62"/>
    </row>
    <row r="733" spans="4:9" ht="15.75" customHeight="1" x14ac:dyDescent="0.35">
      <c r="D733" s="62"/>
      <c r="E733" s="62"/>
      <c r="F733" s="62"/>
      <c r="G733" s="62"/>
      <c r="H733" s="62"/>
      <c r="I733" s="62"/>
    </row>
    <row r="734" spans="4:9" ht="15.75" customHeight="1" x14ac:dyDescent="0.35">
      <c r="D734" s="62"/>
      <c r="E734" s="62"/>
      <c r="F734" s="62"/>
      <c r="G734" s="62"/>
      <c r="H734" s="62"/>
      <c r="I734" s="62"/>
    </row>
    <row r="735" spans="4:9" ht="15.75" customHeight="1" x14ac:dyDescent="0.35">
      <c r="D735" s="62"/>
      <c r="E735" s="62"/>
      <c r="F735" s="62"/>
      <c r="G735" s="62"/>
      <c r="H735" s="62"/>
      <c r="I735" s="62"/>
    </row>
    <row r="736" spans="4:9" ht="15.75" customHeight="1" x14ac:dyDescent="0.35">
      <c r="D736" s="62"/>
      <c r="E736" s="62"/>
      <c r="F736" s="62"/>
      <c r="G736" s="62"/>
      <c r="H736" s="62"/>
      <c r="I736" s="62"/>
    </row>
    <row r="737" spans="4:9" ht="15.75" customHeight="1" x14ac:dyDescent="0.35">
      <c r="D737" s="62"/>
      <c r="E737" s="62"/>
      <c r="F737" s="62"/>
      <c r="G737" s="62"/>
      <c r="H737" s="62"/>
      <c r="I737" s="62"/>
    </row>
    <row r="738" spans="4:9" ht="15.75" customHeight="1" x14ac:dyDescent="0.35">
      <c r="D738" s="62"/>
      <c r="E738" s="62"/>
      <c r="F738" s="62"/>
      <c r="G738" s="62"/>
      <c r="H738" s="62"/>
      <c r="I738" s="62"/>
    </row>
    <row r="739" spans="4:9" ht="15.75" customHeight="1" x14ac:dyDescent="0.35">
      <c r="D739" s="62"/>
      <c r="E739" s="62"/>
      <c r="F739" s="62"/>
      <c r="G739" s="62"/>
      <c r="H739" s="62"/>
      <c r="I739" s="62"/>
    </row>
    <row r="740" spans="4:9" ht="15.75" customHeight="1" x14ac:dyDescent="0.35">
      <c r="D740" s="62"/>
      <c r="E740" s="62"/>
      <c r="F740" s="62"/>
      <c r="G740" s="62"/>
      <c r="H740" s="62"/>
      <c r="I740" s="62"/>
    </row>
    <row r="741" spans="4:9" ht="15.75" customHeight="1" x14ac:dyDescent="0.35">
      <c r="D741" s="62"/>
      <c r="E741" s="62"/>
      <c r="F741" s="62"/>
      <c r="G741" s="62"/>
      <c r="H741" s="62"/>
      <c r="I741" s="62"/>
    </row>
    <row r="742" spans="4:9" ht="15.75" customHeight="1" x14ac:dyDescent="0.35">
      <c r="D742" s="62"/>
      <c r="E742" s="62"/>
      <c r="F742" s="62"/>
      <c r="G742" s="62"/>
      <c r="H742" s="62"/>
      <c r="I742" s="62"/>
    </row>
    <row r="743" spans="4:9" ht="15.75" customHeight="1" x14ac:dyDescent="0.35">
      <c r="D743" s="62"/>
      <c r="E743" s="62"/>
      <c r="F743" s="62"/>
      <c r="G743" s="62"/>
      <c r="H743" s="62"/>
      <c r="I743" s="62"/>
    </row>
    <row r="744" spans="4:9" ht="15.75" customHeight="1" x14ac:dyDescent="0.35">
      <c r="D744" s="62"/>
      <c r="E744" s="62"/>
      <c r="F744" s="62"/>
      <c r="G744" s="62"/>
      <c r="H744" s="62"/>
      <c r="I744" s="62"/>
    </row>
    <row r="745" spans="4:9" ht="15.75" customHeight="1" x14ac:dyDescent="0.35">
      <c r="D745" s="62"/>
      <c r="E745" s="62"/>
      <c r="F745" s="62"/>
      <c r="G745" s="62"/>
      <c r="H745" s="62"/>
      <c r="I745" s="62"/>
    </row>
    <row r="746" spans="4:9" ht="15.75" customHeight="1" x14ac:dyDescent="0.35">
      <c r="D746" s="62"/>
      <c r="E746" s="62"/>
      <c r="F746" s="62"/>
      <c r="G746" s="62"/>
      <c r="H746" s="62"/>
      <c r="I746" s="62"/>
    </row>
    <row r="747" spans="4:9" ht="15.75" customHeight="1" x14ac:dyDescent="0.35">
      <c r="D747" s="62"/>
      <c r="E747" s="62"/>
      <c r="F747" s="62"/>
      <c r="G747" s="62"/>
      <c r="H747" s="62"/>
      <c r="I747" s="62"/>
    </row>
    <row r="748" spans="4:9" ht="15.75" customHeight="1" x14ac:dyDescent="0.35">
      <c r="D748" s="62"/>
      <c r="E748" s="62"/>
      <c r="F748" s="62"/>
      <c r="G748" s="62"/>
      <c r="H748" s="62"/>
      <c r="I748" s="62"/>
    </row>
    <row r="749" spans="4:9" ht="15.75" customHeight="1" x14ac:dyDescent="0.35">
      <c r="D749" s="62"/>
      <c r="E749" s="62"/>
      <c r="F749" s="62"/>
      <c r="G749" s="62"/>
      <c r="H749" s="62"/>
      <c r="I749" s="62"/>
    </row>
    <row r="750" spans="4:9" ht="15.75" customHeight="1" x14ac:dyDescent="0.35">
      <c r="D750" s="62"/>
      <c r="E750" s="62"/>
      <c r="F750" s="62"/>
      <c r="G750" s="62"/>
      <c r="H750" s="62"/>
      <c r="I750" s="62"/>
    </row>
    <row r="751" spans="4:9" ht="15.75" customHeight="1" x14ac:dyDescent="0.35">
      <c r="D751" s="62"/>
      <c r="E751" s="62"/>
      <c r="F751" s="62"/>
      <c r="G751" s="62"/>
      <c r="H751" s="62"/>
      <c r="I751" s="62"/>
    </row>
    <row r="752" spans="4:9" ht="15.75" customHeight="1" x14ac:dyDescent="0.35">
      <c r="D752" s="62"/>
      <c r="E752" s="62"/>
      <c r="F752" s="62"/>
      <c r="G752" s="62"/>
      <c r="H752" s="62"/>
      <c r="I752" s="62"/>
    </row>
    <row r="753" spans="4:9" ht="15.75" customHeight="1" x14ac:dyDescent="0.35">
      <c r="D753" s="62"/>
      <c r="E753" s="62"/>
      <c r="F753" s="62"/>
      <c r="G753" s="62"/>
      <c r="H753" s="62"/>
      <c r="I753" s="62"/>
    </row>
    <row r="754" spans="4:9" ht="15.75" customHeight="1" x14ac:dyDescent="0.35">
      <c r="D754" s="62"/>
      <c r="E754" s="62"/>
      <c r="F754" s="62"/>
      <c r="G754" s="62"/>
      <c r="H754" s="62"/>
      <c r="I754" s="62"/>
    </row>
    <row r="755" spans="4:9" ht="15.75" customHeight="1" x14ac:dyDescent="0.35">
      <c r="D755" s="62"/>
      <c r="E755" s="62"/>
      <c r="F755" s="62"/>
      <c r="G755" s="62"/>
      <c r="H755" s="62"/>
      <c r="I755" s="62"/>
    </row>
    <row r="756" spans="4:9" ht="15.75" customHeight="1" x14ac:dyDescent="0.35">
      <c r="D756" s="62"/>
      <c r="E756" s="62"/>
      <c r="F756" s="62"/>
      <c r="G756" s="62"/>
      <c r="H756" s="62"/>
      <c r="I756" s="62"/>
    </row>
    <row r="757" spans="4:9" ht="15.75" customHeight="1" x14ac:dyDescent="0.35">
      <c r="D757" s="62"/>
      <c r="E757" s="62"/>
      <c r="F757" s="62"/>
      <c r="G757" s="62"/>
      <c r="H757" s="62"/>
      <c r="I757" s="62"/>
    </row>
    <row r="758" spans="4:9" ht="15.75" customHeight="1" x14ac:dyDescent="0.35">
      <c r="D758" s="62"/>
      <c r="E758" s="62"/>
      <c r="F758" s="62"/>
      <c r="G758" s="62"/>
      <c r="H758" s="62"/>
      <c r="I758" s="62"/>
    </row>
    <row r="759" spans="4:9" ht="15.75" customHeight="1" x14ac:dyDescent="0.35">
      <c r="D759" s="62"/>
      <c r="E759" s="62"/>
      <c r="F759" s="62"/>
      <c r="G759" s="62"/>
      <c r="H759" s="62"/>
      <c r="I759" s="62"/>
    </row>
    <row r="760" spans="4:9" ht="15.75" customHeight="1" x14ac:dyDescent="0.35">
      <c r="D760" s="62"/>
      <c r="E760" s="62"/>
      <c r="F760" s="62"/>
      <c r="G760" s="62"/>
      <c r="H760" s="62"/>
      <c r="I760" s="62"/>
    </row>
    <row r="761" spans="4:9" ht="15.75" customHeight="1" x14ac:dyDescent="0.35">
      <c r="D761" s="62"/>
      <c r="E761" s="62"/>
      <c r="F761" s="62"/>
      <c r="G761" s="62"/>
      <c r="H761" s="62"/>
      <c r="I761" s="62"/>
    </row>
    <row r="762" spans="4:9" ht="15.75" customHeight="1" x14ac:dyDescent="0.35">
      <c r="D762" s="62"/>
      <c r="E762" s="62"/>
      <c r="F762" s="62"/>
      <c r="G762" s="62"/>
      <c r="H762" s="62"/>
      <c r="I762" s="62"/>
    </row>
    <row r="763" spans="4:9" ht="15.75" customHeight="1" x14ac:dyDescent="0.35">
      <c r="D763" s="62"/>
      <c r="E763" s="62"/>
      <c r="F763" s="62"/>
      <c r="G763" s="62"/>
      <c r="H763" s="62"/>
      <c r="I763" s="62"/>
    </row>
    <row r="764" spans="4:9" ht="15.75" customHeight="1" x14ac:dyDescent="0.35">
      <c r="D764" s="62"/>
      <c r="E764" s="62"/>
      <c r="F764" s="62"/>
      <c r="G764" s="62"/>
      <c r="H764" s="62"/>
      <c r="I764" s="62"/>
    </row>
    <row r="765" spans="4:9" ht="15.75" customHeight="1" x14ac:dyDescent="0.35">
      <c r="D765" s="62"/>
      <c r="E765" s="62"/>
      <c r="F765" s="62"/>
      <c r="G765" s="62"/>
      <c r="H765" s="62"/>
      <c r="I765" s="62"/>
    </row>
    <row r="766" spans="4:9" ht="15.75" customHeight="1" x14ac:dyDescent="0.35">
      <c r="D766" s="62"/>
      <c r="E766" s="62"/>
      <c r="F766" s="62"/>
      <c r="G766" s="62"/>
      <c r="H766" s="62"/>
      <c r="I766" s="62"/>
    </row>
    <row r="767" spans="4:9" ht="15.75" customHeight="1" x14ac:dyDescent="0.35">
      <c r="D767" s="62"/>
      <c r="E767" s="62"/>
      <c r="F767" s="62"/>
      <c r="G767" s="62"/>
      <c r="H767" s="62"/>
      <c r="I767" s="62"/>
    </row>
    <row r="768" spans="4:9" ht="15.75" customHeight="1" x14ac:dyDescent="0.35">
      <c r="D768" s="62"/>
      <c r="E768" s="62"/>
      <c r="F768" s="62"/>
      <c r="G768" s="62"/>
      <c r="H768" s="62"/>
      <c r="I768" s="62"/>
    </row>
    <row r="769" spans="4:9" ht="15.75" customHeight="1" x14ac:dyDescent="0.35">
      <c r="D769" s="62"/>
      <c r="E769" s="62"/>
      <c r="F769" s="62"/>
      <c r="G769" s="62"/>
      <c r="H769" s="62"/>
      <c r="I769" s="62"/>
    </row>
    <row r="770" spans="4:9" ht="15.75" customHeight="1" x14ac:dyDescent="0.35">
      <c r="D770" s="62"/>
      <c r="E770" s="62"/>
      <c r="F770" s="62"/>
      <c r="G770" s="62"/>
      <c r="H770" s="62"/>
      <c r="I770" s="62"/>
    </row>
    <row r="771" spans="4:9" ht="15.75" customHeight="1" x14ac:dyDescent="0.35">
      <c r="D771" s="62"/>
      <c r="E771" s="62"/>
      <c r="F771" s="62"/>
      <c r="G771" s="62"/>
      <c r="H771" s="62"/>
      <c r="I771" s="62"/>
    </row>
    <row r="772" spans="4:9" ht="15.75" customHeight="1" x14ac:dyDescent="0.35">
      <c r="D772" s="62"/>
      <c r="E772" s="62"/>
      <c r="F772" s="62"/>
      <c r="G772" s="62"/>
      <c r="H772" s="62"/>
      <c r="I772" s="62"/>
    </row>
    <row r="773" spans="4:9" ht="15.75" customHeight="1" x14ac:dyDescent="0.35">
      <c r="D773" s="62"/>
      <c r="E773" s="62"/>
      <c r="F773" s="62"/>
      <c r="G773" s="62"/>
      <c r="H773" s="62"/>
      <c r="I773" s="62"/>
    </row>
    <row r="774" spans="4:9" ht="15.75" customHeight="1" x14ac:dyDescent="0.35">
      <c r="D774" s="62"/>
      <c r="E774" s="62"/>
      <c r="F774" s="62"/>
      <c r="G774" s="62"/>
      <c r="H774" s="62"/>
      <c r="I774" s="62"/>
    </row>
    <row r="775" spans="4:9" ht="15.75" customHeight="1" x14ac:dyDescent="0.35">
      <c r="D775" s="62"/>
      <c r="E775" s="62"/>
      <c r="F775" s="62"/>
      <c r="G775" s="62"/>
      <c r="H775" s="62"/>
      <c r="I775" s="62"/>
    </row>
    <row r="776" spans="4:9" ht="15.75" customHeight="1" x14ac:dyDescent="0.35">
      <c r="D776" s="62"/>
      <c r="E776" s="62"/>
      <c r="F776" s="62"/>
      <c r="G776" s="62"/>
      <c r="H776" s="62"/>
      <c r="I776" s="62"/>
    </row>
    <row r="777" spans="4:9" ht="15.75" customHeight="1" x14ac:dyDescent="0.35">
      <c r="D777" s="62"/>
      <c r="E777" s="62"/>
      <c r="F777" s="62"/>
      <c r="G777" s="62"/>
      <c r="H777" s="62"/>
      <c r="I777" s="62"/>
    </row>
    <row r="778" spans="4:9" ht="15.75" customHeight="1" x14ac:dyDescent="0.35">
      <c r="D778" s="62"/>
      <c r="E778" s="62"/>
      <c r="F778" s="62"/>
      <c r="G778" s="62"/>
      <c r="H778" s="62"/>
      <c r="I778" s="62"/>
    </row>
    <row r="779" spans="4:9" ht="15.75" customHeight="1" x14ac:dyDescent="0.35">
      <c r="D779" s="62"/>
      <c r="E779" s="62"/>
      <c r="F779" s="62"/>
      <c r="G779" s="62"/>
      <c r="H779" s="62"/>
      <c r="I779" s="62"/>
    </row>
    <row r="780" spans="4:9" ht="15.75" customHeight="1" x14ac:dyDescent="0.35">
      <c r="D780" s="62"/>
      <c r="E780" s="62"/>
      <c r="F780" s="62"/>
      <c r="G780" s="62"/>
      <c r="H780" s="62"/>
      <c r="I780" s="62"/>
    </row>
    <row r="781" spans="4:9" ht="15.75" customHeight="1" x14ac:dyDescent="0.35">
      <c r="D781" s="62"/>
      <c r="E781" s="62"/>
      <c r="F781" s="62"/>
      <c r="G781" s="62"/>
      <c r="H781" s="62"/>
      <c r="I781" s="62"/>
    </row>
    <row r="782" spans="4:9" ht="15.75" customHeight="1" x14ac:dyDescent="0.35">
      <c r="D782" s="62"/>
      <c r="E782" s="62"/>
      <c r="F782" s="62"/>
      <c r="G782" s="62"/>
      <c r="H782" s="62"/>
      <c r="I782" s="62"/>
    </row>
    <row r="783" spans="4:9" ht="15.75" customHeight="1" x14ac:dyDescent="0.35">
      <c r="D783" s="62"/>
      <c r="E783" s="62"/>
      <c r="F783" s="62"/>
      <c r="G783" s="62"/>
      <c r="H783" s="62"/>
      <c r="I783" s="62"/>
    </row>
    <row r="784" spans="4:9" ht="15.75" customHeight="1" x14ac:dyDescent="0.35">
      <c r="D784" s="62"/>
      <c r="E784" s="62"/>
      <c r="F784" s="62"/>
      <c r="G784" s="62"/>
      <c r="H784" s="62"/>
      <c r="I784" s="62"/>
    </row>
    <row r="785" spans="4:9" ht="15.75" customHeight="1" x14ac:dyDescent="0.35">
      <c r="D785" s="62"/>
      <c r="E785" s="62"/>
      <c r="F785" s="62"/>
      <c r="G785" s="62"/>
      <c r="H785" s="62"/>
      <c r="I785" s="62"/>
    </row>
    <row r="786" spans="4:9" ht="15.75" customHeight="1" x14ac:dyDescent="0.35">
      <c r="D786" s="62"/>
      <c r="E786" s="62"/>
      <c r="F786" s="62"/>
      <c r="G786" s="62"/>
      <c r="H786" s="62"/>
      <c r="I786" s="62"/>
    </row>
    <row r="787" spans="4:9" ht="15.75" customHeight="1" x14ac:dyDescent="0.35">
      <c r="D787" s="62"/>
      <c r="E787" s="62"/>
      <c r="F787" s="62"/>
      <c r="G787" s="62"/>
      <c r="H787" s="62"/>
      <c r="I787" s="62"/>
    </row>
    <row r="788" spans="4:9" ht="15.75" customHeight="1" x14ac:dyDescent="0.35">
      <c r="D788" s="62"/>
      <c r="E788" s="62"/>
      <c r="F788" s="62"/>
      <c r="G788" s="62"/>
      <c r="H788" s="62"/>
      <c r="I788" s="62"/>
    </row>
    <row r="789" spans="4:9" ht="15.75" customHeight="1" x14ac:dyDescent="0.35">
      <c r="D789" s="62"/>
      <c r="E789" s="62"/>
      <c r="F789" s="62"/>
      <c r="G789" s="62"/>
      <c r="H789" s="62"/>
      <c r="I789" s="62"/>
    </row>
    <row r="790" spans="4:9" ht="15.75" customHeight="1" x14ac:dyDescent="0.35">
      <c r="D790" s="62"/>
      <c r="E790" s="62"/>
      <c r="F790" s="62"/>
      <c r="G790" s="62"/>
      <c r="H790" s="62"/>
      <c r="I790" s="62"/>
    </row>
    <row r="791" spans="4:9" ht="15.75" customHeight="1" x14ac:dyDescent="0.35">
      <c r="D791" s="62"/>
      <c r="E791" s="62"/>
      <c r="F791" s="62"/>
      <c r="G791" s="62"/>
      <c r="H791" s="62"/>
      <c r="I791" s="62"/>
    </row>
    <row r="792" spans="4:9" ht="15.75" customHeight="1" x14ac:dyDescent="0.35">
      <c r="D792" s="62"/>
      <c r="E792" s="62"/>
      <c r="F792" s="62"/>
      <c r="G792" s="62"/>
      <c r="H792" s="62"/>
      <c r="I792" s="62"/>
    </row>
    <row r="793" spans="4:9" ht="15.75" customHeight="1" x14ac:dyDescent="0.35">
      <c r="D793" s="62"/>
      <c r="E793" s="62"/>
      <c r="F793" s="62"/>
      <c r="G793" s="62"/>
      <c r="H793" s="62"/>
      <c r="I793" s="62"/>
    </row>
    <row r="794" spans="4:9" ht="15.75" customHeight="1" x14ac:dyDescent="0.35">
      <c r="D794" s="62"/>
      <c r="E794" s="62"/>
      <c r="F794" s="62"/>
      <c r="G794" s="62"/>
      <c r="H794" s="62"/>
      <c r="I794" s="62"/>
    </row>
    <row r="795" spans="4:9" ht="15.75" customHeight="1" x14ac:dyDescent="0.35">
      <c r="D795" s="62"/>
      <c r="E795" s="62"/>
      <c r="F795" s="62"/>
      <c r="G795" s="62"/>
      <c r="H795" s="62"/>
      <c r="I795" s="62"/>
    </row>
    <row r="796" spans="4:9" ht="15.75" customHeight="1" x14ac:dyDescent="0.35">
      <c r="D796" s="62"/>
      <c r="E796" s="62"/>
      <c r="F796" s="62"/>
      <c r="G796" s="62"/>
      <c r="H796" s="62"/>
      <c r="I796" s="62"/>
    </row>
    <row r="797" spans="4:9" ht="15.75" customHeight="1" x14ac:dyDescent="0.35">
      <c r="D797" s="62"/>
      <c r="E797" s="62"/>
      <c r="F797" s="62"/>
      <c r="G797" s="62"/>
      <c r="H797" s="62"/>
      <c r="I797" s="62"/>
    </row>
    <row r="798" spans="4:9" ht="15.75" customHeight="1" x14ac:dyDescent="0.35">
      <c r="D798" s="62"/>
      <c r="E798" s="62"/>
      <c r="F798" s="62"/>
      <c r="G798" s="62"/>
      <c r="H798" s="62"/>
      <c r="I798" s="62"/>
    </row>
    <row r="799" spans="4:9" ht="15.75" customHeight="1" x14ac:dyDescent="0.35">
      <c r="D799" s="62"/>
      <c r="E799" s="62"/>
      <c r="F799" s="62"/>
      <c r="G799" s="62"/>
      <c r="H799" s="62"/>
      <c r="I799" s="62"/>
    </row>
    <row r="800" spans="4:9" ht="15.75" customHeight="1" x14ac:dyDescent="0.35">
      <c r="D800" s="62"/>
      <c r="E800" s="62"/>
      <c r="F800" s="62"/>
      <c r="G800" s="62"/>
      <c r="H800" s="62"/>
      <c r="I800" s="62"/>
    </row>
    <row r="801" spans="4:9" ht="15.75" customHeight="1" x14ac:dyDescent="0.35">
      <c r="D801" s="62"/>
      <c r="E801" s="62"/>
      <c r="F801" s="62"/>
      <c r="G801" s="62"/>
      <c r="H801" s="62"/>
      <c r="I801" s="62"/>
    </row>
    <row r="802" spans="4:9" ht="15.75" customHeight="1" x14ac:dyDescent="0.35">
      <c r="D802" s="62"/>
      <c r="E802" s="62"/>
      <c r="F802" s="62"/>
      <c r="G802" s="62"/>
      <c r="H802" s="62"/>
      <c r="I802" s="62"/>
    </row>
    <row r="803" spans="4:9" ht="15.75" customHeight="1" x14ac:dyDescent="0.35">
      <c r="D803" s="62"/>
      <c r="E803" s="62"/>
      <c r="F803" s="62"/>
      <c r="G803" s="62"/>
      <c r="H803" s="62"/>
      <c r="I803" s="62"/>
    </row>
    <row r="804" spans="4:9" ht="15.75" customHeight="1" x14ac:dyDescent="0.35">
      <c r="D804" s="62"/>
      <c r="E804" s="62"/>
      <c r="F804" s="62"/>
      <c r="G804" s="62"/>
      <c r="H804" s="62"/>
      <c r="I804" s="62"/>
    </row>
    <row r="805" spans="4:9" ht="15.75" customHeight="1" x14ac:dyDescent="0.35">
      <c r="D805" s="62"/>
      <c r="E805" s="62"/>
      <c r="F805" s="62"/>
      <c r="G805" s="62"/>
      <c r="H805" s="62"/>
      <c r="I805" s="62"/>
    </row>
    <row r="806" spans="4:9" ht="15.75" customHeight="1" x14ac:dyDescent="0.35">
      <c r="D806" s="62"/>
      <c r="E806" s="62"/>
      <c r="F806" s="62"/>
      <c r="G806" s="62"/>
      <c r="H806" s="62"/>
      <c r="I806" s="62"/>
    </row>
    <row r="807" spans="4:9" ht="15.75" customHeight="1" x14ac:dyDescent="0.35">
      <c r="D807" s="62"/>
      <c r="E807" s="62"/>
      <c r="F807" s="62"/>
      <c r="G807" s="62"/>
      <c r="H807" s="62"/>
      <c r="I807" s="62"/>
    </row>
    <row r="808" spans="4:9" ht="15.75" customHeight="1" x14ac:dyDescent="0.35">
      <c r="D808" s="62"/>
      <c r="E808" s="62"/>
      <c r="F808" s="62"/>
      <c r="G808" s="62"/>
      <c r="H808" s="62"/>
      <c r="I808" s="62"/>
    </row>
    <row r="809" spans="4:9" ht="15.75" customHeight="1" x14ac:dyDescent="0.35">
      <c r="D809" s="62"/>
      <c r="E809" s="62"/>
      <c r="F809" s="62"/>
      <c r="G809" s="62"/>
      <c r="H809" s="62"/>
      <c r="I809" s="62"/>
    </row>
    <row r="810" spans="4:9" ht="15.75" customHeight="1" x14ac:dyDescent="0.35">
      <c r="D810" s="62"/>
      <c r="E810" s="62"/>
      <c r="F810" s="62"/>
      <c r="G810" s="62"/>
      <c r="H810" s="62"/>
      <c r="I810" s="62"/>
    </row>
    <row r="811" spans="4:9" ht="15.75" customHeight="1" x14ac:dyDescent="0.35">
      <c r="D811" s="62"/>
      <c r="E811" s="62"/>
      <c r="F811" s="62"/>
      <c r="G811" s="62"/>
      <c r="H811" s="62"/>
      <c r="I811" s="62"/>
    </row>
    <row r="812" spans="4:9" ht="15.75" customHeight="1" x14ac:dyDescent="0.35">
      <c r="D812" s="62"/>
      <c r="E812" s="62"/>
      <c r="F812" s="62"/>
      <c r="G812" s="62"/>
      <c r="H812" s="62"/>
      <c r="I812" s="62"/>
    </row>
    <row r="813" spans="4:9" ht="15.75" customHeight="1" x14ac:dyDescent="0.35">
      <c r="D813" s="62"/>
      <c r="E813" s="62"/>
      <c r="F813" s="62"/>
      <c r="G813" s="62"/>
      <c r="H813" s="62"/>
      <c r="I813" s="62"/>
    </row>
    <row r="814" spans="4:9" ht="15.75" customHeight="1" x14ac:dyDescent="0.35">
      <c r="D814" s="62"/>
      <c r="E814" s="62"/>
      <c r="F814" s="62"/>
      <c r="G814" s="62"/>
      <c r="H814" s="62"/>
      <c r="I814" s="62"/>
    </row>
    <row r="815" spans="4:9" ht="15.75" customHeight="1" x14ac:dyDescent="0.35">
      <c r="D815" s="62"/>
      <c r="E815" s="62"/>
      <c r="F815" s="62"/>
      <c r="G815" s="62"/>
      <c r="H815" s="62"/>
      <c r="I815" s="62"/>
    </row>
    <row r="816" spans="4:9" ht="15.75" customHeight="1" x14ac:dyDescent="0.35">
      <c r="D816" s="62"/>
      <c r="E816" s="62"/>
      <c r="F816" s="62"/>
      <c r="G816" s="62"/>
      <c r="H816" s="62"/>
      <c r="I816" s="62"/>
    </row>
    <row r="817" spans="4:9" ht="15.75" customHeight="1" x14ac:dyDescent="0.35">
      <c r="D817" s="62"/>
      <c r="E817" s="62"/>
      <c r="F817" s="62"/>
      <c r="G817" s="62"/>
      <c r="H817" s="62"/>
      <c r="I817" s="62"/>
    </row>
    <row r="818" spans="4:9" ht="15.75" customHeight="1" x14ac:dyDescent="0.35">
      <c r="D818" s="62"/>
      <c r="E818" s="62"/>
      <c r="F818" s="62"/>
      <c r="G818" s="62"/>
      <c r="H818" s="62"/>
      <c r="I818" s="62"/>
    </row>
    <row r="819" spans="4:9" ht="15.75" customHeight="1" x14ac:dyDescent="0.35">
      <c r="D819" s="62"/>
      <c r="E819" s="62"/>
      <c r="F819" s="62"/>
      <c r="G819" s="62"/>
      <c r="H819" s="62"/>
      <c r="I819" s="62"/>
    </row>
    <row r="820" spans="4:9" ht="15.75" customHeight="1" x14ac:dyDescent="0.35">
      <c r="D820" s="62"/>
      <c r="E820" s="62"/>
      <c r="F820" s="62"/>
      <c r="G820" s="62"/>
      <c r="H820" s="62"/>
      <c r="I820" s="62"/>
    </row>
    <row r="821" spans="4:9" ht="15.75" customHeight="1" x14ac:dyDescent="0.35">
      <c r="D821" s="62"/>
      <c r="E821" s="62"/>
      <c r="F821" s="62"/>
      <c r="G821" s="62"/>
      <c r="H821" s="62"/>
      <c r="I821" s="62"/>
    </row>
    <row r="822" spans="4:9" ht="15.75" customHeight="1" x14ac:dyDescent="0.35">
      <c r="D822" s="62"/>
      <c r="E822" s="62"/>
      <c r="F822" s="62"/>
      <c r="G822" s="62"/>
      <c r="H822" s="62"/>
      <c r="I822" s="62"/>
    </row>
    <row r="823" spans="4:9" ht="15.75" customHeight="1" x14ac:dyDescent="0.35">
      <c r="D823" s="62"/>
      <c r="E823" s="62"/>
      <c r="F823" s="62"/>
      <c r="G823" s="62"/>
      <c r="H823" s="62"/>
      <c r="I823" s="62"/>
    </row>
    <row r="824" spans="4:9" ht="15.75" customHeight="1" x14ac:dyDescent="0.35">
      <c r="D824" s="62"/>
      <c r="E824" s="62"/>
      <c r="F824" s="62"/>
      <c r="G824" s="62"/>
      <c r="H824" s="62"/>
      <c r="I824" s="62"/>
    </row>
    <row r="825" spans="4:9" ht="15.75" customHeight="1" x14ac:dyDescent="0.35">
      <c r="D825" s="62"/>
      <c r="E825" s="62"/>
      <c r="F825" s="62"/>
      <c r="G825" s="62"/>
      <c r="H825" s="62"/>
      <c r="I825" s="62"/>
    </row>
    <row r="826" spans="4:9" ht="15.75" customHeight="1" x14ac:dyDescent="0.35">
      <c r="D826" s="62"/>
      <c r="E826" s="62"/>
      <c r="F826" s="62"/>
      <c r="G826" s="62"/>
      <c r="H826" s="62"/>
      <c r="I826" s="62"/>
    </row>
    <row r="827" spans="4:9" ht="15.75" customHeight="1" x14ac:dyDescent="0.35">
      <c r="D827" s="62"/>
      <c r="E827" s="62"/>
      <c r="F827" s="62"/>
      <c r="G827" s="62"/>
      <c r="H827" s="62"/>
      <c r="I827" s="62"/>
    </row>
    <row r="828" spans="4:9" ht="15.75" customHeight="1" x14ac:dyDescent="0.35">
      <c r="D828" s="62"/>
      <c r="E828" s="62"/>
      <c r="F828" s="62"/>
      <c r="G828" s="62"/>
      <c r="H828" s="62"/>
      <c r="I828" s="62"/>
    </row>
    <row r="829" spans="4:9" ht="15.75" customHeight="1" x14ac:dyDescent="0.35">
      <c r="D829" s="62"/>
      <c r="E829" s="62"/>
      <c r="F829" s="62"/>
      <c r="G829" s="62"/>
      <c r="H829" s="62"/>
      <c r="I829" s="62"/>
    </row>
    <row r="830" spans="4:9" ht="15.75" customHeight="1" x14ac:dyDescent="0.35">
      <c r="D830" s="62"/>
      <c r="E830" s="62"/>
      <c r="F830" s="62"/>
      <c r="G830" s="62"/>
      <c r="H830" s="62"/>
      <c r="I830" s="62"/>
    </row>
    <row r="831" spans="4:9" ht="15.75" customHeight="1" x14ac:dyDescent="0.35">
      <c r="D831" s="62"/>
      <c r="E831" s="62"/>
      <c r="F831" s="62"/>
      <c r="G831" s="62"/>
      <c r="H831" s="62"/>
      <c r="I831" s="62"/>
    </row>
    <row r="832" spans="4:9" ht="15.75" customHeight="1" x14ac:dyDescent="0.35">
      <c r="D832" s="62"/>
      <c r="E832" s="62"/>
      <c r="F832" s="62"/>
      <c r="G832" s="62"/>
      <c r="H832" s="62"/>
      <c r="I832" s="62"/>
    </row>
    <row r="833" spans="4:9" ht="15.75" customHeight="1" x14ac:dyDescent="0.35">
      <c r="D833" s="62"/>
      <c r="E833" s="62"/>
      <c r="F833" s="62"/>
      <c r="G833" s="62"/>
      <c r="H833" s="62"/>
      <c r="I833" s="62"/>
    </row>
    <row r="834" spans="4:9" ht="15.75" customHeight="1" x14ac:dyDescent="0.35">
      <c r="D834" s="62"/>
      <c r="E834" s="62"/>
      <c r="F834" s="62"/>
      <c r="G834" s="62"/>
      <c r="H834" s="62"/>
      <c r="I834" s="62"/>
    </row>
    <row r="835" spans="4:9" ht="15.75" customHeight="1" x14ac:dyDescent="0.35">
      <c r="D835" s="62"/>
      <c r="E835" s="62"/>
      <c r="F835" s="62"/>
      <c r="G835" s="62"/>
      <c r="H835" s="62"/>
      <c r="I835" s="62"/>
    </row>
    <row r="836" spans="4:9" ht="15.75" customHeight="1" x14ac:dyDescent="0.35">
      <c r="D836" s="62"/>
      <c r="E836" s="62"/>
      <c r="F836" s="62"/>
      <c r="G836" s="62"/>
      <c r="H836" s="62"/>
      <c r="I836" s="62"/>
    </row>
    <row r="837" spans="4:9" ht="15.75" customHeight="1" x14ac:dyDescent="0.35">
      <c r="D837" s="62"/>
      <c r="E837" s="62"/>
      <c r="F837" s="62"/>
      <c r="G837" s="62"/>
      <c r="H837" s="62"/>
      <c r="I837" s="62"/>
    </row>
    <row r="838" spans="4:9" ht="15.75" customHeight="1" x14ac:dyDescent="0.35">
      <c r="D838" s="62"/>
      <c r="E838" s="62"/>
      <c r="F838" s="62"/>
      <c r="G838" s="62"/>
      <c r="H838" s="62"/>
      <c r="I838" s="62"/>
    </row>
    <row r="839" spans="4:9" ht="15.75" customHeight="1" x14ac:dyDescent="0.35">
      <c r="D839" s="62"/>
      <c r="E839" s="62"/>
      <c r="F839" s="62"/>
      <c r="G839" s="62"/>
      <c r="H839" s="62"/>
      <c r="I839" s="62"/>
    </row>
    <row r="840" spans="4:9" ht="15.75" customHeight="1" x14ac:dyDescent="0.35">
      <c r="D840" s="62"/>
      <c r="E840" s="62"/>
      <c r="F840" s="62"/>
      <c r="G840" s="62"/>
      <c r="H840" s="62"/>
      <c r="I840" s="62"/>
    </row>
    <row r="841" spans="4:9" ht="15.75" customHeight="1" x14ac:dyDescent="0.35">
      <c r="D841" s="62"/>
      <c r="E841" s="62"/>
      <c r="F841" s="62"/>
      <c r="G841" s="62"/>
      <c r="H841" s="62"/>
      <c r="I841" s="62"/>
    </row>
    <row r="842" spans="4:9" ht="15.75" customHeight="1" x14ac:dyDescent="0.35">
      <c r="D842" s="62"/>
      <c r="E842" s="62"/>
      <c r="F842" s="62"/>
      <c r="G842" s="62"/>
      <c r="H842" s="62"/>
      <c r="I842" s="62"/>
    </row>
    <row r="843" spans="4:9" ht="15.75" customHeight="1" x14ac:dyDescent="0.35">
      <c r="D843" s="62"/>
      <c r="E843" s="62"/>
      <c r="F843" s="62"/>
      <c r="G843" s="62"/>
      <c r="H843" s="62"/>
      <c r="I843" s="62"/>
    </row>
    <row r="844" spans="4:9" ht="15.75" customHeight="1" x14ac:dyDescent="0.35">
      <c r="D844" s="62"/>
      <c r="E844" s="62"/>
      <c r="F844" s="62"/>
      <c r="G844" s="62"/>
      <c r="H844" s="62"/>
      <c r="I844" s="62"/>
    </row>
    <row r="845" spans="4:9" ht="15.75" customHeight="1" x14ac:dyDescent="0.35">
      <c r="D845" s="62"/>
      <c r="E845" s="62"/>
      <c r="F845" s="62"/>
      <c r="G845" s="62"/>
      <c r="H845" s="62"/>
      <c r="I845" s="62"/>
    </row>
    <row r="846" spans="4:9" ht="15.75" customHeight="1" x14ac:dyDescent="0.35">
      <c r="D846" s="62"/>
      <c r="E846" s="62"/>
      <c r="F846" s="62"/>
      <c r="G846" s="62"/>
      <c r="H846" s="62"/>
      <c r="I846" s="62"/>
    </row>
    <row r="847" spans="4:9" ht="15.75" customHeight="1" x14ac:dyDescent="0.35">
      <c r="D847" s="62"/>
      <c r="E847" s="62"/>
      <c r="F847" s="62"/>
      <c r="G847" s="62"/>
      <c r="H847" s="62"/>
      <c r="I847" s="62"/>
    </row>
    <row r="848" spans="4:9" ht="15.75" customHeight="1" x14ac:dyDescent="0.35">
      <c r="D848" s="62"/>
      <c r="E848" s="62"/>
      <c r="F848" s="62"/>
      <c r="G848" s="62"/>
      <c r="H848" s="62"/>
      <c r="I848" s="62"/>
    </row>
    <row r="849" spans="4:9" ht="15.75" customHeight="1" x14ac:dyDescent="0.35">
      <c r="D849" s="62"/>
      <c r="E849" s="62"/>
      <c r="F849" s="62"/>
      <c r="G849" s="62"/>
      <c r="H849" s="62"/>
      <c r="I849" s="62"/>
    </row>
    <row r="850" spans="4:9" ht="15.75" customHeight="1" x14ac:dyDescent="0.35">
      <c r="D850" s="62"/>
      <c r="E850" s="62"/>
      <c r="F850" s="62"/>
      <c r="G850" s="62"/>
      <c r="H850" s="62"/>
      <c r="I850" s="62"/>
    </row>
    <row r="851" spans="4:9" ht="15.75" customHeight="1" x14ac:dyDescent="0.35">
      <c r="D851" s="62"/>
      <c r="E851" s="62"/>
      <c r="F851" s="62"/>
      <c r="G851" s="62"/>
      <c r="H851" s="62"/>
      <c r="I851" s="62"/>
    </row>
    <row r="852" spans="4:9" ht="15.75" customHeight="1" x14ac:dyDescent="0.35">
      <c r="D852" s="62"/>
      <c r="E852" s="62"/>
      <c r="F852" s="62"/>
      <c r="G852" s="62"/>
      <c r="H852" s="62"/>
      <c r="I852" s="62"/>
    </row>
    <row r="853" spans="4:9" ht="15.75" customHeight="1" x14ac:dyDescent="0.35">
      <c r="D853" s="62"/>
      <c r="E853" s="62"/>
      <c r="F853" s="62"/>
      <c r="G853" s="62"/>
      <c r="H853" s="62"/>
      <c r="I853" s="62"/>
    </row>
    <row r="854" spans="4:9" ht="15.75" customHeight="1" x14ac:dyDescent="0.35">
      <c r="D854" s="62"/>
      <c r="E854" s="62"/>
      <c r="F854" s="62"/>
      <c r="G854" s="62"/>
      <c r="H854" s="62"/>
      <c r="I854" s="62"/>
    </row>
    <row r="855" spans="4:9" ht="15.75" customHeight="1" x14ac:dyDescent="0.35">
      <c r="D855" s="62"/>
      <c r="E855" s="62"/>
      <c r="F855" s="62"/>
      <c r="G855" s="62"/>
      <c r="H855" s="62"/>
      <c r="I855" s="62"/>
    </row>
    <row r="856" spans="4:9" ht="15.75" customHeight="1" x14ac:dyDescent="0.35">
      <c r="D856" s="62"/>
      <c r="E856" s="62"/>
      <c r="F856" s="62"/>
      <c r="G856" s="62"/>
      <c r="H856" s="62"/>
      <c r="I856" s="62"/>
    </row>
    <row r="857" spans="4:9" ht="15.75" customHeight="1" x14ac:dyDescent="0.35">
      <c r="D857" s="62"/>
      <c r="E857" s="62"/>
      <c r="F857" s="62"/>
      <c r="G857" s="62"/>
      <c r="H857" s="62"/>
      <c r="I857" s="62"/>
    </row>
    <row r="858" spans="4:9" ht="15.75" customHeight="1" x14ac:dyDescent="0.35">
      <c r="D858" s="62"/>
      <c r="E858" s="62"/>
      <c r="F858" s="62"/>
      <c r="G858" s="62"/>
      <c r="H858" s="62"/>
      <c r="I858" s="62"/>
    </row>
    <row r="859" spans="4:9" ht="15.75" customHeight="1" x14ac:dyDescent="0.35">
      <c r="D859" s="62"/>
      <c r="E859" s="62"/>
      <c r="F859" s="62"/>
      <c r="G859" s="62"/>
      <c r="H859" s="62"/>
      <c r="I859" s="62"/>
    </row>
    <row r="860" spans="4:9" ht="15.75" customHeight="1" x14ac:dyDescent="0.35">
      <c r="D860" s="62"/>
      <c r="E860" s="62"/>
      <c r="F860" s="62"/>
      <c r="G860" s="62"/>
      <c r="H860" s="62"/>
      <c r="I860" s="62"/>
    </row>
    <row r="861" spans="4:9" ht="15.75" customHeight="1" x14ac:dyDescent="0.35">
      <c r="D861" s="62"/>
      <c r="E861" s="62"/>
      <c r="F861" s="62"/>
      <c r="G861" s="62"/>
      <c r="H861" s="62"/>
      <c r="I861" s="62"/>
    </row>
    <row r="862" spans="4:9" ht="15.75" customHeight="1" x14ac:dyDescent="0.35">
      <c r="D862" s="62"/>
      <c r="E862" s="62"/>
      <c r="F862" s="62"/>
      <c r="G862" s="62"/>
      <c r="H862" s="62"/>
      <c r="I862" s="62"/>
    </row>
    <row r="863" spans="4:9" ht="15.75" customHeight="1" x14ac:dyDescent="0.35">
      <c r="D863" s="62"/>
      <c r="E863" s="62"/>
      <c r="F863" s="62"/>
      <c r="G863" s="62"/>
      <c r="H863" s="62"/>
      <c r="I863" s="62"/>
    </row>
    <row r="864" spans="4:9" ht="15.75" customHeight="1" x14ac:dyDescent="0.35">
      <c r="D864" s="62"/>
      <c r="E864" s="62"/>
      <c r="F864" s="62"/>
      <c r="G864" s="62"/>
      <c r="H864" s="62"/>
      <c r="I864" s="62"/>
    </row>
    <row r="865" spans="4:9" ht="15.75" customHeight="1" x14ac:dyDescent="0.35">
      <c r="D865" s="62"/>
      <c r="E865" s="62"/>
      <c r="F865" s="62"/>
      <c r="G865" s="62"/>
      <c r="H865" s="62"/>
      <c r="I865" s="62"/>
    </row>
    <row r="866" spans="4:9" ht="15.75" customHeight="1" x14ac:dyDescent="0.35">
      <c r="D866" s="62"/>
      <c r="E866" s="62"/>
      <c r="F866" s="62"/>
      <c r="G866" s="62"/>
      <c r="H866" s="62"/>
      <c r="I866" s="62"/>
    </row>
    <row r="867" spans="4:9" ht="15.75" customHeight="1" x14ac:dyDescent="0.35">
      <c r="D867" s="62"/>
      <c r="E867" s="62"/>
      <c r="F867" s="62"/>
      <c r="G867" s="62"/>
      <c r="H867" s="62"/>
      <c r="I867" s="62"/>
    </row>
    <row r="868" spans="4:9" ht="15.75" customHeight="1" x14ac:dyDescent="0.35">
      <c r="D868" s="62"/>
      <c r="E868" s="62"/>
      <c r="F868" s="62"/>
      <c r="G868" s="62"/>
      <c r="H868" s="62"/>
      <c r="I868" s="62"/>
    </row>
    <row r="869" spans="4:9" ht="15.75" customHeight="1" x14ac:dyDescent="0.35">
      <c r="D869" s="62"/>
      <c r="E869" s="62"/>
      <c r="F869" s="62"/>
      <c r="G869" s="62"/>
      <c r="H869" s="62"/>
      <c r="I869" s="62"/>
    </row>
    <row r="870" spans="4:9" ht="15.75" customHeight="1" x14ac:dyDescent="0.35">
      <c r="D870" s="62"/>
      <c r="E870" s="62"/>
      <c r="F870" s="62"/>
      <c r="G870" s="62"/>
      <c r="H870" s="62"/>
      <c r="I870" s="62"/>
    </row>
    <row r="871" spans="4:9" ht="15.75" customHeight="1" x14ac:dyDescent="0.35">
      <c r="D871" s="62"/>
      <c r="E871" s="62"/>
      <c r="F871" s="62"/>
      <c r="G871" s="62"/>
      <c r="H871" s="62"/>
      <c r="I871" s="62"/>
    </row>
    <row r="872" spans="4:9" ht="15.75" customHeight="1" x14ac:dyDescent="0.35">
      <c r="D872" s="62"/>
      <c r="E872" s="62"/>
      <c r="F872" s="62"/>
      <c r="G872" s="62"/>
      <c r="H872" s="62"/>
      <c r="I872" s="62"/>
    </row>
    <row r="873" spans="4:9" ht="15.75" customHeight="1" x14ac:dyDescent="0.35">
      <c r="D873" s="62"/>
      <c r="E873" s="62"/>
      <c r="F873" s="62"/>
      <c r="G873" s="62"/>
      <c r="H873" s="62"/>
      <c r="I873" s="62"/>
    </row>
    <row r="874" spans="4:9" ht="15.75" customHeight="1" x14ac:dyDescent="0.35">
      <c r="D874" s="62"/>
      <c r="E874" s="62"/>
      <c r="F874" s="62"/>
      <c r="G874" s="62"/>
      <c r="H874" s="62"/>
      <c r="I874" s="62"/>
    </row>
    <row r="875" spans="4:9" ht="15.75" customHeight="1" x14ac:dyDescent="0.35">
      <c r="D875" s="62"/>
      <c r="E875" s="62"/>
      <c r="F875" s="62"/>
      <c r="G875" s="62"/>
      <c r="H875" s="62"/>
      <c r="I875" s="62"/>
    </row>
    <row r="876" spans="4:9" ht="15.75" customHeight="1" x14ac:dyDescent="0.35">
      <c r="D876" s="62"/>
      <c r="E876" s="62"/>
      <c r="F876" s="62"/>
      <c r="G876" s="62"/>
      <c r="H876" s="62"/>
      <c r="I876" s="62"/>
    </row>
    <row r="877" spans="4:9" ht="15.75" customHeight="1" x14ac:dyDescent="0.35">
      <c r="D877" s="62"/>
      <c r="E877" s="62"/>
      <c r="F877" s="62"/>
      <c r="G877" s="62"/>
      <c r="H877" s="62"/>
      <c r="I877" s="62"/>
    </row>
    <row r="878" spans="4:9" ht="15.75" customHeight="1" x14ac:dyDescent="0.35">
      <c r="D878" s="62"/>
      <c r="E878" s="62"/>
      <c r="F878" s="62"/>
      <c r="G878" s="62"/>
      <c r="H878" s="62"/>
      <c r="I878" s="62"/>
    </row>
    <row r="879" spans="4:9" ht="15.75" customHeight="1" x14ac:dyDescent="0.35">
      <c r="D879" s="62"/>
      <c r="E879" s="62"/>
      <c r="F879" s="62"/>
      <c r="G879" s="62"/>
      <c r="H879" s="62"/>
      <c r="I879" s="62"/>
    </row>
    <row r="880" spans="4:9" ht="15.75" customHeight="1" x14ac:dyDescent="0.35">
      <c r="D880" s="62"/>
      <c r="E880" s="62"/>
      <c r="F880" s="62"/>
      <c r="G880" s="62"/>
      <c r="H880" s="62"/>
      <c r="I880" s="62"/>
    </row>
    <row r="881" spans="4:9" ht="15.75" customHeight="1" x14ac:dyDescent="0.35">
      <c r="D881" s="62"/>
      <c r="E881" s="62"/>
      <c r="F881" s="62"/>
      <c r="G881" s="62"/>
      <c r="H881" s="62"/>
      <c r="I881" s="62"/>
    </row>
    <row r="882" spans="4:9" ht="15.75" customHeight="1" x14ac:dyDescent="0.35">
      <c r="D882" s="62"/>
      <c r="E882" s="62"/>
      <c r="F882" s="62"/>
      <c r="G882" s="62"/>
      <c r="H882" s="62"/>
      <c r="I882" s="62"/>
    </row>
    <row r="883" spans="4:9" ht="15.75" customHeight="1" x14ac:dyDescent="0.35">
      <c r="D883" s="62"/>
      <c r="E883" s="62"/>
      <c r="F883" s="62"/>
      <c r="G883" s="62"/>
      <c r="H883" s="62"/>
      <c r="I883" s="62"/>
    </row>
    <row r="884" spans="4:9" ht="15.75" customHeight="1" x14ac:dyDescent="0.35">
      <c r="D884" s="62"/>
      <c r="E884" s="62"/>
      <c r="F884" s="62"/>
      <c r="G884" s="62"/>
      <c r="H884" s="62"/>
      <c r="I884" s="62"/>
    </row>
    <row r="885" spans="4:9" ht="15.75" customHeight="1" x14ac:dyDescent="0.35">
      <c r="D885" s="62"/>
      <c r="E885" s="62"/>
      <c r="F885" s="62"/>
      <c r="G885" s="62"/>
      <c r="H885" s="62"/>
      <c r="I885" s="62"/>
    </row>
    <row r="886" spans="4:9" ht="15.75" customHeight="1" x14ac:dyDescent="0.35">
      <c r="D886" s="62"/>
      <c r="E886" s="62"/>
      <c r="F886" s="62"/>
      <c r="G886" s="62"/>
      <c r="H886" s="62"/>
      <c r="I886" s="62"/>
    </row>
    <row r="887" spans="4:9" ht="15.75" customHeight="1" x14ac:dyDescent="0.35">
      <c r="D887" s="62"/>
      <c r="E887" s="62"/>
      <c r="F887" s="62"/>
      <c r="G887" s="62"/>
      <c r="H887" s="62"/>
      <c r="I887" s="62"/>
    </row>
    <row r="888" spans="4:9" ht="15.75" customHeight="1" x14ac:dyDescent="0.35">
      <c r="D888" s="62"/>
      <c r="E888" s="62"/>
      <c r="F888" s="62"/>
      <c r="G888" s="62"/>
      <c r="H888" s="62"/>
      <c r="I888" s="62"/>
    </row>
    <row r="889" spans="4:9" ht="15.75" customHeight="1" x14ac:dyDescent="0.35">
      <c r="D889" s="62"/>
      <c r="E889" s="62"/>
      <c r="F889" s="62"/>
      <c r="G889" s="62"/>
      <c r="H889" s="62"/>
      <c r="I889" s="62"/>
    </row>
    <row r="890" spans="4:9" ht="15.75" customHeight="1" x14ac:dyDescent="0.35">
      <c r="D890" s="62"/>
      <c r="E890" s="62"/>
      <c r="F890" s="62"/>
      <c r="G890" s="62"/>
      <c r="H890" s="62"/>
      <c r="I890" s="62"/>
    </row>
    <row r="891" spans="4:9" ht="15.75" customHeight="1" x14ac:dyDescent="0.35">
      <c r="D891" s="62"/>
      <c r="E891" s="62"/>
      <c r="F891" s="62"/>
      <c r="G891" s="62"/>
      <c r="H891" s="62"/>
      <c r="I891" s="62"/>
    </row>
    <row r="892" spans="4:9" ht="15.75" customHeight="1" x14ac:dyDescent="0.35">
      <c r="D892" s="62"/>
      <c r="E892" s="62"/>
      <c r="F892" s="62"/>
      <c r="G892" s="62"/>
      <c r="H892" s="62"/>
      <c r="I892" s="62"/>
    </row>
    <row r="893" spans="4:9" ht="15.75" customHeight="1" x14ac:dyDescent="0.35">
      <c r="D893" s="62"/>
      <c r="E893" s="62"/>
      <c r="F893" s="62"/>
      <c r="G893" s="62"/>
      <c r="H893" s="62"/>
      <c r="I893" s="62"/>
    </row>
    <row r="894" spans="4:9" ht="15.75" customHeight="1" x14ac:dyDescent="0.35">
      <c r="D894" s="62"/>
      <c r="E894" s="62"/>
      <c r="F894" s="62"/>
      <c r="G894" s="62"/>
      <c r="H894" s="62"/>
      <c r="I894" s="62"/>
    </row>
    <row r="895" spans="4:9" ht="15.75" customHeight="1" x14ac:dyDescent="0.35">
      <c r="D895" s="62"/>
      <c r="E895" s="62"/>
      <c r="F895" s="62"/>
      <c r="G895" s="62"/>
      <c r="H895" s="62"/>
      <c r="I895" s="62"/>
    </row>
    <row r="896" spans="4:9" ht="15.75" customHeight="1" x14ac:dyDescent="0.35">
      <c r="D896" s="62"/>
      <c r="E896" s="62"/>
      <c r="F896" s="62"/>
      <c r="G896" s="62"/>
      <c r="H896" s="62"/>
      <c r="I896" s="62"/>
    </row>
    <row r="897" spans="4:9" ht="15.75" customHeight="1" x14ac:dyDescent="0.35">
      <c r="D897" s="62"/>
      <c r="E897" s="62"/>
      <c r="F897" s="62"/>
      <c r="G897" s="62"/>
      <c r="H897" s="62"/>
      <c r="I897" s="62"/>
    </row>
    <row r="898" spans="4:9" ht="15.75" customHeight="1" x14ac:dyDescent="0.35">
      <c r="D898" s="62"/>
      <c r="E898" s="62"/>
      <c r="F898" s="62"/>
      <c r="G898" s="62"/>
      <c r="H898" s="62"/>
      <c r="I898" s="62"/>
    </row>
    <row r="899" spans="4:9" ht="15.75" customHeight="1" x14ac:dyDescent="0.35">
      <c r="D899" s="62"/>
      <c r="E899" s="62"/>
      <c r="F899" s="62"/>
      <c r="G899" s="62"/>
      <c r="H899" s="62"/>
      <c r="I899" s="62"/>
    </row>
    <row r="900" spans="4:9" ht="15.75" customHeight="1" x14ac:dyDescent="0.35">
      <c r="D900" s="62"/>
      <c r="E900" s="62"/>
      <c r="F900" s="62"/>
      <c r="G900" s="62"/>
      <c r="H900" s="62"/>
      <c r="I900" s="62"/>
    </row>
    <row r="901" spans="4:9" ht="15.75" customHeight="1" x14ac:dyDescent="0.35">
      <c r="D901" s="62"/>
      <c r="E901" s="62"/>
      <c r="F901" s="62"/>
      <c r="G901" s="62"/>
      <c r="H901" s="62"/>
      <c r="I901" s="62"/>
    </row>
    <row r="902" spans="4:9" ht="15.75" customHeight="1" x14ac:dyDescent="0.35">
      <c r="D902" s="62"/>
      <c r="E902" s="62"/>
      <c r="F902" s="62"/>
      <c r="G902" s="62"/>
      <c r="H902" s="62"/>
      <c r="I902" s="62"/>
    </row>
    <row r="903" spans="4:9" ht="15.75" customHeight="1" x14ac:dyDescent="0.35">
      <c r="D903" s="62"/>
      <c r="E903" s="62"/>
      <c r="F903" s="62"/>
      <c r="G903" s="62"/>
      <c r="H903" s="62"/>
      <c r="I903" s="62"/>
    </row>
    <row r="904" spans="4:9" ht="15.75" customHeight="1" x14ac:dyDescent="0.35">
      <c r="D904" s="62"/>
      <c r="E904" s="62"/>
      <c r="F904" s="62"/>
      <c r="G904" s="62"/>
      <c r="H904" s="62"/>
      <c r="I904" s="62"/>
    </row>
    <row r="905" spans="4:9" ht="15.75" customHeight="1" x14ac:dyDescent="0.35">
      <c r="D905" s="62"/>
      <c r="E905" s="62"/>
      <c r="F905" s="62"/>
      <c r="G905" s="62"/>
      <c r="H905" s="62"/>
      <c r="I905" s="62"/>
    </row>
    <row r="906" spans="4:9" ht="15.75" customHeight="1" x14ac:dyDescent="0.35">
      <c r="D906" s="62"/>
      <c r="E906" s="62"/>
      <c r="F906" s="62"/>
      <c r="G906" s="62"/>
      <c r="H906" s="62"/>
      <c r="I906" s="62"/>
    </row>
    <row r="907" spans="4:9" ht="15.75" customHeight="1" x14ac:dyDescent="0.35">
      <c r="D907" s="62"/>
      <c r="E907" s="62"/>
      <c r="F907" s="62"/>
      <c r="G907" s="62"/>
      <c r="H907" s="62"/>
      <c r="I907" s="62"/>
    </row>
    <row r="908" spans="4:9" ht="15.75" customHeight="1" x14ac:dyDescent="0.35">
      <c r="D908" s="62"/>
      <c r="E908" s="62"/>
      <c r="F908" s="62"/>
      <c r="G908" s="62"/>
      <c r="H908" s="62"/>
      <c r="I908" s="62"/>
    </row>
    <row r="909" spans="4:9" ht="15.75" customHeight="1" x14ac:dyDescent="0.35">
      <c r="D909" s="62"/>
      <c r="E909" s="62"/>
      <c r="F909" s="62"/>
      <c r="G909" s="62"/>
      <c r="H909" s="62"/>
      <c r="I909" s="62"/>
    </row>
    <row r="910" spans="4:9" ht="15.75" customHeight="1" x14ac:dyDescent="0.35">
      <c r="D910" s="62"/>
      <c r="E910" s="62"/>
      <c r="F910" s="62"/>
      <c r="G910" s="62"/>
      <c r="H910" s="62"/>
      <c r="I910" s="62"/>
    </row>
    <row r="911" spans="4:9" ht="15.75" customHeight="1" x14ac:dyDescent="0.35">
      <c r="D911" s="62"/>
      <c r="E911" s="62"/>
      <c r="F911" s="62"/>
      <c r="G911" s="62"/>
      <c r="H911" s="62"/>
      <c r="I911" s="62"/>
    </row>
    <row r="912" spans="4:9" ht="15.75" customHeight="1" x14ac:dyDescent="0.35">
      <c r="D912" s="62"/>
      <c r="E912" s="62"/>
      <c r="F912" s="62"/>
      <c r="G912" s="62"/>
      <c r="H912" s="62"/>
      <c r="I912" s="62"/>
    </row>
    <row r="913" spans="4:9" ht="15.75" customHeight="1" x14ac:dyDescent="0.35">
      <c r="D913" s="62"/>
      <c r="E913" s="62"/>
      <c r="F913" s="62"/>
      <c r="G913" s="62"/>
      <c r="H913" s="62"/>
      <c r="I913" s="62"/>
    </row>
    <row r="914" spans="4:9" ht="15.75" customHeight="1" x14ac:dyDescent="0.35">
      <c r="D914" s="62"/>
      <c r="E914" s="62"/>
      <c r="F914" s="62"/>
      <c r="G914" s="62"/>
      <c r="H914" s="62"/>
      <c r="I914" s="62"/>
    </row>
    <row r="915" spans="4:9" ht="15.75" customHeight="1" x14ac:dyDescent="0.35">
      <c r="D915" s="62"/>
      <c r="E915" s="62"/>
      <c r="F915" s="62"/>
      <c r="G915" s="62"/>
      <c r="H915" s="62"/>
      <c r="I915" s="62"/>
    </row>
    <row r="916" spans="4:9" ht="15.75" customHeight="1" x14ac:dyDescent="0.35">
      <c r="D916" s="62"/>
      <c r="E916" s="62"/>
      <c r="F916" s="62"/>
      <c r="G916" s="62"/>
      <c r="H916" s="62"/>
      <c r="I916" s="62"/>
    </row>
    <row r="917" spans="4:9" ht="15.75" customHeight="1" x14ac:dyDescent="0.35">
      <c r="D917" s="62"/>
      <c r="E917" s="62"/>
      <c r="F917" s="62"/>
      <c r="G917" s="62"/>
      <c r="H917" s="62"/>
      <c r="I917" s="62"/>
    </row>
    <row r="918" spans="4:9" ht="15.75" customHeight="1" x14ac:dyDescent="0.35">
      <c r="D918" s="62"/>
      <c r="E918" s="62"/>
      <c r="F918" s="62"/>
      <c r="G918" s="62"/>
      <c r="H918" s="62"/>
      <c r="I918" s="62"/>
    </row>
    <row r="919" spans="4:9" ht="15.75" customHeight="1" x14ac:dyDescent="0.35">
      <c r="D919" s="62"/>
      <c r="E919" s="62"/>
      <c r="F919" s="62"/>
      <c r="G919" s="62"/>
      <c r="H919" s="62"/>
      <c r="I919" s="62"/>
    </row>
    <row r="920" spans="4:9" ht="15.75" customHeight="1" x14ac:dyDescent="0.35">
      <c r="D920" s="62"/>
      <c r="E920" s="62"/>
      <c r="F920" s="62"/>
      <c r="G920" s="62"/>
      <c r="H920" s="62"/>
      <c r="I920" s="62"/>
    </row>
    <row r="921" spans="4:9" ht="15.75" customHeight="1" x14ac:dyDescent="0.35">
      <c r="D921" s="62"/>
      <c r="E921" s="62"/>
      <c r="F921" s="62"/>
      <c r="G921" s="62"/>
      <c r="H921" s="62"/>
      <c r="I921" s="62"/>
    </row>
    <row r="922" spans="4:9" ht="15.75" customHeight="1" x14ac:dyDescent="0.35">
      <c r="D922" s="62"/>
      <c r="E922" s="62"/>
      <c r="F922" s="62"/>
      <c r="G922" s="62"/>
      <c r="H922" s="62"/>
      <c r="I922" s="62"/>
    </row>
    <row r="923" spans="4:9" ht="15.75" customHeight="1" x14ac:dyDescent="0.35">
      <c r="D923" s="62"/>
      <c r="E923" s="62"/>
      <c r="F923" s="62"/>
      <c r="G923" s="62"/>
      <c r="H923" s="62"/>
      <c r="I923" s="62"/>
    </row>
    <row r="924" spans="4:9" ht="15.75" customHeight="1" x14ac:dyDescent="0.35">
      <c r="D924" s="62"/>
      <c r="E924" s="62"/>
      <c r="F924" s="62"/>
      <c r="G924" s="62"/>
      <c r="H924" s="62"/>
      <c r="I924" s="62"/>
    </row>
    <row r="925" spans="4:9" ht="15.75" customHeight="1" x14ac:dyDescent="0.35">
      <c r="D925" s="62"/>
      <c r="E925" s="62"/>
      <c r="F925" s="62"/>
      <c r="G925" s="62"/>
      <c r="H925" s="62"/>
      <c r="I925" s="62"/>
    </row>
    <row r="926" spans="4:9" ht="15.75" customHeight="1" x14ac:dyDescent="0.35">
      <c r="D926" s="62"/>
      <c r="E926" s="62"/>
      <c r="F926" s="62"/>
      <c r="G926" s="62"/>
      <c r="H926" s="62"/>
      <c r="I926" s="62"/>
    </row>
    <row r="927" spans="4:9" ht="15.75" customHeight="1" x14ac:dyDescent="0.35">
      <c r="D927" s="62"/>
      <c r="E927" s="62"/>
      <c r="F927" s="62"/>
      <c r="G927" s="62"/>
      <c r="H927" s="62"/>
      <c r="I927" s="62"/>
    </row>
    <row r="928" spans="4:9" ht="15.75" customHeight="1" x14ac:dyDescent="0.35">
      <c r="D928" s="62"/>
      <c r="E928" s="62"/>
      <c r="F928" s="62"/>
      <c r="G928" s="62"/>
      <c r="H928" s="62"/>
      <c r="I928" s="62"/>
    </row>
    <row r="929" spans="4:9" ht="15.75" customHeight="1" x14ac:dyDescent="0.35">
      <c r="D929" s="62"/>
      <c r="E929" s="62"/>
      <c r="F929" s="62"/>
      <c r="G929" s="62"/>
      <c r="H929" s="62"/>
      <c r="I929" s="62"/>
    </row>
    <row r="930" spans="4:9" ht="15.75" customHeight="1" x14ac:dyDescent="0.35">
      <c r="D930" s="62"/>
      <c r="E930" s="62"/>
      <c r="F930" s="62"/>
      <c r="G930" s="62"/>
      <c r="H930" s="62"/>
      <c r="I930" s="62"/>
    </row>
    <row r="931" spans="4:9" ht="15.75" customHeight="1" x14ac:dyDescent="0.35">
      <c r="D931" s="62"/>
      <c r="E931" s="62"/>
      <c r="F931" s="62"/>
      <c r="G931" s="62"/>
      <c r="H931" s="62"/>
      <c r="I931" s="62"/>
    </row>
    <row r="932" spans="4:9" ht="15.75" customHeight="1" x14ac:dyDescent="0.35">
      <c r="D932" s="62"/>
      <c r="E932" s="62"/>
      <c r="F932" s="62"/>
      <c r="G932" s="62"/>
      <c r="H932" s="62"/>
      <c r="I932" s="62"/>
    </row>
    <row r="933" spans="4:9" ht="15.75" customHeight="1" x14ac:dyDescent="0.35">
      <c r="D933" s="62"/>
      <c r="E933" s="62"/>
      <c r="F933" s="62"/>
      <c r="G933" s="62"/>
      <c r="H933" s="62"/>
      <c r="I933" s="62"/>
    </row>
    <row r="934" spans="4:9" ht="15.75" customHeight="1" x14ac:dyDescent="0.35">
      <c r="D934" s="62"/>
      <c r="E934" s="62"/>
      <c r="F934" s="62"/>
      <c r="G934" s="62"/>
      <c r="H934" s="62"/>
      <c r="I934" s="62"/>
    </row>
    <row r="935" spans="4:9" ht="15.75" customHeight="1" x14ac:dyDescent="0.35">
      <c r="D935" s="62"/>
      <c r="E935" s="62"/>
      <c r="F935" s="62"/>
      <c r="G935" s="62"/>
      <c r="H935" s="62"/>
      <c r="I935" s="62"/>
    </row>
    <row r="936" spans="4:9" ht="15.75" customHeight="1" x14ac:dyDescent="0.35">
      <c r="D936" s="62"/>
      <c r="E936" s="62"/>
      <c r="F936" s="62"/>
      <c r="G936" s="62"/>
      <c r="H936" s="62"/>
      <c r="I936" s="62"/>
    </row>
    <row r="937" spans="4:9" ht="15.75" customHeight="1" x14ac:dyDescent="0.35">
      <c r="D937" s="62"/>
      <c r="E937" s="62"/>
      <c r="F937" s="62"/>
      <c r="G937" s="62"/>
      <c r="H937" s="62"/>
      <c r="I937" s="62"/>
    </row>
    <row r="938" spans="4:9" ht="15.75" customHeight="1" x14ac:dyDescent="0.35">
      <c r="D938" s="62"/>
      <c r="E938" s="62"/>
      <c r="F938" s="62"/>
      <c r="G938" s="62"/>
      <c r="H938" s="62"/>
      <c r="I938" s="62"/>
    </row>
    <row r="939" spans="4:9" ht="15.75" customHeight="1" x14ac:dyDescent="0.35">
      <c r="D939" s="62"/>
      <c r="E939" s="62"/>
      <c r="F939" s="62"/>
      <c r="G939" s="62"/>
      <c r="H939" s="62"/>
      <c r="I939" s="62"/>
    </row>
    <row r="940" spans="4:9" ht="15.75" customHeight="1" x14ac:dyDescent="0.35">
      <c r="D940" s="62"/>
      <c r="E940" s="62"/>
      <c r="F940" s="62"/>
      <c r="G940" s="62"/>
      <c r="H940" s="62"/>
      <c r="I940" s="62"/>
    </row>
    <row r="941" spans="4:9" ht="15.75" customHeight="1" x14ac:dyDescent="0.35">
      <c r="D941" s="62"/>
      <c r="E941" s="62"/>
      <c r="F941" s="62"/>
      <c r="G941" s="62"/>
      <c r="H941" s="62"/>
      <c r="I941" s="62"/>
    </row>
    <row r="942" spans="4:9" ht="15.75" customHeight="1" x14ac:dyDescent="0.35">
      <c r="D942" s="62"/>
      <c r="E942" s="62"/>
      <c r="F942" s="62"/>
      <c r="G942" s="62"/>
      <c r="H942" s="62"/>
      <c r="I942" s="62"/>
    </row>
    <row r="943" spans="4:9" ht="15.75" customHeight="1" x14ac:dyDescent="0.35">
      <c r="D943" s="62"/>
      <c r="E943" s="62"/>
      <c r="F943" s="62"/>
      <c r="G943" s="62"/>
      <c r="H943" s="62"/>
      <c r="I943" s="62"/>
    </row>
    <row r="944" spans="4:9" ht="15.75" customHeight="1" x14ac:dyDescent="0.35">
      <c r="D944" s="62"/>
      <c r="E944" s="62"/>
      <c r="F944" s="62"/>
      <c r="G944" s="62"/>
      <c r="H944" s="62"/>
      <c r="I944" s="62"/>
    </row>
    <row r="945" spans="4:9" ht="15.75" customHeight="1" x14ac:dyDescent="0.35">
      <c r="D945" s="62"/>
      <c r="E945" s="62"/>
      <c r="F945" s="62"/>
      <c r="G945" s="62"/>
      <c r="H945" s="62"/>
      <c r="I945" s="62"/>
    </row>
    <row r="946" spans="4:9" ht="15.75" customHeight="1" x14ac:dyDescent="0.35">
      <c r="D946" s="62"/>
      <c r="E946" s="62"/>
      <c r="F946" s="62"/>
      <c r="G946" s="62"/>
      <c r="H946" s="62"/>
      <c r="I946" s="62"/>
    </row>
    <row r="947" spans="4:9" ht="15.75" customHeight="1" x14ac:dyDescent="0.35">
      <c r="D947" s="62"/>
      <c r="E947" s="62"/>
      <c r="F947" s="62"/>
      <c r="G947" s="62"/>
      <c r="H947" s="62"/>
      <c r="I947" s="62"/>
    </row>
    <row r="948" spans="4:9" ht="15.75" customHeight="1" x14ac:dyDescent="0.35">
      <c r="D948" s="62"/>
      <c r="E948" s="62"/>
      <c r="F948" s="62"/>
      <c r="G948" s="62"/>
      <c r="H948" s="62"/>
      <c r="I948" s="62"/>
    </row>
    <row r="949" spans="4:9" ht="15.75" customHeight="1" x14ac:dyDescent="0.35">
      <c r="D949" s="62"/>
      <c r="E949" s="62"/>
      <c r="F949" s="62"/>
      <c r="G949" s="62"/>
      <c r="H949" s="62"/>
      <c r="I949" s="62"/>
    </row>
    <row r="950" spans="4:9" ht="15.75" customHeight="1" x14ac:dyDescent="0.35">
      <c r="D950" s="62"/>
      <c r="E950" s="62"/>
      <c r="F950" s="62"/>
      <c r="G950" s="62"/>
      <c r="H950" s="62"/>
      <c r="I950" s="62"/>
    </row>
    <row r="951" spans="4:9" ht="15.75" customHeight="1" x14ac:dyDescent="0.35">
      <c r="D951" s="62"/>
      <c r="E951" s="62"/>
      <c r="F951" s="62"/>
      <c r="G951" s="62"/>
      <c r="H951" s="62"/>
      <c r="I951" s="62"/>
    </row>
    <row r="952" spans="4:9" ht="15.75" customHeight="1" x14ac:dyDescent="0.35">
      <c r="D952" s="62"/>
      <c r="E952" s="62"/>
      <c r="F952" s="62"/>
      <c r="G952" s="62"/>
      <c r="H952" s="62"/>
      <c r="I952" s="62"/>
    </row>
    <row r="953" spans="4:9" ht="15.75" customHeight="1" x14ac:dyDescent="0.35">
      <c r="D953" s="62"/>
      <c r="E953" s="62"/>
      <c r="F953" s="62"/>
      <c r="G953" s="62"/>
      <c r="H953" s="62"/>
      <c r="I953" s="62"/>
    </row>
    <row r="954" spans="4:9" ht="15.75" customHeight="1" x14ac:dyDescent="0.35">
      <c r="D954" s="62"/>
      <c r="E954" s="62"/>
      <c r="F954" s="62"/>
      <c r="G954" s="62"/>
      <c r="H954" s="62"/>
      <c r="I954" s="62"/>
    </row>
    <row r="955" spans="4:9" ht="15.75" customHeight="1" x14ac:dyDescent="0.35">
      <c r="D955" s="62"/>
      <c r="E955" s="62"/>
      <c r="F955" s="62"/>
      <c r="G955" s="62"/>
      <c r="H955" s="62"/>
      <c r="I955" s="62"/>
    </row>
    <row r="956" spans="4:9" ht="15.75" customHeight="1" x14ac:dyDescent="0.35">
      <c r="D956" s="62"/>
      <c r="E956" s="62"/>
      <c r="F956" s="62"/>
      <c r="G956" s="62"/>
      <c r="H956" s="62"/>
      <c r="I956" s="62"/>
    </row>
    <row r="957" spans="4:9" ht="15.75" customHeight="1" x14ac:dyDescent="0.35">
      <c r="D957" s="62"/>
      <c r="E957" s="62"/>
      <c r="F957" s="62"/>
      <c r="G957" s="62"/>
      <c r="H957" s="62"/>
      <c r="I957" s="62"/>
    </row>
    <row r="958" spans="4:9" ht="15.75" customHeight="1" x14ac:dyDescent="0.35">
      <c r="D958" s="62"/>
      <c r="E958" s="62"/>
      <c r="F958" s="62"/>
      <c r="G958" s="62"/>
      <c r="H958" s="62"/>
      <c r="I958" s="62"/>
    </row>
    <row r="959" spans="4:9" ht="15.75" customHeight="1" x14ac:dyDescent="0.35">
      <c r="D959" s="62"/>
      <c r="E959" s="62"/>
      <c r="F959" s="62"/>
      <c r="G959" s="62"/>
      <c r="H959" s="62"/>
      <c r="I959" s="62"/>
    </row>
    <row r="960" spans="4:9" ht="15.75" customHeight="1" x14ac:dyDescent="0.35">
      <c r="D960" s="62"/>
      <c r="E960" s="62"/>
      <c r="F960" s="62"/>
      <c r="G960" s="62"/>
      <c r="H960" s="62"/>
      <c r="I960" s="62"/>
    </row>
    <row r="961" spans="4:9" ht="15.75" customHeight="1" x14ac:dyDescent="0.35">
      <c r="D961" s="62"/>
      <c r="E961" s="62"/>
      <c r="F961" s="62"/>
      <c r="G961" s="62"/>
      <c r="H961" s="62"/>
      <c r="I961" s="62"/>
    </row>
    <row r="962" spans="4:9" ht="15.75" customHeight="1" x14ac:dyDescent="0.35">
      <c r="D962" s="62"/>
      <c r="E962" s="62"/>
      <c r="F962" s="62"/>
      <c r="G962" s="62"/>
      <c r="H962" s="62"/>
      <c r="I962" s="62"/>
    </row>
    <row r="963" spans="4:9" ht="15.75" customHeight="1" x14ac:dyDescent="0.35">
      <c r="D963" s="62"/>
      <c r="E963" s="62"/>
      <c r="F963" s="62"/>
      <c r="G963" s="62"/>
      <c r="H963" s="62"/>
      <c r="I963" s="62"/>
    </row>
    <row r="964" spans="4:9" ht="15.75" customHeight="1" x14ac:dyDescent="0.35">
      <c r="D964" s="62"/>
      <c r="E964" s="62"/>
      <c r="F964" s="62"/>
      <c r="G964" s="62"/>
      <c r="H964" s="62"/>
      <c r="I964" s="62"/>
    </row>
    <row r="965" spans="4:9" ht="15.75" customHeight="1" x14ac:dyDescent="0.35">
      <c r="D965" s="62"/>
      <c r="E965" s="62"/>
      <c r="F965" s="62"/>
      <c r="G965" s="62"/>
      <c r="H965" s="62"/>
      <c r="I965" s="62"/>
    </row>
    <row r="966" spans="4:9" ht="15.75" customHeight="1" x14ac:dyDescent="0.35">
      <c r="D966" s="62"/>
      <c r="E966" s="62"/>
      <c r="F966" s="62"/>
      <c r="G966" s="62"/>
      <c r="H966" s="62"/>
      <c r="I966" s="62"/>
    </row>
    <row r="967" spans="4:9" ht="15.75" customHeight="1" x14ac:dyDescent="0.35">
      <c r="D967" s="62"/>
      <c r="E967" s="62"/>
      <c r="F967" s="62"/>
      <c r="G967" s="62"/>
      <c r="H967" s="62"/>
      <c r="I967" s="62"/>
    </row>
    <row r="968" spans="4:9" ht="15.75" customHeight="1" x14ac:dyDescent="0.35">
      <c r="D968" s="62"/>
      <c r="E968" s="62"/>
      <c r="F968" s="62"/>
      <c r="G968" s="62"/>
      <c r="H968" s="62"/>
      <c r="I968" s="62"/>
    </row>
    <row r="969" spans="4:9" ht="15.75" customHeight="1" x14ac:dyDescent="0.35">
      <c r="D969" s="62"/>
      <c r="E969" s="62"/>
      <c r="F969" s="62"/>
      <c r="G969" s="62"/>
      <c r="H969" s="62"/>
      <c r="I969" s="62"/>
    </row>
    <row r="970" spans="4:9" ht="15.75" customHeight="1" x14ac:dyDescent="0.35">
      <c r="D970" s="62"/>
      <c r="E970" s="62"/>
      <c r="F970" s="62"/>
      <c r="G970" s="62"/>
      <c r="H970" s="62"/>
      <c r="I970" s="62"/>
    </row>
    <row r="971" spans="4:9" ht="15.75" customHeight="1" x14ac:dyDescent="0.35">
      <c r="D971" s="62"/>
      <c r="E971" s="62"/>
      <c r="F971" s="62"/>
      <c r="G971" s="62"/>
      <c r="H971" s="62"/>
      <c r="I971" s="62"/>
    </row>
    <row r="972" spans="4:9" ht="15.75" customHeight="1" x14ac:dyDescent="0.35">
      <c r="D972" s="62"/>
      <c r="E972" s="62"/>
      <c r="F972" s="62"/>
      <c r="G972" s="62"/>
      <c r="H972" s="62"/>
      <c r="I972" s="62"/>
    </row>
    <row r="973" spans="4:9" ht="15.75" customHeight="1" x14ac:dyDescent="0.35">
      <c r="D973" s="62"/>
      <c r="E973" s="62"/>
      <c r="F973" s="62"/>
      <c r="G973" s="62"/>
      <c r="H973" s="62"/>
      <c r="I973" s="62"/>
    </row>
    <row r="974" spans="4:9" ht="15.75" customHeight="1" x14ac:dyDescent="0.35">
      <c r="D974" s="62"/>
      <c r="E974" s="62"/>
      <c r="F974" s="62"/>
      <c r="G974" s="62"/>
      <c r="H974" s="62"/>
      <c r="I974" s="62"/>
    </row>
    <row r="975" spans="4:9" ht="15.75" customHeight="1" x14ac:dyDescent="0.35">
      <c r="D975" s="62"/>
      <c r="E975" s="62"/>
      <c r="F975" s="62"/>
      <c r="G975" s="62"/>
      <c r="H975" s="62"/>
      <c r="I975" s="62"/>
    </row>
    <row r="976" spans="4:9" ht="15.75" customHeight="1" x14ac:dyDescent="0.35">
      <c r="D976" s="62"/>
      <c r="E976" s="62"/>
      <c r="F976" s="62"/>
      <c r="G976" s="62"/>
      <c r="H976" s="62"/>
      <c r="I976" s="62"/>
    </row>
    <row r="977" spans="4:9" ht="15.75" customHeight="1" x14ac:dyDescent="0.35">
      <c r="D977" s="62"/>
      <c r="E977" s="62"/>
      <c r="F977" s="62"/>
      <c r="G977" s="62"/>
      <c r="H977" s="62"/>
      <c r="I977" s="62"/>
    </row>
    <row r="978" spans="4:9" ht="15.75" customHeight="1" x14ac:dyDescent="0.35">
      <c r="D978" s="62"/>
      <c r="E978" s="62"/>
      <c r="F978" s="62"/>
      <c r="G978" s="62"/>
      <c r="H978" s="62"/>
      <c r="I978" s="62"/>
    </row>
    <row r="979" spans="4:9" ht="15.75" customHeight="1" x14ac:dyDescent="0.35">
      <c r="F979" s="62"/>
      <c r="G979" s="62"/>
      <c r="H979" s="62"/>
      <c r="I979" s="62"/>
    </row>
    <row r="980" spans="4:9" ht="15.75" customHeight="1" x14ac:dyDescent="0.35">
      <c r="F980" s="62"/>
      <c r="G980" s="62"/>
      <c r="H980" s="62"/>
      <c r="I980" s="62"/>
    </row>
    <row r="981" spans="4:9" ht="15.75" customHeight="1" x14ac:dyDescent="0.35">
      <c r="F981" s="62"/>
      <c r="G981" s="62"/>
      <c r="H981" s="62"/>
      <c r="I981" s="62"/>
    </row>
    <row r="982" spans="4:9" ht="15.75" customHeight="1" x14ac:dyDescent="0.35">
      <c r="F982" s="62"/>
      <c r="G982" s="62"/>
      <c r="H982" s="62"/>
      <c r="I982" s="62"/>
    </row>
    <row r="983" spans="4:9" ht="15.75" customHeight="1" x14ac:dyDescent="0.35">
      <c r="F983" s="62"/>
      <c r="G983" s="62"/>
      <c r="H983" s="62"/>
      <c r="I983" s="62"/>
    </row>
    <row r="984" spans="4:9" ht="15.75" customHeight="1" x14ac:dyDescent="0.35">
      <c r="F984" s="62"/>
      <c r="G984" s="62"/>
      <c r="H984" s="62"/>
      <c r="I984" s="62"/>
    </row>
    <row r="985" spans="4:9" ht="15.75" customHeight="1" x14ac:dyDescent="0.35">
      <c r="F985" s="62"/>
      <c r="G985" s="62"/>
      <c r="H985" s="62"/>
      <c r="I985" s="62"/>
    </row>
    <row r="986" spans="4:9" ht="15.75" customHeight="1" x14ac:dyDescent="0.35">
      <c r="F986" s="62"/>
      <c r="G986" s="62"/>
      <c r="H986" s="62"/>
      <c r="I986" s="62"/>
    </row>
    <row r="987" spans="4:9" ht="15.75" customHeight="1" x14ac:dyDescent="0.35">
      <c r="F987" s="62"/>
      <c r="G987" s="62"/>
      <c r="H987" s="62"/>
      <c r="I987" s="62"/>
    </row>
    <row r="988" spans="4:9" ht="15.75" customHeight="1" x14ac:dyDescent="0.35">
      <c r="F988" s="62"/>
      <c r="G988" s="62"/>
      <c r="H988" s="62"/>
      <c r="I988" s="62"/>
    </row>
    <row r="989" spans="4:9" ht="15.75" customHeight="1" x14ac:dyDescent="0.35">
      <c r="F989" s="62"/>
      <c r="G989" s="62"/>
      <c r="H989" s="62"/>
      <c r="I989" s="62"/>
    </row>
    <row r="990" spans="4:9" ht="15.75" customHeight="1" x14ac:dyDescent="0.35">
      <c r="F990" s="62"/>
      <c r="G990" s="62"/>
      <c r="H990" s="62"/>
      <c r="I990" s="62"/>
    </row>
    <row r="991" spans="4:9" ht="15.75" customHeight="1" x14ac:dyDescent="0.35">
      <c r="F991" s="62"/>
      <c r="G991" s="62"/>
      <c r="H991" s="62"/>
      <c r="I991" s="62"/>
    </row>
    <row r="992" spans="4:9" ht="15.75" customHeight="1" x14ac:dyDescent="0.35">
      <c r="F992" s="62"/>
      <c r="G992" s="62"/>
      <c r="H992" s="62"/>
      <c r="I992" s="62"/>
    </row>
    <row r="993" spans="6:9" ht="15.75" customHeight="1" x14ac:dyDescent="0.35">
      <c r="F993" s="62"/>
      <c r="G993" s="62"/>
      <c r="H993" s="62"/>
      <c r="I993" s="62"/>
    </row>
    <row r="994" spans="6:9" ht="15.75" customHeight="1" x14ac:dyDescent="0.35">
      <c r="F994" s="62"/>
      <c r="G994" s="62"/>
      <c r="H994" s="62"/>
      <c r="I994" s="62"/>
    </row>
    <row r="995" spans="6:9" ht="15.75" customHeight="1" x14ac:dyDescent="0.35">
      <c r="F995" s="62"/>
      <c r="G995" s="62"/>
      <c r="H995" s="62"/>
      <c r="I995" s="62"/>
    </row>
    <row r="996" spans="6:9" ht="15.75" customHeight="1" x14ac:dyDescent="0.35">
      <c r="F996" s="62"/>
      <c r="G996" s="62"/>
      <c r="H996" s="62"/>
      <c r="I996" s="62"/>
    </row>
    <row r="997" spans="6:9" ht="15.75" customHeight="1" x14ac:dyDescent="0.35">
      <c r="F997" s="62"/>
      <c r="G997" s="62"/>
      <c r="H997" s="62"/>
      <c r="I997" s="62"/>
    </row>
    <row r="998" spans="6:9" ht="15.75" customHeight="1" x14ac:dyDescent="0.35">
      <c r="H998" s="62"/>
      <c r="I998" s="62"/>
    </row>
  </sheetData>
  <sheetProtection selectLockedCells="1" selectUnlockedCells="1"/>
  <mergeCells count="7">
    <mergeCell ref="T1:U1"/>
    <mergeCell ref="A46:B46"/>
    <mergeCell ref="F1:G1"/>
    <mergeCell ref="A1:B1"/>
    <mergeCell ref="A16:B16"/>
    <mergeCell ref="A34:B34"/>
    <mergeCell ref="A42:B42"/>
  </mergeCells>
  <conditionalFormatting sqref="T388">
    <cfRule type="duplicateValues" dxfId="9" priority="7"/>
  </conditionalFormatting>
  <conditionalFormatting sqref="T394:T395">
    <cfRule type="duplicateValues" dxfId="8" priority="6"/>
  </conditionalFormatting>
  <conditionalFormatting sqref="T398 T400">
    <cfRule type="duplicateValues" dxfId="7" priority="5"/>
  </conditionalFormatting>
  <conditionalFormatting sqref="T401:U401">
    <cfRule type="duplicateValues" dxfId="6" priority="4"/>
  </conditionalFormatting>
  <conditionalFormatting sqref="T399">
    <cfRule type="duplicateValues" dxfId="5" priority="3"/>
  </conditionalFormatting>
  <conditionalFormatting sqref="U322">
    <cfRule type="duplicateValues" dxfId="4" priority="2"/>
  </conditionalFormatting>
  <conditionalFormatting sqref="T291">
    <cfRule type="duplicateValues" dxfId="3" priority="1"/>
  </conditionalFormatting>
  <conditionalFormatting sqref="T402 T218:T290 T292:T387 T3:T206">
    <cfRule type="duplicateValues" dxfId="2" priority="8"/>
  </conditionalFormatting>
  <conditionalFormatting sqref="T403">
    <cfRule type="duplicateValues" dxfId="1" priority="9"/>
  </conditionalFormatting>
  <conditionalFormatting sqref="T389:T392">
    <cfRule type="duplicateValues" dxfId="0" priority="10"/>
  </conditionalFormatting>
  <dataValidations count="3">
    <dataValidation type="custom" allowBlank="1" showDropDown="1" sqref="I2" xr:uid="{00000000-0002-0000-1D00-000000000000}">
      <formula1>INDIRECT(#REF!)</formula1>
    </dataValidation>
    <dataValidation type="list" allowBlank="1" showInputMessage="1" showErrorMessage="1" error="Invalid.  Please select from dropdown menu." prompt="Please select from dropdown menu." sqref="C58:C60" xr:uid="{00000000-0002-0000-1D00-000001000000}">
      <formula1>FULL_ROOT_DISPLAY</formula1>
    </dataValidation>
    <dataValidation allowBlank="1" showInputMessage="1" showErrorMessage="1" error="Invalid.  Please select from dropdown menu." prompt="Please select from dropdown menu." sqref="D58:D60" xr:uid="{00000000-0002-0000-1D00-000002000000}"/>
  </dataValidations>
  <pageMargins left="0.7" right="0.7" top="0.75" bottom="0.75" header="0" footer="0"/>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dimension ref="A1:D36"/>
  <sheetViews>
    <sheetView workbookViewId="0">
      <selection activeCell="A4" sqref="A4:XFD5"/>
    </sheetView>
  </sheetViews>
  <sheetFormatPr defaultColWidth="8.765625" defaultRowHeight="15.5" x14ac:dyDescent="0.35"/>
  <cols>
    <col min="1" max="1" width="19.69140625" style="20" bestFit="1" customWidth="1"/>
    <col min="2" max="2" width="24.23046875" style="20" bestFit="1" customWidth="1"/>
    <col min="3" max="3" width="14.23046875" style="20" bestFit="1" customWidth="1"/>
    <col min="4" max="16384" width="8.765625" style="20"/>
  </cols>
  <sheetData>
    <row r="1" spans="1:4" x14ac:dyDescent="0.35">
      <c r="A1" s="25" t="str">
        <f>IF(D1="X","This tab MUST be completed.","")</f>
        <v/>
      </c>
      <c r="B1" s="20">
        <f>'Targeted Action Plan'!D11</f>
        <v>0</v>
      </c>
      <c r="C1" s="26">
        <f>'Targeted Action Plan'!F11</f>
        <v>0</v>
      </c>
      <c r="D1" s="25" t="s">
        <v>220</v>
      </c>
    </row>
    <row r="2" spans="1:4" ht="52.5" customHeight="1" x14ac:dyDescent="0.35">
      <c r="A2" s="463" t="str">
        <f>IF(D2="x","This LEA has 100% Compliance and a Level 1 (Results) TA designation.  Thus, completion of any part of this tab is optional.","")</f>
        <v/>
      </c>
      <c r="B2" s="464">
        <f>'Targeted Action Plan'!D12</f>
        <v>0</v>
      </c>
      <c r="C2" s="465">
        <f>'Targeted Action Plan'!F12</f>
        <v>0</v>
      </c>
      <c r="D2" s="25" t="s">
        <v>220</v>
      </c>
    </row>
    <row r="3" spans="1:4" x14ac:dyDescent="0.35">
      <c r="A3" s="25" t="s">
        <v>277</v>
      </c>
      <c r="B3" s="20">
        <f>'Targeted Action Plan'!D13</f>
        <v>0</v>
      </c>
      <c r="C3" s="26">
        <f>'Targeted Action Plan'!F13</f>
        <v>0</v>
      </c>
      <c r="D3" s="25" t="s">
        <v>220</v>
      </c>
    </row>
    <row r="4" spans="1:4" x14ac:dyDescent="0.35">
      <c r="A4" s="25" t="s">
        <v>277</v>
      </c>
      <c r="B4" s="20">
        <f>'Targeted Action Plan'!D14</f>
        <v>0</v>
      </c>
      <c r="C4" s="26">
        <f>'Targeted Action Plan'!F14</f>
        <v>0</v>
      </c>
      <c r="D4" s="25" t="s">
        <v>220</v>
      </c>
    </row>
    <row r="5" spans="1:4" x14ac:dyDescent="0.35">
      <c r="A5" s="25" t="s">
        <v>277</v>
      </c>
      <c r="B5" s="20">
        <f>'Targeted Action Plan'!D15</f>
        <v>0</v>
      </c>
      <c r="C5" s="26">
        <f>'Targeted Action Plan'!F15</f>
        <v>0</v>
      </c>
      <c r="D5" s="25" t="s">
        <v>220</v>
      </c>
    </row>
    <row r="6" spans="1:4" x14ac:dyDescent="0.35">
      <c r="A6" s="25" t="s">
        <v>277</v>
      </c>
      <c r="B6" s="20">
        <f>'Targeted Action Plan'!D16</f>
        <v>0</v>
      </c>
      <c r="C6" s="26">
        <f>'Targeted Action Plan'!F16</f>
        <v>0</v>
      </c>
      <c r="D6" s="25" t="s">
        <v>220</v>
      </c>
    </row>
    <row r="7" spans="1:4" x14ac:dyDescent="0.35">
      <c r="A7" s="25" t="s">
        <v>277</v>
      </c>
      <c r="B7" s="20">
        <f>'Targeted Action Plan'!D17</f>
        <v>0</v>
      </c>
      <c r="C7" s="26">
        <f>'Targeted Action Plan'!F17</f>
        <v>0</v>
      </c>
      <c r="D7" s="25" t="s">
        <v>220</v>
      </c>
    </row>
    <row r="8" spans="1:4" x14ac:dyDescent="0.35">
      <c r="A8" s="25" t="s">
        <v>277</v>
      </c>
      <c r="B8" s="20">
        <f>'Targeted Action Plan'!D18</f>
        <v>0</v>
      </c>
      <c r="C8" s="26">
        <f>'Targeted Action Plan'!F18</f>
        <v>0</v>
      </c>
      <c r="D8" s="25" t="s">
        <v>220</v>
      </c>
    </row>
    <row r="9" spans="1:4" x14ac:dyDescent="0.35">
      <c r="A9" s="25" t="s">
        <v>277</v>
      </c>
      <c r="B9" s="20">
        <f>'Targeted Action Plan'!D19</f>
        <v>0</v>
      </c>
      <c r="C9" s="26">
        <f>'Targeted Action Plan'!F19</f>
        <v>0</v>
      </c>
      <c r="D9" s="25" t="s">
        <v>220</v>
      </c>
    </row>
    <row r="10" spans="1:4" x14ac:dyDescent="0.35">
      <c r="A10" s="25" t="s">
        <v>277</v>
      </c>
      <c r="B10" s="20">
        <f>'Targeted Action Plan'!D20</f>
        <v>0</v>
      </c>
      <c r="C10" s="26">
        <f>'Targeted Action Plan'!F20</f>
        <v>0</v>
      </c>
      <c r="D10" s="25" t="s">
        <v>220</v>
      </c>
    </row>
    <row r="11" spans="1:4" x14ac:dyDescent="0.35">
      <c r="A11" s="25" t="s">
        <v>249</v>
      </c>
      <c r="B11" s="20" t="e">
        <f>#REF!</f>
        <v>#REF!</v>
      </c>
      <c r="C11" s="27" t="e">
        <f>#REF!</f>
        <v>#REF!</v>
      </c>
      <c r="D11" s="25" t="s">
        <v>220</v>
      </c>
    </row>
    <row r="12" spans="1:4" x14ac:dyDescent="0.35">
      <c r="A12" s="25" t="s">
        <v>249</v>
      </c>
      <c r="B12" s="20" t="e">
        <f>#REF!</f>
        <v>#REF!</v>
      </c>
      <c r="C12" s="27" t="e">
        <f>#REF!</f>
        <v>#REF!</v>
      </c>
      <c r="D12" s="25" t="s">
        <v>220</v>
      </c>
    </row>
    <row r="13" spans="1:4" x14ac:dyDescent="0.35">
      <c r="A13" s="25" t="s">
        <v>249</v>
      </c>
      <c r="B13" s="20" t="e">
        <f>#REF!</f>
        <v>#REF!</v>
      </c>
      <c r="C13" s="27" t="e">
        <f>#REF!</f>
        <v>#REF!</v>
      </c>
      <c r="D13" s="25" t="s">
        <v>220</v>
      </c>
    </row>
    <row r="14" spans="1:4" x14ac:dyDescent="0.35">
      <c r="A14" s="25" t="s">
        <v>249</v>
      </c>
      <c r="B14" s="20" t="e">
        <f>#REF!</f>
        <v>#REF!</v>
      </c>
      <c r="C14" s="27" t="e">
        <f>#REF!</f>
        <v>#REF!</v>
      </c>
      <c r="D14" s="25" t="s">
        <v>220</v>
      </c>
    </row>
    <row r="15" spans="1:4" x14ac:dyDescent="0.35">
      <c r="A15" s="25" t="s">
        <v>249</v>
      </c>
      <c r="B15" s="20" t="e">
        <f>#REF!</f>
        <v>#REF!</v>
      </c>
      <c r="C15" s="27" t="e">
        <f>#REF!</f>
        <v>#REF!</v>
      </c>
      <c r="D15" s="25" t="s">
        <v>220</v>
      </c>
    </row>
    <row r="16" spans="1:4" x14ac:dyDescent="0.35">
      <c r="A16" s="25" t="s">
        <v>249</v>
      </c>
      <c r="B16" s="20" t="e">
        <f>#REF!</f>
        <v>#REF!</v>
      </c>
      <c r="C16" s="27" t="e">
        <f>#REF!</f>
        <v>#REF!</v>
      </c>
      <c r="D16" s="25" t="s">
        <v>220</v>
      </c>
    </row>
    <row r="17" spans="1:4" x14ac:dyDescent="0.35">
      <c r="A17" s="25" t="s">
        <v>249</v>
      </c>
      <c r="B17" s="20" t="e">
        <f>#REF!</f>
        <v>#REF!</v>
      </c>
      <c r="C17" s="27" t="e">
        <f>#REF!</f>
        <v>#REF!</v>
      </c>
      <c r="D17" s="25" t="s">
        <v>220</v>
      </c>
    </row>
    <row r="18" spans="1:4" x14ac:dyDescent="0.35">
      <c r="A18" s="25" t="s">
        <v>249</v>
      </c>
      <c r="B18" s="20" t="e">
        <f>#REF!</f>
        <v>#REF!</v>
      </c>
      <c r="C18" s="27" t="e">
        <f>#REF!</f>
        <v>#REF!</v>
      </c>
      <c r="D18" s="25" t="s">
        <v>220</v>
      </c>
    </row>
    <row r="19" spans="1:4" x14ac:dyDescent="0.35">
      <c r="A19" s="25" t="s">
        <v>253</v>
      </c>
      <c r="B19" s="20">
        <f>'Targeted Action Plan'!D39</f>
        <v>0</v>
      </c>
      <c r="C19" s="26">
        <f>'Targeted Action Plan'!F39</f>
        <v>0</v>
      </c>
      <c r="D19" s="25" t="s">
        <v>220</v>
      </c>
    </row>
    <row r="20" spans="1:4" x14ac:dyDescent="0.35">
      <c r="A20" s="25" t="s">
        <v>253</v>
      </c>
      <c r="B20" s="20">
        <f>'Targeted Action Plan'!D40</f>
        <v>0</v>
      </c>
      <c r="C20" s="26">
        <f>'Targeted Action Plan'!F40</f>
        <v>0</v>
      </c>
      <c r="D20" s="25" t="s">
        <v>220</v>
      </c>
    </row>
    <row r="21" spans="1:4" x14ac:dyDescent="0.35">
      <c r="A21" s="25" t="s">
        <v>253</v>
      </c>
      <c r="B21" s="20">
        <f>'Targeted Action Plan'!D41</f>
        <v>0</v>
      </c>
      <c r="C21" s="26">
        <f>'Targeted Action Plan'!F41</f>
        <v>0</v>
      </c>
      <c r="D21" s="25" t="s">
        <v>220</v>
      </c>
    </row>
    <row r="22" spans="1:4" x14ac:dyDescent="0.35">
      <c r="A22" s="25" t="s">
        <v>253</v>
      </c>
      <c r="B22" s="20">
        <f>'Targeted Action Plan'!D45</f>
        <v>0</v>
      </c>
      <c r="C22" s="26">
        <f>'Targeted Action Plan'!F45</f>
        <v>0</v>
      </c>
      <c r="D22" s="25" t="s">
        <v>220</v>
      </c>
    </row>
    <row r="23" spans="1:4" x14ac:dyDescent="0.35">
      <c r="A23" s="25" t="s">
        <v>254</v>
      </c>
      <c r="B23" s="20">
        <f>'Targeted Action Plan'!D52</f>
        <v>0</v>
      </c>
      <c r="C23" s="26">
        <f>'Targeted Action Plan'!F52</f>
        <v>0</v>
      </c>
      <c r="D23" s="25" t="s">
        <v>220</v>
      </c>
    </row>
    <row r="24" spans="1:4" x14ac:dyDescent="0.35">
      <c r="A24" s="25" t="s">
        <v>254</v>
      </c>
      <c r="B24" s="20">
        <f>'Targeted Action Plan'!D56</f>
        <v>0</v>
      </c>
      <c r="C24" s="26">
        <f>'Targeted Action Plan'!F56</f>
        <v>0</v>
      </c>
      <c r="D24" s="25" t="s">
        <v>220</v>
      </c>
    </row>
    <row r="25" spans="1:4" x14ac:dyDescent="0.35">
      <c r="A25" s="25" t="s">
        <v>254</v>
      </c>
      <c r="B25" s="20">
        <f>'Targeted Action Plan'!D57</f>
        <v>0</v>
      </c>
      <c r="C25" s="26">
        <f>'Targeted Action Plan'!F57</f>
        <v>0</v>
      </c>
      <c r="D25" s="25" t="s">
        <v>220</v>
      </c>
    </row>
    <row r="26" spans="1:4" ht="16.149999999999999" customHeight="1" x14ac:dyDescent="0.35">
      <c r="A26" s="25" t="s">
        <v>254</v>
      </c>
      <c r="B26" s="20">
        <f>'Targeted Action Plan'!D58</f>
        <v>0</v>
      </c>
      <c r="C26" s="26">
        <f>'Targeted Action Plan'!F58</f>
        <v>0</v>
      </c>
      <c r="D26" s="25" t="s">
        <v>220</v>
      </c>
    </row>
    <row r="27" spans="1:4" x14ac:dyDescent="0.35">
      <c r="A27" s="25" t="s">
        <v>255</v>
      </c>
      <c r="D27" s="25" t="s">
        <v>220</v>
      </c>
    </row>
    <row r="28" spans="1:4" x14ac:dyDescent="0.35">
      <c r="A28" s="25" t="s">
        <v>255</v>
      </c>
      <c r="D28" s="25" t="s">
        <v>220</v>
      </c>
    </row>
    <row r="29" spans="1:4" x14ac:dyDescent="0.35">
      <c r="A29" s="25" t="s">
        <v>255</v>
      </c>
      <c r="D29" s="25" t="s">
        <v>220</v>
      </c>
    </row>
    <row r="30" spans="1:4" x14ac:dyDescent="0.35">
      <c r="A30" s="25" t="s">
        <v>255</v>
      </c>
      <c r="D30" s="25" t="s">
        <v>220</v>
      </c>
    </row>
    <row r="31" spans="1:4" x14ac:dyDescent="0.35">
      <c r="A31" s="25" t="s">
        <v>255</v>
      </c>
      <c r="D31" s="25" t="s">
        <v>220</v>
      </c>
    </row>
    <row r="32" spans="1:4" x14ac:dyDescent="0.35">
      <c r="A32" s="25" t="s">
        <v>255</v>
      </c>
      <c r="D32" s="25" t="s">
        <v>220</v>
      </c>
    </row>
    <row r="33" spans="1:4" x14ac:dyDescent="0.35">
      <c r="A33" s="25" t="s">
        <v>255</v>
      </c>
      <c r="D33" s="25" t="s">
        <v>220</v>
      </c>
    </row>
    <row r="34" spans="1:4" x14ac:dyDescent="0.35">
      <c r="A34" s="25" t="s">
        <v>255</v>
      </c>
      <c r="D34" s="25" t="s">
        <v>220</v>
      </c>
    </row>
    <row r="35" spans="1:4" x14ac:dyDescent="0.35">
      <c r="A35" s="25" t="s">
        <v>255</v>
      </c>
      <c r="D35" s="25" t="s">
        <v>220</v>
      </c>
    </row>
    <row r="36" spans="1:4" x14ac:dyDescent="0.35">
      <c r="A36" s="25" t="s">
        <v>255</v>
      </c>
      <c r="D36" s="25" t="s">
        <v>220</v>
      </c>
    </row>
  </sheetData>
  <sheetProtection selectLockedCells="1" selectUnlockedCell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
    <outlinePr summaryBelow="0" summaryRight="0"/>
  </sheetPr>
  <dimension ref="A1:C1000"/>
  <sheetViews>
    <sheetView workbookViewId="0">
      <selection activeCell="C4" sqref="C4"/>
    </sheetView>
  </sheetViews>
  <sheetFormatPr defaultColWidth="11.23046875" defaultRowHeight="15.75" customHeight="1" x14ac:dyDescent="0.25"/>
  <cols>
    <col min="1" max="1" width="33.69140625" style="22" customWidth="1"/>
    <col min="2" max="2" width="15.4609375" style="22" customWidth="1"/>
    <col min="3" max="16384" width="11.23046875" style="22"/>
  </cols>
  <sheetData>
    <row r="1" spans="1:3" ht="15.5" x14ac:dyDescent="0.35">
      <c r="A1" s="21" t="str">
        <f>IF(D1="X","This tab MUST be completed.","")</f>
        <v/>
      </c>
      <c r="B1" s="21" t="s">
        <v>294</v>
      </c>
    </row>
    <row r="2" spans="1:3" ht="52.5" customHeight="1" x14ac:dyDescent="0.25">
      <c r="A2" s="23" t="str">
        <f>IF(D2="x","This LEA has 100% Compliance and a Level 1 (Results) TA designation.  Thus, completion of any part of this tab is optional.","")</f>
        <v/>
      </c>
      <c r="B2" s="24" t="str">
        <f>HYPERLINK("https://indianaieprc.org/index.php/improve-local-practices/expanding-inclusive-services-providing-speech-language-related-services-in-the-general-education-classroom","Inclusive Practives: SLP &amp; Related Services ")</f>
        <v xml:space="preserve">Inclusive Practives: SLP &amp; Related Services </v>
      </c>
      <c r="C2" s="462"/>
    </row>
    <row r="3" spans="1:3" ht="62" x14ac:dyDescent="0.25">
      <c r="A3" s="23" t="s">
        <v>293</v>
      </c>
      <c r="B3" s="24" t="str">
        <f>HYPERLINK("https://indianaieprc.org/index.php/improve-local-practices/addressing-the-needs-of-all-students-using-multi-tiered-system-of-support","Addressing the Needs of All Students Using MTSS")</f>
        <v>Addressing the Needs of All Students Using MTSS</v>
      </c>
    </row>
    <row r="4" spans="1:3" ht="62" x14ac:dyDescent="0.25">
      <c r="A4" s="23" t="s">
        <v>292</v>
      </c>
      <c r="B4" s="24" t="str">
        <f>HYPERLINK("https://indianaieprc.org/index.php/improve-local-practices/designing-instruction-to-support-all-learners","Designing Instruction to Support All Learners ")</f>
        <v xml:space="preserve">Designing Instruction to Support All Learners </v>
      </c>
    </row>
    <row r="5" spans="1:3" ht="93" x14ac:dyDescent="0.25">
      <c r="A5" s="23" t="s">
        <v>291</v>
      </c>
      <c r="B5" s="24" t="str">
        <f>HYPERLINK("https://www.patinsproject.org/calendar/g-1-51qn12ll0ti6ksj0qnhuhd0qo2_202001131600","What about Preschool? Helping Teams Think About AT and UDL for Young Students ")</f>
        <v xml:space="preserve">What about Preschool? Helping Teams Think About AT and UDL for Young Students </v>
      </c>
    </row>
    <row r="6" spans="1:3" ht="62" x14ac:dyDescent="0.25">
      <c r="A6" s="23"/>
      <c r="B6" s="24" t="str">
        <f>HYPERLINK("https://www.patinsproject.org/calendar/g-1-7crddifg9onsh4vlgh07nnvn2r_202001142030","Engaging Elementary Learners with Electronic Books ")</f>
        <v xml:space="preserve">Engaging Elementary Learners with Electronic Books </v>
      </c>
    </row>
    <row r="7" spans="1:3" ht="31" x14ac:dyDescent="0.25">
      <c r="A7" s="23"/>
      <c r="B7" s="24" t="str">
        <f>HYPERLINK("https://www.patinsproject.org/calendar/g-1-780v6h8t9jjjtk8miukk872ifj_202002061700","DHH in the UDL World ")</f>
        <v xml:space="preserve">DHH in the UDL World </v>
      </c>
    </row>
    <row r="8" spans="1:3" ht="46.5" x14ac:dyDescent="0.25">
      <c r="A8" s="23"/>
      <c r="B8" s="24" t="str">
        <f>HYPERLINK("https://www.patinsproject.org/calendar/g-1-48uhk2bn4timc6eifioledmnce_R20191119T160000_202002131600","Captions for All: The Writing's on the Wall Webinar ")</f>
        <v xml:space="preserve">Captions for All: The Writing's on the Wall Webinar </v>
      </c>
    </row>
    <row r="9" spans="1:3" ht="46.5" x14ac:dyDescent="0.25">
      <c r="A9" s="23"/>
      <c r="B9" s="24" t="str">
        <f>HYPERLINK("https://lookupindiana.org/schools/school-events/","Educating the Whole Child Summit")</f>
        <v>Educating the Whole Child Summit</v>
      </c>
    </row>
    <row r="10" spans="1:3" ht="31" x14ac:dyDescent="0.25">
      <c r="A10" s="23"/>
      <c r="B10" s="24" t="str">
        <f>HYPERLINK("https://ictq.indiana.edu/ictq-hub/co-teaching.html","Co-Teaching Level 1")</f>
        <v>Co-Teaching Level 1</v>
      </c>
    </row>
    <row r="11" spans="1:3" ht="15.5" x14ac:dyDescent="0.25">
      <c r="A11" s="23"/>
      <c r="B11" s="24" t="str">
        <f>HYPERLINK("https://ictq.indiana.edu/ictq-hub/udl.html","UDL Level 1")</f>
        <v>UDL Level 1</v>
      </c>
    </row>
    <row r="12" spans="1:3" ht="15.5" x14ac:dyDescent="0.25">
      <c r="A12" s="23"/>
      <c r="B12" s="24" t="str">
        <f>HYPERLINK("https://www.teacherevaluation.indiana.edu/index.php?pageId=35&amp;&amp;prod_id=395","INTASS Level 1 ")</f>
        <v xml:space="preserve">INTASS Level 1 </v>
      </c>
    </row>
    <row r="13" spans="1:3" ht="31" x14ac:dyDescent="0.25">
      <c r="A13" s="23"/>
      <c r="B13" s="24" t="str">
        <f>HYPERLINK("https://projectsuccessindiana.com/blog/2019/5/29/free-online-paraprofessional-courses?rq=parapro","Paraprofessional Courses")</f>
        <v>Paraprofessional Courses</v>
      </c>
    </row>
    <row r="14" spans="1:3" ht="15.5" x14ac:dyDescent="0.25">
      <c r="A14" s="23"/>
    </row>
    <row r="15" spans="1:3" ht="15.5" x14ac:dyDescent="0.25">
      <c r="A15" s="23"/>
    </row>
    <row r="16" spans="1:3" ht="15.5" x14ac:dyDescent="0.25">
      <c r="A16" s="23"/>
    </row>
    <row r="17" spans="1:1" ht="15.5" x14ac:dyDescent="0.25">
      <c r="A17" s="23"/>
    </row>
    <row r="18" spans="1:1" ht="15.5" x14ac:dyDescent="0.25">
      <c r="A18" s="23"/>
    </row>
    <row r="19" spans="1:1" ht="15.5" x14ac:dyDescent="0.25">
      <c r="A19" s="23"/>
    </row>
    <row r="20" spans="1:1" ht="15.5" x14ac:dyDescent="0.25">
      <c r="A20" s="23"/>
    </row>
    <row r="21" spans="1:1" ht="15.5" x14ac:dyDescent="0.25">
      <c r="A21" s="23"/>
    </row>
    <row r="22" spans="1:1" ht="15.5" x14ac:dyDescent="0.25">
      <c r="A22" s="23"/>
    </row>
    <row r="23" spans="1:1" ht="15.5" x14ac:dyDescent="0.25">
      <c r="A23" s="23"/>
    </row>
    <row r="24" spans="1:1" ht="15.5" x14ac:dyDescent="0.25">
      <c r="A24" s="23"/>
    </row>
    <row r="25" spans="1:1" ht="15.5" x14ac:dyDescent="0.25">
      <c r="A25" s="23"/>
    </row>
    <row r="26" spans="1:1" ht="15.5" x14ac:dyDescent="0.25">
      <c r="A26" s="23"/>
    </row>
    <row r="27" spans="1:1" ht="15.5" x14ac:dyDescent="0.25">
      <c r="A27" s="23"/>
    </row>
    <row r="28" spans="1:1" ht="15.5" x14ac:dyDescent="0.25">
      <c r="A28" s="23"/>
    </row>
    <row r="29" spans="1:1" ht="15.5" x14ac:dyDescent="0.25">
      <c r="A29" s="23"/>
    </row>
    <row r="30" spans="1:1" ht="15.5" x14ac:dyDescent="0.25">
      <c r="A30" s="23"/>
    </row>
    <row r="31" spans="1:1" ht="15.5" x14ac:dyDescent="0.25">
      <c r="A31" s="23"/>
    </row>
    <row r="32" spans="1:1" ht="15.5" x14ac:dyDescent="0.25">
      <c r="A32" s="23"/>
    </row>
    <row r="33" spans="1:1" ht="15.5" x14ac:dyDescent="0.25">
      <c r="A33" s="23"/>
    </row>
    <row r="34" spans="1:1" ht="15.5" x14ac:dyDescent="0.25">
      <c r="A34" s="23"/>
    </row>
    <row r="35" spans="1:1" ht="15.5" x14ac:dyDescent="0.25">
      <c r="A35" s="23"/>
    </row>
    <row r="36" spans="1:1" ht="15.5" x14ac:dyDescent="0.25">
      <c r="A36" s="23"/>
    </row>
    <row r="37" spans="1:1" ht="15.5" x14ac:dyDescent="0.25">
      <c r="A37" s="23"/>
    </row>
    <row r="38" spans="1:1" ht="15.5" x14ac:dyDescent="0.25">
      <c r="A38" s="23"/>
    </row>
    <row r="39" spans="1:1" ht="15.5" x14ac:dyDescent="0.25">
      <c r="A39" s="23"/>
    </row>
    <row r="40" spans="1:1" ht="15.5" x14ac:dyDescent="0.25">
      <c r="A40" s="23"/>
    </row>
    <row r="41" spans="1:1" ht="15.5" x14ac:dyDescent="0.25">
      <c r="A41" s="23"/>
    </row>
    <row r="42" spans="1:1" ht="15.5" x14ac:dyDescent="0.25">
      <c r="A42" s="23"/>
    </row>
    <row r="43" spans="1:1" ht="15.5" x14ac:dyDescent="0.25">
      <c r="A43" s="23"/>
    </row>
    <row r="44" spans="1:1" ht="15.5" x14ac:dyDescent="0.25">
      <c r="A44" s="23"/>
    </row>
    <row r="45" spans="1:1" ht="15.5" x14ac:dyDescent="0.25">
      <c r="A45" s="23"/>
    </row>
    <row r="46" spans="1:1" ht="15.5" x14ac:dyDescent="0.25">
      <c r="A46" s="23"/>
    </row>
    <row r="47" spans="1:1" ht="15.5" x14ac:dyDescent="0.25">
      <c r="A47" s="23"/>
    </row>
    <row r="48" spans="1:1" ht="15.5" x14ac:dyDescent="0.25">
      <c r="A48" s="23"/>
    </row>
    <row r="49" spans="1:1" ht="15.5" x14ac:dyDescent="0.25">
      <c r="A49" s="23"/>
    </row>
    <row r="50" spans="1:1" ht="15.5" x14ac:dyDescent="0.25">
      <c r="A50" s="23"/>
    </row>
    <row r="51" spans="1:1" ht="15.5" x14ac:dyDescent="0.25">
      <c r="A51" s="23"/>
    </row>
    <row r="52" spans="1:1" ht="15.5" x14ac:dyDescent="0.25">
      <c r="A52" s="23"/>
    </row>
    <row r="53" spans="1:1" ht="15.5" x14ac:dyDescent="0.25">
      <c r="A53" s="23"/>
    </row>
    <row r="54" spans="1:1" ht="15.5" x14ac:dyDescent="0.25">
      <c r="A54" s="23"/>
    </row>
    <row r="55" spans="1:1" ht="15.5" x14ac:dyDescent="0.25">
      <c r="A55" s="23"/>
    </row>
    <row r="56" spans="1:1" ht="15.5" x14ac:dyDescent="0.25">
      <c r="A56" s="23"/>
    </row>
    <row r="57" spans="1:1" ht="15.5" x14ac:dyDescent="0.25">
      <c r="A57" s="23"/>
    </row>
    <row r="58" spans="1:1" ht="15.5" x14ac:dyDescent="0.25">
      <c r="A58" s="23"/>
    </row>
    <row r="59" spans="1:1" ht="15.5" x14ac:dyDescent="0.25">
      <c r="A59" s="23"/>
    </row>
    <row r="60" spans="1:1" ht="15.5" x14ac:dyDescent="0.25">
      <c r="A60" s="23"/>
    </row>
    <row r="61" spans="1:1" ht="15.5" x14ac:dyDescent="0.25">
      <c r="A61" s="23"/>
    </row>
    <row r="62" spans="1:1" ht="15.5" x14ac:dyDescent="0.25">
      <c r="A62" s="23"/>
    </row>
    <row r="63" spans="1:1" ht="15.5" x14ac:dyDescent="0.25">
      <c r="A63" s="23"/>
    </row>
    <row r="64" spans="1:1" ht="15.5" x14ac:dyDescent="0.25">
      <c r="A64" s="23"/>
    </row>
    <row r="65" spans="1:1" ht="15.5" x14ac:dyDescent="0.25">
      <c r="A65" s="23"/>
    </row>
    <row r="66" spans="1:1" ht="15.5" x14ac:dyDescent="0.25">
      <c r="A66" s="23"/>
    </row>
    <row r="67" spans="1:1" ht="15.5" x14ac:dyDescent="0.25">
      <c r="A67" s="23"/>
    </row>
    <row r="68" spans="1:1" ht="15.5" x14ac:dyDescent="0.25">
      <c r="A68" s="23"/>
    </row>
    <row r="69" spans="1:1" ht="15.5" x14ac:dyDescent="0.25">
      <c r="A69" s="23"/>
    </row>
    <row r="70" spans="1:1" ht="15.5" x14ac:dyDescent="0.25">
      <c r="A70" s="23"/>
    </row>
    <row r="71" spans="1:1" ht="15.5" x14ac:dyDescent="0.25">
      <c r="A71" s="23"/>
    </row>
    <row r="72" spans="1:1" ht="15.5" x14ac:dyDescent="0.25">
      <c r="A72" s="23"/>
    </row>
    <row r="73" spans="1:1" ht="15.5" x14ac:dyDescent="0.25">
      <c r="A73" s="23"/>
    </row>
    <row r="74" spans="1:1" ht="15.5" x14ac:dyDescent="0.25">
      <c r="A74" s="23"/>
    </row>
    <row r="75" spans="1:1" ht="15.5" x14ac:dyDescent="0.25">
      <c r="A75" s="23"/>
    </row>
    <row r="76" spans="1:1" ht="15.5" x14ac:dyDescent="0.25">
      <c r="A76" s="23"/>
    </row>
    <row r="77" spans="1:1" ht="15.5" x14ac:dyDescent="0.25">
      <c r="A77" s="23"/>
    </row>
    <row r="78" spans="1:1" ht="15.5" x14ac:dyDescent="0.25">
      <c r="A78" s="23"/>
    </row>
    <row r="79" spans="1:1" ht="15.5" x14ac:dyDescent="0.25">
      <c r="A79" s="23"/>
    </row>
    <row r="80" spans="1:1" ht="15.5" x14ac:dyDescent="0.25">
      <c r="A80" s="23"/>
    </row>
    <row r="81" spans="1:1" ht="15.5" x14ac:dyDescent="0.25">
      <c r="A81" s="23"/>
    </row>
    <row r="82" spans="1:1" ht="15.5" x14ac:dyDescent="0.25">
      <c r="A82" s="23"/>
    </row>
    <row r="83" spans="1:1" ht="15.5" x14ac:dyDescent="0.25">
      <c r="A83" s="23"/>
    </row>
    <row r="84" spans="1:1" ht="15.5" x14ac:dyDescent="0.25">
      <c r="A84" s="23"/>
    </row>
    <row r="85" spans="1:1" ht="15.5" x14ac:dyDescent="0.25">
      <c r="A85" s="23"/>
    </row>
    <row r="86" spans="1:1" ht="15.5" x14ac:dyDescent="0.25">
      <c r="A86" s="23"/>
    </row>
    <row r="87" spans="1:1" ht="15.5" x14ac:dyDescent="0.25">
      <c r="A87" s="23"/>
    </row>
    <row r="88" spans="1:1" ht="15.5" x14ac:dyDescent="0.25">
      <c r="A88" s="23"/>
    </row>
    <row r="89" spans="1:1" ht="15.5" x14ac:dyDescent="0.25">
      <c r="A89" s="23"/>
    </row>
    <row r="90" spans="1:1" ht="15.5" x14ac:dyDescent="0.25">
      <c r="A90" s="23"/>
    </row>
    <row r="91" spans="1:1" ht="15.5" x14ac:dyDescent="0.25">
      <c r="A91" s="23"/>
    </row>
    <row r="92" spans="1:1" ht="15.5" x14ac:dyDescent="0.25">
      <c r="A92" s="23"/>
    </row>
    <row r="93" spans="1:1" ht="15.5" x14ac:dyDescent="0.25">
      <c r="A93" s="23"/>
    </row>
    <row r="94" spans="1:1" ht="15.5" x14ac:dyDescent="0.25">
      <c r="A94" s="23"/>
    </row>
    <row r="95" spans="1:1" ht="15.5" x14ac:dyDescent="0.25">
      <c r="A95" s="23"/>
    </row>
    <row r="96" spans="1:1" ht="15.5" x14ac:dyDescent="0.25">
      <c r="A96" s="23"/>
    </row>
    <row r="97" spans="1:1" ht="15.5" x14ac:dyDescent="0.25">
      <c r="A97" s="23"/>
    </row>
    <row r="98" spans="1:1" ht="15.5" x14ac:dyDescent="0.25">
      <c r="A98" s="23"/>
    </row>
    <row r="99" spans="1:1" ht="15.5" x14ac:dyDescent="0.25">
      <c r="A99" s="23"/>
    </row>
    <row r="100" spans="1:1" ht="15.5" x14ac:dyDescent="0.25">
      <c r="A100" s="23"/>
    </row>
    <row r="101" spans="1:1" ht="15.5" x14ac:dyDescent="0.25">
      <c r="A101" s="23"/>
    </row>
    <row r="102" spans="1:1" ht="15.5" x14ac:dyDescent="0.25">
      <c r="A102" s="23"/>
    </row>
    <row r="103" spans="1:1" ht="15.5" x14ac:dyDescent="0.25">
      <c r="A103" s="23"/>
    </row>
    <row r="104" spans="1:1" ht="15.5" x14ac:dyDescent="0.25">
      <c r="A104" s="23"/>
    </row>
    <row r="105" spans="1:1" ht="15.5" x14ac:dyDescent="0.25">
      <c r="A105" s="23"/>
    </row>
    <row r="106" spans="1:1" ht="15.5" x14ac:dyDescent="0.25">
      <c r="A106" s="23"/>
    </row>
    <row r="107" spans="1:1" ht="15.5" x14ac:dyDescent="0.25">
      <c r="A107" s="23"/>
    </row>
    <row r="108" spans="1:1" ht="15.5" x14ac:dyDescent="0.25">
      <c r="A108" s="23"/>
    </row>
    <row r="109" spans="1:1" ht="15.5" x14ac:dyDescent="0.25">
      <c r="A109" s="23"/>
    </row>
    <row r="110" spans="1:1" ht="15.5" x14ac:dyDescent="0.25">
      <c r="A110" s="23"/>
    </row>
    <row r="111" spans="1:1" ht="15.5" x14ac:dyDescent="0.25">
      <c r="A111" s="23"/>
    </row>
    <row r="112" spans="1:1" ht="15.5" x14ac:dyDescent="0.25">
      <c r="A112" s="23"/>
    </row>
    <row r="113" spans="1:1" ht="15.5" x14ac:dyDescent="0.25">
      <c r="A113" s="23"/>
    </row>
    <row r="114" spans="1:1" ht="15.5" x14ac:dyDescent="0.25">
      <c r="A114" s="23"/>
    </row>
    <row r="115" spans="1:1" ht="15.5" x14ac:dyDescent="0.25">
      <c r="A115" s="23"/>
    </row>
    <row r="116" spans="1:1" ht="15.5" x14ac:dyDescent="0.25">
      <c r="A116" s="23"/>
    </row>
    <row r="117" spans="1:1" ht="15.5" x14ac:dyDescent="0.25">
      <c r="A117" s="23"/>
    </row>
    <row r="118" spans="1:1" ht="15.5" x14ac:dyDescent="0.25">
      <c r="A118" s="23"/>
    </row>
    <row r="119" spans="1:1" ht="15.5" x14ac:dyDescent="0.25">
      <c r="A119" s="23"/>
    </row>
    <row r="120" spans="1:1" ht="15.5" x14ac:dyDescent="0.25">
      <c r="A120" s="23"/>
    </row>
    <row r="121" spans="1:1" ht="15.5" x14ac:dyDescent="0.25">
      <c r="A121" s="23"/>
    </row>
    <row r="122" spans="1:1" ht="15.5" x14ac:dyDescent="0.25">
      <c r="A122" s="23"/>
    </row>
    <row r="123" spans="1:1" ht="15.5" x14ac:dyDescent="0.25">
      <c r="A123" s="23"/>
    </row>
    <row r="124" spans="1:1" ht="15.5" x14ac:dyDescent="0.25">
      <c r="A124" s="23"/>
    </row>
    <row r="125" spans="1:1" ht="15.5" x14ac:dyDescent="0.25">
      <c r="A125" s="23"/>
    </row>
    <row r="126" spans="1:1" ht="15.5" x14ac:dyDescent="0.25">
      <c r="A126" s="23"/>
    </row>
    <row r="127" spans="1:1" ht="15.5" x14ac:dyDescent="0.25">
      <c r="A127" s="23"/>
    </row>
    <row r="128" spans="1:1" ht="15.5" x14ac:dyDescent="0.25">
      <c r="A128" s="23"/>
    </row>
    <row r="129" spans="1:1" ht="15.5" x14ac:dyDescent="0.25">
      <c r="A129" s="23"/>
    </row>
    <row r="130" spans="1:1" ht="15.5" x14ac:dyDescent="0.25">
      <c r="A130" s="23"/>
    </row>
    <row r="131" spans="1:1" ht="15.5" x14ac:dyDescent="0.25">
      <c r="A131" s="23"/>
    </row>
    <row r="132" spans="1:1" ht="15.5" x14ac:dyDescent="0.25">
      <c r="A132" s="23"/>
    </row>
    <row r="133" spans="1:1" ht="15.5" x14ac:dyDescent="0.25">
      <c r="A133" s="23"/>
    </row>
    <row r="134" spans="1:1" ht="15.5" x14ac:dyDescent="0.25">
      <c r="A134" s="23"/>
    </row>
    <row r="135" spans="1:1" ht="15.5" x14ac:dyDescent="0.25">
      <c r="A135" s="23"/>
    </row>
    <row r="136" spans="1:1" ht="15.5" x14ac:dyDescent="0.25">
      <c r="A136" s="23"/>
    </row>
    <row r="137" spans="1:1" ht="15.5" x14ac:dyDescent="0.25">
      <c r="A137" s="23"/>
    </row>
    <row r="138" spans="1:1" ht="15.5" x14ac:dyDescent="0.25">
      <c r="A138" s="23"/>
    </row>
    <row r="139" spans="1:1" ht="15.5" x14ac:dyDescent="0.25">
      <c r="A139" s="23"/>
    </row>
    <row r="140" spans="1:1" ht="15.5" x14ac:dyDescent="0.25">
      <c r="A140" s="23"/>
    </row>
    <row r="141" spans="1:1" ht="15.5" x14ac:dyDescent="0.25">
      <c r="A141" s="23"/>
    </row>
    <row r="142" spans="1:1" ht="15.5" x14ac:dyDescent="0.25">
      <c r="A142" s="23"/>
    </row>
    <row r="143" spans="1:1" ht="15.5" x14ac:dyDescent="0.25">
      <c r="A143" s="23"/>
    </row>
    <row r="144" spans="1:1" ht="15.5" x14ac:dyDescent="0.25">
      <c r="A144" s="23"/>
    </row>
    <row r="145" spans="1:1" ht="15.5" x14ac:dyDescent="0.25">
      <c r="A145" s="23"/>
    </row>
    <row r="146" spans="1:1" ht="15.5" x14ac:dyDescent="0.25">
      <c r="A146" s="23"/>
    </row>
    <row r="147" spans="1:1" ht="15.5" x14ac:dyDescent="0.25">
      <c r="A147" s="23"/>
    </row>
    <row r="148" spans="1:1" ht="15.5" x14ac:dyDescent="0.25">
      <c r="A148" s="23"/>
    </row>
    <row r="149" spans="1:1" ht="15.5" x14ac:dyDescent="0.25">
      <c r="A149" s="23"/>
    </row>
    <row r="150" spans="1:1" ht="15.5" x14ac:dyDescent="0.25">
      <c r="A150" s="23"/>
    </row>
    <row r="151" spans="1:1" ht="15.5" x14ac:dyDescent="0.25">
      <c r="A151" s="23"/>
    </row>
    <row r="152" spans="1:1" ht="15.5" x14ac:dyDescent="0.25">
      <c r="A152" s="23"/>
    </row>
    <row r="153" spans="1:1" ht="15.5" x14ac:dyDescent="0.25">
      <c r="A153" s="23"/>
    </row>
    <row r="154" spans="1:1" ht="15.5" x14ac:dyDescent="0.25">
      <c r="A154" s="23"/>
    </row>
    <row r="155" spans="1:1" ht="15.5" x14ac:dyDescent="0.25">
      <c r="A155" s="23"/>
    </row>
    <row r="156" spans="1:1" ht="15.5" x14ac:dyDescent="0.25">
      <c r="A156" s="23"/>
    </row>
    <row r="157" spans="1:1" ht="15.5" x14ac:dyDescent="0.25">
      <c r="A157" s="23"/>
    </row>
    <row r="158" spans="1:1" ht="15.5" x14ac:dyDescent="0.25">
      <c r="A158" s="23"/>
    </row>
    <row r="159" spans="1:1" ht="15.5" x14ac:dyDescent="0.25">
      <c r="A159" s="23"/>
    </row>
    <row r="160" spans="1:1" ht="15.5" x14ac:dyDescent="0.25">
      <c r="A160" s="23"/>
    </row>
    <row r="161" spans="1:1" ht="15.5" x14ac:dyDescent="0.25">
      <c r="A161" s="23"/>
    </row>
    <row r="162" spans="1:1" ht="15.5" x14ac:dyDescent="0.25">
      <c r="A162" s="23"/>
    </row>
    <row r="163" spans="1:1" ht="15.5" x14ac:dyDescent="0.25">
      <c r="A163" s="23"/>
    </row>
    <row r="164" spans="1:1" ht="15.5" x14ac:dyDescent="0.25">
      <c r="A164" s="23"/>
    </row>
    <row r="165" spans="1:1" ht="15.5" x14ac:dyDescent="0.25">
      <c r="A165" s="23"/>
    </row>
    <row r="166" spans="1:1" ht="15.5" x14ac:dyDescent="0.25">
      <c r="A166" s="23"/>
    </row>
    <row r="167" spans="1:1" ht="15.5" x14ac:dyDescent="0.25">
      <c r="A167" s="23"/>
    </row>
    <row r="168" spans="1:1" ht="15.5" x14ac:dyDescent="0.25">
      <c r="A168" s="23"/>
    </row>
    <row r="169" spans="1:1" ht="15.5" x14ac:dyDescent="0.25">
      <c r="A169" s="23"/>
    </row>
    <row r="170" spans="1:1" ht="15.5" x14ac:dyDescent="0.25">
      <c r="A170" s="23"/>
    </row>
    <row r="171" spans="1:1" ht="15.5" x14ac:dyDescent="0.25">
      <c r="A171" s="23"/>
    </row>
    <row r="172" spans="1:1" ht="15.5" x14ac:dyDescent="0.25">
      <c r="A172" s="23"/>
    </row>
    <row r="173" spans="1:1" ht="15.5" x14ac:dyDescent="0.25">
      <c r="A173" s="23"/>
    </row>
    <row r="174" spans="1:1" ht="15.5" x14ac:dyDescent="0.25">
      <c r="A174" s="23"/>
    </row>
    <row r="175" spans="1:1" ht="15.5" x14ac:dyDescent="0.25">
      <c r="A175" s="23"/>
    </row>
    <row r="176" spans="1:1" ht="15.5" x14ac:dyDescent="0.25">
      <c r="A176" s="23"/>
    </row>
    <row r="177" spans="1:1" ht="15.5" x14ac:dyDescent="0.25">
      <c r="A177" s="23"/>
    </row>
    <row r="178" spans="1:1" ht="15.5" x14ac:dyDescent="0.25">
      <c r="A178" s="23"/>
    </row>
    <row r="179" spans="1:1" ht="15.5" x14ac:dyDescent="0.25">
      <c r="A179" s="23"/>
    </row>
    <row r="180" spans="1:1" ht="15.5" x14ac:dyDescent="0.25">
      <c r="A180" s="23"/>
    </row>
    <row r="181" spans="1:1" ht="15.5" x14ac:dyDescent="0.25">
      <c r="A181" s="23"/>
    </row>
    <row r="182" spans="1:1" ht="15.5" x14ac:dyDescent="0.25">
      <c r="A182" s="23"/>
    </row>
    <row r="183" spans="1:1" ht="15.5" x14ac:dyDescent="0.25">
      <c r="A183" s="23"/>
    </row>
    <row r="184" spans="1:1" ht="15.5" x14ac:dyDescent="0.25">
      <c r="A184" s="23"/>
    </row>
    <row r="185" spans="1:1" ht="15.5" x14ac:dyDescent="0.25">
      <c r="A185" s="23"/>
    </row>
    <row r="186" spans="1:1" ht="15.5" x14ac:dyDescent="0.25">
      <c r="A186" s="23"/>
    </row>
    <row r="187" spans="1:1" ht="15.5" x14ac:dyDescent="0.25">
      <c r="A187" s="23"/>
    </row>
    <row r="188" spans="1:1" ht="15.5" x14ac:dyDescent="0.25">
      <c r="A188" s="23"/>
    </row>
    <row r="189" spans="1:1" ht="15.5" x14ac:dyDescent="0.25">
      <c r="A189" s="23"/>
    </row>
    <row r="190" spans="1:1" ht="15.5" x14ac:dyDescent="0.25">
      <c r="A190" s="23"/>
    </row>
    <row r="191" spans="1:1" ht="15.5" x14ac:dyDescent="0.25">
      <c r="A191" s="23"/>
    </row>
    <row r="192" spans="1:1" ht="15.5" x14ac:dyDescent="0.25">
      <c r="A192" s="23"/>
    </row>
    <row r="193" spans="1:1" ht="15.5" x14ac:dyDescent="0.25">
      <c r="A193" s="23"/>
    </row>
    <row r="194" spans="1:1" ht="15.5" x14ac:dyDescent="0.25">
      <c r="A194" s="23"/>
    </row>
    <row r="195" spans="1:1" ht="15.5" x14ac:dyDescent="0.25">
      <c r="A195" s="23"/>
    </row>
    <row r="196" spans="1:1" ht="15.5" x14ac:dyDescent="0.25">
      <c r="A196" s="23"/>
    </row>
    <row r="197" spans="1:1" ht="15.5" x14ac:dyDescent="0.25">
      <c r="A197" s="23"/>
    </row>
    <row r="198" spans="1:1" ht="15.5" x14ac:dyDescent="0.25">
      <c r="A198" s="23"/>
    </row>
    <row r="199" spans="1:1" ht="15.5" x14ac:dyDescent="0.25">
      <c r="A199" s="23"/>
    </row>
    <row r="200" spans="1:1" ht="15.5" x14ac:dyDescent="0.25">
      <c r="A200" s="23"/>
    </row>
    <row r="201" spans="1:1" ht="15.5" x14ac:dyDescent="0.25">
      <c r="A201" s="23"/>
    </row>
    <row r="202" spans="1:1" ht="15.5" x14ac:dyDescent="0.25">
      <c r="A202" s="23"/>
    </row>
    <row r="203" spans="1:1" ht="15.5" x14ac:dyDescent="0.25">
      <c r="A203" s="23"/>
    </row>
    <row r="204" spans="1:1" ht="15.5" x14ac:dyDescent="0.25">
      <c r="A204" s="23"/>
    </row>
    <row r="205" spans="1:1" ht="15.5" x14ac:dyDescent="0.25">
      <c r="A205" s="23"/>
    </row>
    <row r="206" spans="1:1" ht="15.5" x14ac:dyDescent="0.25">
      <c r="A206" s="23"/>
    </row>
    <row r="207" spans="1:1" ht="15.5" x14ac:dyDescent="0.25">
      <c r="A207" s="23"/>
    </row>
    <row r="208" spans="1:1" ht="15.5" x14ac:dyDescent="0.25">
      <c r="A208" s="23"/>
    </row>
    <row r="209" spans="1:1" ht="15.5" x14ac:dyDescent="0.25">
      <c r="A209" s="23"/>
    </row>
    <row r="210" spans="1:1" ht="15.5" x14ac:dyDescent="0.25">
      <c r="A210" s="23"/>
    </row>
    <row r="211" spans="1:1" ht="15.5" x14ac:dyDescent="0.25">
      <c r="A211" s="23"/>
    </row>
    <row r="212" spans="1:1" ht="15.5" x14ac:dyDescent="0.25">
      <c r="A212" s="23"/>
    </row>
    <row r="213" spans="1:1" ht="15.5" x14ac:dyDescent="0.25">
      <c r="A213" s="23"/>
    </row>
    <row r="214" spans="1:1" ht="15.5" x14ac:dyDescent="0.25">
      <c r="A214" s="23"/>
    </row>
    <row r="215" spans="1:1" ht="15.5" x14ac:dyDescent="0.25">
      <c r="A215" s="23"/>
    </row>
    <row r="216" spans="1:1" ht="15.5" x14ac:dyDescent="0.25">
      <c r="A216" s="23"/>
    </row>
    <row r="217" spans="1:1" ht="15.5" x14ac:dyDescent="0.25">
      <c r="A217" s="23"/>
    </row>
    <row r="218" spans="1:1" ht="15.5" x14ac:dyDescent="0.25">
      <c r="A218" s="23"/>
    </row>
    <row r="219" spans="1:1" ht="15.5" x14ac:dyDescent="0.25">
      <c r="A219" s="23"/>
    </row>
    <row r="220" spans="1:1" ht="15.5" x14ac:dyDescent="0.25">
      <c r="A220" s="23"/>
    </row>
    <row r="221" spans="1:1" ht="15.5" x14ac:dyDescent="0.25">
      <c r="A221" s="23"/>
    </row>
    <row r="222" spans="1:1" ht="15.5" x14ac:dyDescent="0.25">
      <c r="A222" s="23"/>
    </row>
    <row r="223" spans="1:1" ht="15.5" x14ac:dyDescent="0.25">
      <c r="A223" s="23"/>
    </row>
    <row r="224" spans="1:1" ht="15.5" x14ac:dyDescent="0.25">
      <c r="A224" s="23"/>
    </row>
    <row r="225" spans="1:1" ht="15.5" x14ac:dyDescent="0.25">
      <c r="A225" s="23"/>
    </row>
    <row r="226" spans="1:1" ht="15.5" x14ac:dyDescent="0.25">
      <c r="A226" s="23"/>
    </row>
    <row r="227" spans="1:1" ht="15.5" x14ac:dyDescent="0.25">
      <c r="A227" s="23"/>
    </row>
    <row r="228" spans="1:1" ht="15.5" x14ac:dyDescent="0.25">
      <c r="A228" s="23"/>
    </row>
    <row r="229" spans="1:1" ht="15.5" x14ac:dyDescent="0.25">
      <c r="A229" s="23"/>
    </row>
    <row r="230" spans="1:1" ht="15.5" x14ac:dyDescent="0.25">
      <c r="A230" s="23"/>
    </row>
    <row r="231" spans="1:1" ht="15.5" x14ac:dyDescent="0.25">
      <c r="A231" s="23"/>
    </row>
    <row r="232" spans="1:1" ht="15.5" x14ac:dyDescent="0.25">
      <c r="A232" s="23"/>
    </row>
    <row r="233" spans="1:1" ht="15.5" x14ac:dyDescent="0.25">
      <c r="A233" s="23"/>
    </row>
    <row r="234" spans="1:1" ht="15.5" x14ac:dyDescent="0.25">
      <c r="A234" s="23"/>
    </row>
    <row r="235" spans="1:1" ht="15.5" x14ac:dyDescent="0.25">
      <c r="A235" s="23"/>
    </row>
    <row r="236" spans="1:1" ht="15.5" x14ac:dyDescent="0.25">
      <c r="A236" s="23"/>
    </row>
    <row r="237" spans="1:1" ht="15.5" x14ac:dyDescent="0.25">
      <c r="A237" s="23"/>
    </row>
    <row r="238" spans="1:1" ht="15.5" x14ac:dyDescent="0.25">
      <c r="A238" s="23"/>
    </row>
    <row r="239" spans="1:1" ht="15.5" x14ac:dyDescent="0.25">
      <c r="A239" s="23"/>
    </row>
    <row r="240" spans="1:1" ht="15.5" x14ac:dyDescent="0.25">
      <c r="A240" s="23"/>
    </row>
    <row r="241" spans="1:1" ht="15.5" x14ac:dyDescent="0.25">
      <c r="A241" s="23"/>
    </row>
    <row r="242" spans="1:1" ht="15.5" x14ac:dyDescent="0.25">
      <c r="A242" s="23"/>
    </row>
    <row r="243" spans="1:1" ht="15.5" x14ac:dyDescent="0.25">
      <c r="A243" s="23"/>
    </row>
    <row r="244" spans="1:1" ht="15.5" x14ac:dyDescent="0.25">
      <c r="A244" s="23"/>
    </row>
    <row r="245" spans="1:1" ht="15.5" x14ac:dyDescent="0.25">
      <c r="A245" s="23"/>
    </row>
    <row r="246" spans="1:1" ht="15.5" x14ac:dyDescent="0.25">
      <c r="A246" s="23"/>
    </row>
    <row r="247" spans="1:1" ht="15.5" x14ac:dyDescent="0.25">
      <c r="A247" s="23"/>
    </row>
    <row r="248" spans="1:1" ht="15.5" x14ac:dyDescent="0.25">
      <c r="A248" s="23"/>
    </row>
    <row r="249" spans="1:1" ht="15.5" x14ac:dyDescent="0.25">
      <c r="A249" s="23"/>
    </row>
    <row r="250" spans="1:1" ht="15.5" x14ac:dyDescent="0.25">
      <c r="A250" s="23"/>
    </row>
    <row r="251" spans="1:1" ht="15.5" x14ac:dyDescent="0.25">
      <c r="A251" s="23"/>
    </row>
    <row r="252" spans="1:1" ht="15.5" x14ac:dyDescent="0.25">
      <c r="A252" s="23"/>
    </row>
    <row r="253" spans="1:1" ht="15.5" x14ac:dyDescent="0.25">
      <c r="A253" s="23"/>
    </row>
    <row r="254" spans="1:1" ht="15.5" x14ac:dyDescent="0.25">
      <c r="A254" s="23"/>
    </row>
    <row r="255" spans="1:1" ht="15.5" x14ac:dyDescent="0.25">
      <c r="A255" s="23"/>
    </row>
    <row r="256" spans="1:1" ht="15.5" x14ac:dyDescent="0.25">
      <c r="A256" s="23"/>
    </row>
    <row r="257" spans="1:1" ht="15.5" x14ac:dyDescent="0.25">
      <c r="A257" s="23"/>
    </row>
    <row r="258" spans="1:1" ht="15.5" x14ac:dyDescent="0.25">
      <c r="A258" s="23"/>
    </row>
    <row r="259" spans="1:1" ht="15.5" x14ac:dyDescent="0.25">
      <c r="A259" s="23"/>
    </row>
    <row r="260" spans="1:1" ht="15.5" x14ac:dyDescent="0.25">
      <c r="A260" s="23"/>
    </row>
    <row r="261" spans="1:1" ht="15.5" x14ac:dyDescent="0.25">
      <c r="A261" s="23"/>
    </row>
    <row r="262" spans="1:1" ht="15.5" x14ac:dyDescent="0.25">
      <c r="A262" s="23"/>
    </row>
    <row r="263" spans="1:1" ht="15.5" x14ac:dyDescent="0.25">
      <c r="A263" s="23"/>
    </row>
    <row r="264" spans="1:1" ht="15.5" x14ac:dyDescent="0.25">
      <c r="A264" s="23"/>
    </row>
    <row r="265" spans="1:1" ht="15.5" x14ac:dyDescent="0.25">
      <c r="A265" s="23"/>
    </row>
    <row r="266" spans="1:1" ht="15.5" x14ac:dyDescent="0.25">
      <c r="A266" s="23"/>
    </row>
    <row r="267" spans="1:1" ht="15.5" x14ac:dyDescent="0.25">
      <c r="A267" s="23"/>
    </row>
    <row r="268" spans="1:1" ht="15.5" x14ac:dyDescent="0.25">
      <c r="A268" s="23"/>
    </row>
    <row r="269" spans="1:1" ht="15.5" x14ac:dyDescent="0.25">
      <c r="A269" s="23"/>
    </row>
    <row r="270" spans="1:1" ht="15.5" x14ac:dyDescent="0.25">
      <c r="A270" s="23"/>
    </row>
    <row r="271" spans="1:1" ht="15.5" x14ac:dyDescent="0.25">
      <c r="A271" s="23"/>
    </row>
    <row r="272" spans="1:1" ht="15.5" x14ac:dyDescent="0.25">
      <c r="A272" s="23"/>
    </row>
    <row r="273" spans="1:1" ht="15.5" x14ac:dyDescent="0.25">
      <c r="A273" s="23"/>
    </row>
    <row r="274" spans="1:1" ht="15.5" x14ac:dyDescent="0.25">
      <c r="A274" s="23"/>
    </row>
    <row r="275" spans="1:1" ht="15.5" x14ac:dyDescent="0.25">
      <c r="A275" s="23"/>
    </row>
    <row r="276" spans="1:1" ht="15.5" x14ac:dyDescent="0.25">
      <c r="A276" s="23"/>
    </row>
    <row r="277" spans="1:1" ht="15.5" x14ac:dyDescent="0.25">
      <c r="A277" s="23"/>
    </row>
    <row r="278" spans="1:1" ht="15.5" x14ac:dyDescent="0.25">
      <c r="A278" s="23"/>
    </row>
    <row r="279" spans="1:1" ht="15.5" x14ac:dyDescent="0.25">
      <c r="A279" s="23"/>
    </row>
    <row r="280" spans="1:1" ht="15.5" x14ac:dyDescent="0.25">
      <c r="A280" s="23"/>
    </row>
    <row r="281" spans="1:1" ht="15.5" x14ac:dyDescent="0.25">
      <c r="A281" s="23"/>
    </row>
    <row r="282" spans="1:1" ht="15.5" x14ac:dyDescent="0.25">
      <c r="A282" s="23"/>
    </row>
    <row r="283" spans="1:1" ht="15.5" x14ac:dyDescent="0.25">
      <c r="A283" s="23"/>
    </row>
    <row r="284" spans="1:1" ht="15.5" x14ac:dyDescent="0.25">
      <c r="A284" s="23"/>
    </row>
    <row r="285" spans="1:1" ht="15.5" x14ac:dyDescent="0.25">
      <c r="A285" s="23"/>
    </row>
    <row r="286" spans="1:1" ht="15.5" x14ac:dyDescent="0.25">
      <c r="A286" s="23"/>
    </row>
    <row r="287" spans="1:1" ht="15.5" x14ac:dyDescent="0.25">
      <c r="A287" s="23"/>
    </row>
    <row r="288" spans="1:1" ht="15.5" x14ac:dyDescent="0.25">
      <c r="A288" s="23"/>
    </row>
    <row r="289" spans="1:1" ht="15.5" x14ac:dyDescent="0.25">
      <c r="A289" s="23"/>
    </row>
    <row r="290" spans="1:1" ht="15.5" x14ac:dyDescent="0.25">
      <c r="A290" s="23"/>
    </row>
    <row r="291" spans="1:1" ht="15.5" x14ac:dyDescent="0.25">
      <c r="A291" s="23"/>
    </row>
    <row r="292" spans="1:1" ht="15.5" x14ac:dyDescent="0.25">
      <c r="A292" s="23"/>
    </row>
    <row r="293" spans="1:1" ht="15.5" x14ac:dyDescent="0.25">
      <c r="A293" s="23"/>
    </row>
    <row r="294" spans="1:1" ht="15.5" x14ac:dyDescent="0.25">
      <c r="A294" s="23"/>
    </row>
    <row r="295" spans="1:1" ht="15.5" x14ac:dyDescent="0.25">
      <c r="A295" s="23"/>
    </row>
    <row r="296" spans="1:1" ht="15.5" x14ac:dyDescent="0.25">
      <c r="A296" s="23"/>
    </row>
    <row r="297" spans="1:1" ht="15.5" x14ac:dyDescent="0.25">
      <c r="A297" s="23"/>
    </row>
    <row r="298" spans="1:1" ht="15.5" x14ac:dyDescent="0.25">
      <c r="A298" s="23"/>
    </row>
    <row r="299" spans="1:1" ht="15.5" x14ac:dyDescent="0.25">
      <c r="A299" s="23"/>
    </row>
    <row r="300" spans="1:1" ht="15.5" x14ac:dyDescent="0.25">
      <c r="A300" s="23"/>
    </row>
    <row r="301" spans="1:1" ht="15.5" x14ac:dyDescent="0.25">
      <c r="A301" s="23"/>
    </row>
    <row r="302" spans="1:1" ht="15.5" x14ac:dyDescent="0.25">
      <c r="A302" s="23"/>
    </row>
    <row r="303" spans="1:1" ht="15.5" x14ac:dyDescent="0.25">
      <c r="A303" s="23"/>
    </row>
    <row r="304" spans="1:1" ht="15.5" x14ac:dyDescent="0.25">
      <c r="A304" s="23"/>
    </row>
    <row r="305" spans="1:1" ht="15.5" x14ac:dyDescent="0.25">
      <c r="A305" s="23"/>
    </row>
    <row r="306" spans="1:1" ht="15.5" x14ac:dyDescent="0.25">
      <c r="A306" s="23"/>
    </row>
    <row r="307" spans="1:1" ht="15.5" x14ac:dyDescent="0.25">
      <c r="A307" s="23"/>
    </row>
    <row r="308" spans="1:1" ht="15.5" x14ac:dyDescent="0.25">
      <c r="A308" s="23"/>
    </row>
    <row r="309" spans="1:1" ht="15.5" x14ac:dyDescent="0.25">
      <c r="A309" s="23"/>
    </row>
    <row r="310" spans="1:1" ht="15.5" x14ac:dyDescent="0.25">
      <c r="A310" s="23"/>
    </row>
    <row r="311" spans="1:1" ht="15.5" x14ac:dyDescent="0.25">
      <c r="A311" s="23"/>
    </row>
    <row r="312" spans="1:1" ht="15.5" x14ac:dyDescent="0.25">
      <c r="A312" s="23"/>
    </row>
    <row r="313" spans="1:1" ht="15.5" x14ac:dyDescent="0.25">
      <c r="A313" s="23"/>
    </row>
    <row r="314" spans="1:1" ht="15.5" x14ac:dyDescent="0.25">
      <c r="A314" s="23"/>
    </row>
    <row r="315" spans="1:1" ht="15.5" x14ac:dyDescent="0.25">
      <c r="A315" s="23"/>
    </row>
    <row r="316" spans="1:1" ht="15.5" x14ac:dyDescent="0.25">
      <c r="A316" s="23"/>
    </row>
    <row r="317" spans="1:1" ht="15.5" x14ac:dyDescent="0.25">
      <c r="A317" s="23"/>
    </row>
    <row r="318" spans="1:1" ht="15.5" x14ac:dyDescent="0.25">
      <c r="A318" s="23"/>
    </row>
    <row r="319" spans="1:1" ht="15.5" x14ac:dyDescent="0.25">
      <c r="A319" s="23"/>
    </row>
    <row r="320" spans="1:1" ht="15.5" x14ac:dyDescent="0.25">
      <c r="A320" s="23"/>
    </row>
    <row r="321" spans="1:1" ht="15.5" x14ac:dyDescent="0.25">
      <c r="A321" s="23"/>
    </row>
    <row r="322" spans="1:1" ht="15.5" x14ac:dyDescent="0.25">
      <c r="A322" s="23"/>
    </row>
    <row r="323" spans="1:1" ht="15.5" x14ac:dyDescent="0.25">
      <c r="A323" s="23"/>
    </row>
    <row r="324" spans="1:1" ht="15.5" x14ac:dyDescent="0.25">
      <c r="A324" s="23"/>
    </row>
    <row r="325" spans="1:1" ht="15.5" x14ac:dyDescent="0.25">
      <c r="A325" s="23"/>
    </row>
    <row r="326" spans="1:1" ht="15.5" x14ac:dyDescent="0.25">
      <c r="A326" s="23"/>
    </row>
    <row r="327" spans="1:1" ht="15.5" x14ac:dyDescent="0.25">
      <c r="A327" s="23"/>
    </row>
    <row r="328" spans="1:1" ht="15.5" x14ac:dyDescent="0.25">
      <c r="A328" s="23"/>
    </row>
    <row r="329" spans="1:1" ht="15.5" x14ac:dyDescent="0.25">
      <c r="A329" s="23"/>
    </row>
    <row r="330" spans="1:1" ht="15.5" x14ac:dyDescent="0.25">
      <c r="A330" s="23"/>
    </row>
    <row r="331" spans="1:1" ht="15.5" x14ac:dyDescent="0.25">
      <c r="A331" s="23"/>
    </row>
    <row r="332" spans="1:1" ht="15.5" x14ac:dyDescent="0.25">
      <c r="A332" s="23"/>
    </row>
    <row r="333" spans="1:1" ht="15.5" x14ac:dyDescent="0.25">
      <c r="A333" s="23"/>
    </row>
    <row r="334" spans="1:1" ht="15.5" x14ac:dyDescent="0.25">
      <c r="A334" s="23"/>
    </row>
    <row r="335" spans="1:1" ht="15.5" x14ac:dyDescent="0.25">
      <c r="A335" s="23"/>
    </row>
    <row r="336" spans="1:1" ht="15.5" x14ac:dyDescent="0.25">
      <c r="A336" s="23"/>
    </row>
    <row r="337" spans="1:1" ht="15.5" x14ac:dyDescent="0.25">
      <c r="A337" s="23"/>
    </row>
    <row r="338" spans="1:1" ht="15.5" x14ac:dyDescent="0.25">
      <c r="A338" s="23"/>
    </row>
    <row r="339" spans="1:1" ht="15.5" x14ac:dyDescent="0.25">
      <c r="A339" s="23"/>
    </row>
    <row r="340" spans="1:1" ht="15.5" x14ac:dyDescent="0.25">
      <c r="A340" s="23"/>
    </row>
    <row r="341" spans="1:1" ht="15.5" x14ac:dyDescent="0.25">
      <c r="A341" s="23"/>
    </row>
    <row r="342" spans="1:1" ht="15.5" x14ac:dyDescent="0.25">
      <c r="A342" s="23"/>
    </row>
    <row r="343" spans="1:1" ht="15.5" x14ac:dyDescent="0.25">
      <c r="A343" s="23"/>
    </row>
    <row r="344" spans="1:1" ht="15.5" x14ac:dyDescent="0.25">
      <c r="A344" s="23"/>
    </row>
    <row r="345" spans="1:1" ht="15.5" x14ac:dyDescent="0.25">
      <c r="A345" s="23"/>
    </row>
    <row r="346" spans="1:1" ht="15.5" x14ac:dyDescent="0.25">
      <c r="A346" s="23"/>
    </row>
    <row r="347" spans="1:1" ht="15.5" x14ac:dyDescent="0.25">
      <c r="A347" s="23"/>
    </row>
    <row r="348" spans="1:1" ht="15.5" x14ac:dyDescent="0.25">
      <c r="A348" s="23"/>
    </row>
    <row r="349" spans="1:1" ht="15.5" x14ac:dyDescent="0.25">
      <c r="A349" s="23"/>
    </row>
    <row r="350" spans="1:1" ht="15.5" x14ac:dyDescent="0.25">
      <c r="A350" s="23"/>
    </row>
    <row r="351" spans="1:1" ht="15.5" x14ac:dyDescent="0.25">
      <c r="A351" s="23"/>
    </row>
    <row r="352" spans="1:1" ht="15.5" x14ac:dyDescent="0.25">
      <c r="A352" s="23"/>
    </row>
    <row r="353" spans="1:1" ht="15.5" x14ac:dyDescent="0.25">
      <c r="A353" s="23"/>
    </row>
    <row r="354" spans="1:1" ht="15.5" x14ac:dyDescent="0.25">
      <c r="A354" s="23"/>
    </row>
    <row r="355" spans="1:1" ht="15.5" x14ac:dyDescent="0.25">
      <c r="A355" s="23"/>
    </row>
    <row r="356" spans="1:1" ht="15.5" x14ac:dyDescent="0.25">
      <c r="A356" s="23"/>
    </row>
    <row r="357" spans="1:1" ht="15.5" x14ac:dyDescent="0.25">
      <c r="A357" s="23"/>
    </row>
    <row r="358" spans="1:1" ht="15.5" x14ac:dyDescent="0.25">
      <c r="A358" s="23"/>
    </row>
    <row r="359" spans="1:1" ht="15.5" x14ac:dyDescent="0.25">
      <c r="A359" s="23"/>
    </row>
    <row r="360" spans="1:1" ht="15.5" x14ac:dyDescent="0.25">
      <c r="A360" s="23"/>
    </row>
    <row r="361" spans="1:1" ht="15.5" x14ac:dyDescent="0.25">
      <c r="A361" s="23"/>
    </row>
    <row r="362" spans="1:1" ht="15.5" x14ac:dyDescent="0.25">
      <c r="A362" s="23"/>
    </row>
    <row r="363" spans="1:1" ht="15.5" x14ac:dyDescent="0.25">
      <c r="A363" s="23"/>
    </row>
    <row r="364" spans="1:1" ht="15.5" x14ac:dyDescent="0.25">
      <c r="A364" s="23"/>
    </row>
    <row r="365" spans="1:1" ht="15.5" x14ac:dyDescent="0.25">
      <c r="A365" s="23"/>
    </row>
    <row r="366" spans="1:1" ht="15.5" x14ac:dyDescent="0.25">
      <c r="A366" s="23"/>
    </row>
    <row r="367" spans="1:1" ht="15.5" x14ac:dyDescent="0.25">
      <c r="A367" s="23"/>
    </row>
    <row r="368" spans="1:1" ht="15.5" x14ac:dyDescent="0.25">
      <c r="A368" s="23"/>
    </row>
    <row r="369" spans="1:1" ht="15.5" x14ac:dyDescent="0.25">
      <c r="A369" s="23"/>
    </row>
    <row r="370" spans="1:1" ht="15.5" x14ac:dyDescent="0.25">
      <c r="A370" s="23"/>
    </row>
    <row r="371" spans="1:1" ht="15.5" x14ac:dyDescent="0.25">
      <c r="A371" s="23"/>
    </row>
    <row r="372" spans="1:1" ht="15.5" x14ac:dyDescent="0.25">
      <c r="A372" s="23"/>
    </row>
    <row r="373" spans="1:1" ht="15.5" x14ac:dyDescent="0.25">
      <c r="A373" s="23"/>
    </row>
    <row r="374" spans="1:1" ht="15.5" x14ac:dyDescent="0.25">
      <c r="A374" s="23"/>
    </row>
    <row r="375" spans="1:1" ht="15.5" x14ac:dyDescent="0.25">
      <c r="A375" s="23"/>
    </row>
    <row r="376" spans="1:1" ht="15.5" x14ac:dyDescent="0.25">
      <c r="A376" s="23"/>
    </row>
    <row r="377" spans="1:1" ht="15.5" x14ac:dyDescent="0.25">
      <c r="A377" s="23"/>
    </row>
    <row r="378" spans="1:1" ht="15.5" x14ac:dyDescent="0.25">
      <c r="A378" s="23"/>
    </row>
    <row r="379" spans="1:1" ht="15.5" x14ac:dyDescent="0.25">
      <c r="A379" s="23"/>
    </row>
    <row r="380" spans="1:1" ht="15.5" x14ac:dyDescent="0.25">
      <c r="A380" s="23"/>
    </row>
    <row r="381" spans="1:1" ht="15.5" x14ac:dyDescent="0.25">
      <c r="A381" s="23"/>
    </row>
    <row r="382" spans="1:1" ht="15.5" x14ac:dyDescent="0.25">
      <c r="A382" s="23"/>
    </row>
    <row r="383" spans="1:1" ht="15.5" x14ac:dyDescent="0.25">
      <c r="A383" s="23"/>
    </row>
    <row r="384" spans="1:1" ht="15.5" x14ac:dyDescent="0.25">
      <c r="A384" s="23"/>
    </row>
    <row r="385" spans="1:1" ht="15.5" x14ac:dyDescent="0.25">
      <c r="A385" s="23"/>
    </row>
    <row r="386" spans="1:1" ht="15.5" x14ac:dyDescent="0.25">
      <c r="A386" s="23"/>
    </row>
    <row r="387" spans="1:1" ht="15.5" x14ac:dyDescent="0.25">
      <c r="A387" s="23"/>
    </row>
    <row r="388" spans="1:1" ht="15.5" x14ac:dyDescent="0.25">
      <c r="A388" s="23"/>
    </row>
    <row r="389" spans="1:1" ht="15.5" x14ac:dyDescent="0.25">
      <c r="A389" s="23"/>
    </row>
    <row r="390" spans="1:1" ht="15.5" x14ac:dyDescent="0.25">
      <c r="A390" s="23"/>
    </row>
    <row r="391" spans="1:1" ht="15.5" x14ac:dyDescent="0.25">
      <c r="A391" s="23"/>
    </row>
    <row r="392" spans="1:1" ht="15.5" x14ac:dyDescent="0.25">
      <c r="A392" s="23"/>
    </row>
    <row r="393" spans="1:1" ht="15.5" x14ac:dyDescent="0.25">
      <c r="A393" s="23"/>
    </row>
    <row r="394" spans="1:1" ht="15.5" x14ac:dyDescent="0.25">
      <c r="A394" s="23"/>
    </row>
    <row r="395" spans="1:1" ht="15.5" x14ac:dyDescent="0.25">
      <c r="A395" s="23"/>
    </row>
    <row r="396" spans="1:1" ht="15.5" x14ac:dyDescent="0.25">
      <c r="A396" s="23"/>
    </row>
    <row r="397" spans="1:1" ht="15.5" x14ac:dyDescent="0.25">
      <c r="A397" s="23"/>
    </row>
    <row r="398" spans="1:1" ht="15.5" x14ac:dyDescent="0.25">
      <c r="A398" s="23"/>
    </row>
    <row r="399" spans="1:1" ht="15.5" x14ac:dyDescent="0.25">
      <c r="A399" s="23"/>
    </row>
    <row r="400" spans="1:1" ht="15.5" x14ac:dyDescent="0.25">
      <c r="A400" s="23"/>
    </row>
    <row r="401" spans="1:1" ht="15.5" x14ac:dyDescent="0.25">
      <c r="A401" s="23"/>
    </row>
    <row r="402" spans="1:1" ht="15.5" x14ac:dyDescent="0.25">
      <c r="A402" s="23"/>
    </row>
    <row r="403" spans="1:1" ht="15.5" x14ac:dyDescent="0.25">
      <c r="A403" s="23"/>
    </row>
    <row r="404" spans="1:1" ht="15.5" x14ac:dyDescent="0.25">
      <c r="A404" s="23"/>
    </row>
    <row r="405" spans="1:1" ht="15.5" x14ac:dyDescent="0.25">
      <c r="A405" s="23"/>
    </row>
    <row r="406" spans="1:1" ht="15.5" x14ac:dyDescent="0.25">
      <c r="A406" s="23"/>
    </row>
    <row r="407" spans="1:1" ht="15.5" x14ac:dyDescent="0.25">
      <c r="A407" s="23"/>
    </row>
    <row r="408" spans="1:1" ht="15.5" x14ac:dyDescent="0.25">
      <c r="A408" s="23"/>
    </row>
    <row r="409" spans="1:1" ht="15.5" x14ac:dyDescent="0.25">
      <c r="A409" s="23"/>
    </row>
    <row r="410" spans="1:1" ht="15.5" x14ac:dyDescent="0.25">
      <c r="A410" s="23"/>
    </row>
    <row r="411" spans="1:1" ht="15.5" x14ac:dyDescent="0.25">
      <c r="A411" s="23"/>
    </row>
    <row r="412" spans="1:1" ht="15.5" x14ac:dyDescent="0.25">
      <c r="A412" s="23"/>
    </row>
    <row r="413" spans="1:1" ht="15.5" x14ac:dyDescent="0.25">
      <c r="A413" s="23"/>
    </row>
    <row r="414" spans="1:1" ht="15.5" x14ac:dyDescent="0.25">
      <c r="A414" s="23"/>
    </row>
    <row r="415" spans="1:1" ht="15.5" x14ac:dyDescent="0.25">
      <c r="A415" s="23"/>
    </row>
    <row r="416" spans="1:1" ht="15.5" x14ac:dyDescent="0.25">
      <c r="A416" s="23"/>
    </row>
    <row r="417" spans="1:1" ht="15.5" x14ac:dyDescent="0.25">
      <c r="A417" s="23"/>
    </row>
    <row r="418" spans="1:1" ht="15.5" x14ac:dyDescent="0.25">
      <c r="A418" s="23"/>
    </row>
    <row r="419" spans="1:1" ht="15.5" x14ac:dyDescent="0.25">
      <c r="A419" s="23"/>
    </row>
    <row r="420" spans="1:1" ht="15.5" x14ac:dyDescent="0.25">
      <c r="A420" s="23"/>
    </row>
    <row r="421" spans="1:1" ht="15.5" x14ac:dyDescent="0.25">
      <c r="A421" s="23"/>
    </row>
    <row r="422" spans="1:1" ht="15.5" x14ac:dyDescent="0.25">
      <c r="A422" s="23"/>
    </row>
    <row r="423" spans="1:1" ht="15.5" x14ac:dyDescent="0.25">
      <c r="A423" s="23"/>
    </row>
    <row r="424" spans="1:1" ht="15.5" x14ac:dyDescent="0.25">
      <c r="A424" s="23"/>
    </row>
    <row r="425" spans="1:1" ht="15.5" x14ac:dyDescent="0.25">
      <c r="A425" s="23"/>
    </row>
    <row r="426" spans="1:1" ht="15.5" x14ac:dyDescent="0.25">
      <c r="A426" s="23"/>
    </row>
    <row r="427" spans="1:1" ht="15.5" x14ac:dyDescent="0.25">
      <c r="A427" s="23"/>
    </row>
    <row r="428" spans="1:1" ht="15.5" x14ac:dyDescent="0.25">
      <c r="A428" s="23"/>
    </row>
    <row r="429" spans="1:1" ht="15.5" x14ac:dyDescent="0.25">
      <c r="A429" s="23"/>
    </row>
    <row r="430" spans="1:1" ht="15.5" x14ac:dyDescent="0.25">
      <c r="A430" s="23"/>
    </row>
    <row r="431" spans="1:1" ht="15.5" x14ac:dyDescent="0.25">
      <c r="A431" s="23"/>
    </row>
    <row r="432" spans="1:1" ht="15.5" x14ac:dyDescent="0.25">
      <c r="A432" s="23"/>
    </row>
    <row r="433" spans="1:1" ht="15.5" x14ac:dyDescent="0.25">
      <c r="A433" s="23"/>
    </row>
    <row r="434" spans="1:1" ht="15.5" x14ac:dyDescent="0.25">
      <c r="A434" s="23"/>
    </row>
    <row r="435" spans="1:1" ht="15.5" x14ac:dyDescent="0.25">
      <c r="A435" s="23"/>
    </row>
    <row r="436" spans="1:1" ht="15.5" x14ac:dyDescent="0.25">
      <c r="A436" s="23"/>
    </row>
    <row r="437" spans="1:1" ht="15.5" x14ac:dyDescent="0.25">
      <c r="A437" s="23"/>
    </row>
    <row r="438" spans="1:1" ht="15.5" x14ac:dyDescent="0.25">
      <c r="A438" s="23"/>
    </row>
    <row r="439" spans="1:1" ht="15.5" x14ac:dyDescent="0.25">
      <c r="A439" s="23"/>
    </row>
    <row r="440" spans="1:1" ht="15.5" x14ac:dyDescent="0.25">
      <c r="A440" s="23"/>
    </row>
    <row r="441" spans="1:1" ht="15.5" x14ac:dyDescent="0.25">
      <c r="A441" s="23"/>
    </row>
    <row r="442" spans="1:1" ht="15.5" x14ac:dyDescent="0.25">
      <c r="A442" s="23"/>
    </row>
    <row r="443" spans="1:1" ht="15.5" x14ac:dyDescent="0.25">
      <c r="A443" s="23"/>
    </row>
    <row r="444" spans="1:1" ht="15.5" x14ac:dyDescent="0.25">
      <c r="A444" s="23"/>
    </row>
    <row r="445" spans="1:1" ht="15.5" x14ac:dyDescent="0.25">
      <c r="A445" s="23"/>
    </row>
    <row r="446" spans="1:1" ht="15.5" x14ac:dyDescent="0.25">
      <c r="A446" s="23"/>
    </row>
    <row r="447" spans="1:1" ht="15.5" x14ac:dyDescent="0.25">
      <c r="A447" s="23"/>
    </row>
    <row r="448" spans="1:1" ht="15.5" x14ac:dyDescent="0.25">
      <c r="A448" s="23"/>
    </row>
    <row r="449" spans="1:1" ht="15.5" x14ac:dyDescent="0.25">
      <c r="A449" s="23"/>
    </row>
    <row r="450" spans="1:1" ht="15.5" x14ac:dyDescent="0.25">
      <c r="A450" s="23"/>
    </row>
    <row r="451" spans="1:1" ht="15.5" x14ac:dyDescent="0.25">
      <c r="A451" s="23"/>
    </row>
    <row r="452" spans="1:1" ht="15.5" x14ac:dyDescent="0.25">
      <c r="A452" s="23"/>
    </row>
    <row r="453" spans="1:1" ht="15.5" x14ac:dyDescent="0.25">
      <c r="A453" s="23"/>
    </row>
    <row r="454" spans="1:1" ht="15.5" x14ac:dyDescent="0.25">
      <c r="A454" s="23"/>
    </row>
    <row r="455" spans="1:1" ht="15.5" x14ac:dyDescent="0.25">
      <c r="A455" s="23"/>
    </row>
    <row r="456" spans="1:1" ht="15.5" x14ac:dyDescent="0.25">
      <c r="A456" s="23"/>
    </row>
    <row r="457" spans="1:1" ht="15.5" x14ac:dyDescent="0.25">
      <c r="A457" s="23"/>
    </row>
    <row r="458" spans="1:1" ht="15.5" x14ac:dyDescent="0.25">
      <c r="A458" s="23"/>
    </row>
    <row r="459" spans="1:1" ht="15.5" x14ac:dyDescent="0.25">
      <c r="A459" s="23"/>
    </row>
    <row r="460" spans="1:1" ht="15.5" x14ac:dyDescent="0.25">
      <c r="A460" s="23"/>
    </row>
    <row r="461" spans="1:1" ht="15.5" x14ac:dyDescent="0.25">
      <c r="A461" s="23"/>
    </row>
    <row r="462" spans="1:1" ht="15.5" x14ac:dyDescent="0.25">
      <c r="A462" s="23"/>
    </row>
    <row r="463" spans="1:1" ht="15.5" x14ac:dyDescent="0.25">
      <c r="A463" s="23"/>
    </row>
    <row r="464" spans="1:1" ht="15.5" x14ac:dyDescent="0.25">
      <c r="A464" s="23"/>
    </row>
    <row r="465" spans="1:1" ht="15.5" x14ac:dyDescent="0.25">
      <c r="A465" s="23"/>
    </row>
    <row r="466" spans="1:1" ht="15.5" x14ac:dyDescent="0.25">
      <c r="A466" s="23"/>
    </row>
    <row r="467" spans="1:1" ht="15.5" x14ac:dyDescent="0.25">
      <c r="A467" s="23"/>
    </row>
    <row r="468" spans="1:1" ht="15.5" x14ac:dyDescent="0.25">
      <c r="A468" s="23"/>
    </row>
    <row r="469" spans="1:1" ht="15.5" x14ac:dyDescent="0.25">
      <c r="A469" s="23"/>
    </row>
    <row r="470" spans="1:1" ht="15.5" x14ac:dyDescent="0.25">
      <c r="A470" s="23"/>
    </row>
    <row r="471" spans="1:1" ht="15.5" x14ac:dyDescent="0.25">
      <c r="A471" s="23"/>
    </row>
    <row r="472" spans="1:1" ht="15.5" x14ac:dyDescent="0.25">
      <c r="A472" s="23"/>
    </row>
    <row r="473" spans="1:1" ht="15.5" x14ac:dyDescent="0.25">
      <c r="A473" s="23"/>
    </row>
    <row r="474" spans="1:1" ht="15.5" x14ac:dyDescent="0.25">
      <c r="A474" s="23"/>
    </row>
    <row r="475" spans="1:1" ht="15.5" x14ac:dyDescent="0.25">
      <c r="A475" s="23"/>
    </row>
    <row r="476" spans="1:1" ht="15.5" x14ac:dyDescent="0.25">
      <c r="A476" s="23"/>
    </row>
    <row r="477" spans="1:1" ht="15.5" x14ac:dyDescent="0.25">
      <c r="A477" s="23"/>
    </row>
    <row r="478" spans="1:1" ht="15.5" x14ac:dyDescent="0.25">
      <c r="A478" s="23"/>
    </row>
    <row r="479" spans="1:1" ht="15.5" x14ac:dyDescent="0.25">
      <c r="A479" s="23"/>
    </row>
    <row r="480" spans="1:1" ht="15.5" x14ac:dyDescent="0.25">
      <c r="A480" s="23"/>
    </row>
    <row r="481" spans="1:1" ht="15.5" x14ac:dyDescent="0.25">
      <c r="A481" s="23"/>
    </row>
    <row r="482" spans="1:1" ht="15.5" x14ac:dyDescent="0.25">
      <c r="A482" s="23"/>
    </row>
    <row r="483" spans="1:1" ht="15.5" x14ac:dyDescent="0.25">
      <c r="A483" s="23"/>
    </row>
    <row r="484" spans="1:1" ht="15.5" x14ac:dyDescent="0.25">
      <c r="A484" s="23"/>
    </row>
    <row r="485" spans="1:1" ht="15.5" x14ac:dyDescent="0.25">
      <c r="A485" s="23"/>
    </row>
    <row r="486" spans="1:1" ht="15.5" x14ac:dyDescent="0.25">
      <c r="A486" s="23"/>
    </row>
    <row r="487" spans="1:1" ht="15.5" x14ac:dyDescent="0.25">
      <c r="A487" s="23"/>
    </row>
    <row r="488" spans="1:1" ht="15.5" x14ac:dyDescent="0.25">
      <c r="A488" s="23"/>
    </row>
    <row r="489" spans="1:1" ht="15.5" x14ac:dyDescent="0.25">
      <c r="A489" s="23"/>
    </row>
    <row r="490" spans="1:1" ht="15.5" x14ac:dyDescent="0.25">
      <c r="A490" s="23"/>
    </row>
    <row r="491" spans="1:1" ht="15.5" x14ac:dyDescent="0.25">
      <c r="A491" s="23"/>
    </row>
    <row r="492" spans="1:1" ht="15.5" x14ac:dyDescent="0.25">
      <c r="A492" s="23"/>
    </row>
    <row r="493" spans="1:1" ht="15.5" x14ac:dyDescent="0.25">
      <c r="A493" s="23"/>
    </row>
    <row r="494" spans="1:1" ht="15.5" x14ac:dyDescent="0.25">
      <c r="A494" s="23"/>
    </row>
    <row r="495" spans="1:1" ht="15.5" x14ac:dyDescent="0.25">
      <c r="A495" s="23"/>
    </row>
    <row r="496" spans="1:1" ht="15.5" x14ac:dyDescent="0.25">
      <c r="A496" s="23"/>
    </row>
    <row r="497" spans="1:1" ht="15.5" x14ac:dyDescent="0.25">
      <c r="A497" s="23"/>
    </row>
    <row r="498" spans="1:1" ht="15.5" x14ac:dyDescent="0.25">
      <c r="A498" s="23"/>
    </row>
    <row r="499" spans="1:1" ht="15.5" x14ac:dyDescent="0.25">
      <c r="A499" s="23"/>
    </row>
    <row r="500" spans="1:1" ht="15.5" x14ac:dyDescent="0.25">
      <c r="A500" s="23"/>
    </row>
    <row r="501" spans="1:1" ht="15.5" x14ac:dyDescent="0.25">
      <c r="A501" s="23"/>
    </row>
    <row r="502" spans="1:1" ht="15.5" x14ac:dyDescent="0.25">
      <c r="A502" s="23"/>
    </row>
    <row r="503" spans="1:1" ht="15.5" x14ac:dyDescent="0.25">
      <c r="A503" s="23"/>
    </row>
    <row r="504" spans="1:1" ht="15.5" x14ac:dyDescent="0.25">
      <c r="A504" s="23"/>
    </row>
    <row r="505" spans="1:1" ht="15.5" x14ac:dyDescent="0.25">
      <c r="A505" s="23"/>
    </row>
    <row r="506" spans="1:1" ht="15.5" x14ac:dyDescent="0.25">
      <c r="A506" s="23"/>
    </row>
    <row r="507" spans="1:1" ht="15.5" x14ac:dyDescent="0.25">
      <c r="A507" s="23"/>
    </row>
    <row r="508" spans="1:1" ht="15.5" x14ac:dyDescent="0.25">
      <c r="A508" s="23"/>
    </row>
    <row r="509" spans="1:1" ht="15.5" x14ac:dyDescent="0.25">
      <c r="A509" s="23"/>
    </row>
    <row r="510" spans="1:1" ht="15.5" x14ac:dyDescent="0.25">
      <c r="A510" s="23"/>
    </row>
    <row r="511" spans="1:1" ht="15.5" x14ac:dyDescent="0.25">
      <c r="A511" s="23"/>
    </row>
    <row r="512" spans="1:1" ht="15.5" x14ac:dyDescent="0.25">
      <c r="A512" s="23"/>
    </row>
    <row r="513" spans="1:1" ht="15.5" x14ac:dyDescent="0.25">
      <c r="A513" s="23"/>
    </row>
    <row r="514" spans="1:1" ht="15.5" x14ac:dyDescent="0.25">
      <c r="A514" s="23"/>
    </row>
    <row r="515" spans="1:1" ht="15.5" x14ac:dyDescent="0.25">
      <c r="A515" s="23"/>
    </row>
    <row r="516" spans="1:1" ht="15.5" x14ac:dyDescent="0.25">
      <c r="A516" s="23"/>
    </row>
    <row r="517" spans="1:1" ht="15.5" x14ac:dyDescent="0.25">
      <c r="A517" s="23"/>
    </row>
    <row r="518" spans="1:1" ht="15.5" x14ac:dyDescent="0.25">
      <c r="A518" s="23"/>
    </row>
    <row r="519" spans="1:1" ht="15.5" x14ac:dyDescent="0.25">
      <c r="A519" s="23"/>
    </row>
    <row r="520" spans="1:1" ht="15.5" x14ac:dyDescent="0.25">
      <c r="A520" s="23"/>
    </row>
    <row r="521" spans="1:1" ht="15.5" x14ac:dyDescent="0.25">
      <c r="A521" s="23"/>
    </row>
    <row r="522" spans="1:1" ht="15.5" x14ac:dyDescent="0.25">
      <c r="A522" s="23"/>
    </row>
    <row r="523" spans="1:1" ht="15.5" x14ac:dyDescent="0.25">
      <c r="A523" s="23"/>
    </row>
    <row r="524" spans="1:1" ht="15.5" x14ac:dyDescent="0.25">
      <c r="A524" s="23"/>
    </row>
    <row r="525" spans="1:1" ht="15.5" x14ac:dyDescent="0.25">
      <c r="A525" s="23"/>
    </row>
    <row r="526" spans="1:1" ht="15.5" x14ac:dyDescent="0.25">
      <c r="A526" s="23"/>
    </row>
    <row r="527" spans="1:1" ht="15.5" x14ac:dyDescent="0.25">
      <c r="A527" s="23"/>
    </row>
    <row r="528" spans="1:1" ht="15.5" x14ac:dyDescent="0.25">
      <c r="A528" s="23"/>
    </row>
    <row r="529" spans="1:1" ht="15.5" x14ac:dyDescent="0.25">
      <c r="A529" s="23"/>
    </row>
    <row r="530" spans="1:1" ht="15.5" x14ac:dyDescent="0.25">
      <c r="A530" s="23"/>
    </row>
    <row r="531" spans="1:1" ht="15.5" x14ac:dyDescent="0.25">
      <c r="A531" s="23"/>
    </row>
    <row r="532" spans="1:1" ht="15.5" x14ac:dyDescent="0.25">
      <c r="A532" s="23"/>
    </row>
    <row r="533" spans="1:1" ht="15.5" x14ac:dyDescent="0.25">
      <c r="A533" s="23"/>
    </row>
    <row r="534" spans="1:1" ht="15.5" x14ac:dyDescent="0.25">
      <c r="A534" s="23"/>
    </row>
    <row r="535" spans="1:1" ht="15.5" x14ac:dyDescent="0.25">
      <c r="A535" s="23"/>
    </row>
    <row r="536" spans="1:1" ht="15.5" x14ac:dyDescent="0.25">
      <c r="A536" s="23"/>
    </row>
    <row r="537" spans="1:1" ht="15.5" x14ac:dyDescent="0.25">
      <c r="A537" s="23"/>
    </row>
    <row r="538" spans="1:1" ht="15.5" x14ac:dyDescent="0.25">
      <c r="A538" s="23"/>
    </row>
    <row r="539" spans="1:1" ht="15.5" x14ac:dyDescent="0.25">
      <c r="A539" s="23"/>
    </row>
    <row r="540" spans="1:1" ht="15.5" x14ac:dyDescent="0.25">
      <c r="A540" s="23"/>
    </row>
    <row r="541" spans="1:1" ht="15.5" x14ac:dyDescent="0.25">
      <c r="A541" s="23"/>
    </row>
    <row r="542" spans="1:1" ht="15.5" x14ac:dyDescent="0.25">
      <c r="A542" s="23"/>
    </row>
    <row r="543" spans="1:1" ht="15.5" x14ac:dyDescent="0.25">
      <c r="A543" s="23"/>
    </row>
    <row r="544" spans="1:1" ht="15.5" x14ac:dyDescent="0.25">
      <c r="A544" s="23"/>
    </row>
    <row r="545" spans="1:1" ht="15.5" x14ac:dyDescent="0.25">
      <c r="A545" s="23"/>
    </row>
    <row r="546" spans="1:1" ht="15.5" x14ac:dyDescent="0.25">
      <c r="A546" s="23"/>
    </row>
    <row r="547" spans="1:1" ht="15.5" x14ac:dyDescent="0.25">
      <c r="A547" s="23"/>
    </row>
    <row r="548" spans="1:1" ht="15.5" x14ac:dyDescent="0.25">
      <c r="A548" s="23"/>
    </row>
    <row r="549" spans="1:1" ht="15.5" x14ac:dyDescent="0.25">
      <c r="A549" s="23"/>
    </row>
    <row r="550" spans="1:1" ht="15.5" x14ac:dyDescent="0.25">
      <c r="A550" s="23"/>
    </row>
    <row r="551" spans="1:1" ht="15.5" x14ac:dyDescent="0.25">
      <c r="A551" s="23"/>
    </row>
    <row r="552" spans="1:1" ht="15.5" x14ac:dyDescent="0.25">
      <c r="A552" s="23"/>
    </row>
    <row r="553" spans="1:1" ht="15.5" x14ac:dyDescent="0.25">
      <c r="A553" s="23"/>
    </row>
    <row r="554" spans="1:1" ht="15.5" x14ac:dyDescent="0.25">
      <c r="A554" s="23"/>
    </row>
    <row r="555" spans="1:1" ht="15.5" x14ac:dyDescent="0.25">
      <c r="A555" s="23"/>
    </row>
    <row r="556" spans="1:1" ht="15.5" x14ac:dyDescent="0.25">
      <c r="A556" s="23"/>
    </row>
    <row r="557" spans="1:1" ht="15.5" x14ac:dyDescent="0.25">
      <c r="A557" s="23"/>
    </row>
    <row r="558" spans="1:1" ht="15.5" x14ac:dyDescent="0.25">
      <c r="A558" s="23"/>
    </row>
    <row r="559" spans="1:1" ht="15.5" x14ac:dyDescent="0.25">
      <c r="A559" s="23"/>
    </row>
    <row r="560" spans="1:1" ht="15.5" x14ac:dyDescent="0.25">
      <c r="A560" s="23"/>
    </row>
    <row r="561" spans="1:1" ht="15.5" x14ac:dyDescent="0.25">
      <c r="A561" s="23"/>
    </row>
    <row r="562" spans="1:1" ht="15.5" x14ac:dyDescent="0.25">
      <c r="A562" s="23"/>
    </row>
    <row r="563" spans="1:1" ht="15.5" x14ac:dyDescent="0.25">
      <c r="A563" s="23"/>
    </row>
    <row r="564" spans="1:1" ht="15.5" x14ac:dyDescent="0.25">
      <c r="A564" s="23"/>
    </row>
    <row r="565" spans="1:1" ht="15.5" x14ac:dyDescent="0.25">
      <c r="A565" s="23"/>
    </row>
    <row r="566" spans="1:1" ht="15.5" x14ac:dyDescent="0.25">
      <c r="A566" s="23"/>
    </row>
    <row r="567" spans="1:1" ht="15.5" x14ac:dyDescent="0.25">
      <c r="A567" s="23"/>
    </row>
    <row r="568" spans="1:1" ht="15.5" x14ac:dyDescent="0.25">
      <c r="A568" s="23"/>
    </row>
    <row r="569" spans="1:1" ht="15.5" x14ac:dyDescent="0.25">
      <c r="A569" s="23"/>
    </row>
    <row r="570" spans="1:1" ht="15.5" x14ac:dyDescent="0.25">
      <c r="A570" s="23"/>
    </row>
    <row r="571" spans="1:1" ht="15.5" x14ac:dyDescent="0.25">
      <c r="A571" s="23"/>
    </row>
    <row r="572" spans="1:1" ht="15.5" x14ac:dyDescent="0.25">
      <c r="A572" s="23"/>
    </row>
    <row r="573" spans="1:1" ht="15.5" x14ac:dyDescent="0.25">
      <c r="A573" s="23"/>
    </row>
    <row r="574" spans="1:1" ht="15.5" x14ac:dyDescent="0.25">
      <c r="A574" s="23"/>
    </row>
    <row r="575" spans="1:1" ht="15.5" x14ac:dyDescent="0.25">
      <c r="A575" s="23"/>
    </row>
    <row r="576" spans="1:1" ht="15.5" x14ac:dyDescent="0.25">
      <c r="A576" s="23"/>
    </row>
    <row r="577" spans="1:1" ht="15.5" x14ac:dyDescent="0.25">
      <c r="A577" s="23"/>
    </row>
    <row r="578" spans="1:1" ht="15.5" x14ac:dyDescent="0.25">
      <c r="A578" s="23"/>
    </row>
    <row r="579" spans="1:1" ht="15.5" x14ac:dyDescent="0.25">
      <c r="A579" s="23"/>
    </row>
    <row r="580" spans="1:1" ht="15.5" x14ac:dyDescent="0.25">
      <c r="A580" s="23"/>
    </row>
    <row r="581" spans="1:1" ht="15.5" x14ac:dyDescent="0.25">
      <c r="A581" s="23"/>
    </row>
    <row r="582" spans="1:1" ht="15.5" x14ac:dyDescent="0.25">
      <c r="A582" s="23"/>
    </row>
    <row r="583" spans="1:1" ht="15.5" x14ac:dyDescent="0.25">
      <c r="A583" s="23"/>
    </row>
    <row r="584" spans="1:1" ht="15.5" x14ac:dyDescent="0.25">
      <c r="A584" s="23"/>
    </row>
    <row r="585" spans="1:1" ht="15.5" x14ac:dyDescent="0.25">
      <c r="A585" s="23"/>
    </row>
    <row r="586" spans="1:1" ht="15.5" x14ac:dyDescent="0.25">
      <c r="A586" s="23"/>
    </row>
    <row r="587" spans="1:1" ht="15.5" x14ac:dyDescent="0.25">
      <c r="A587" s="23"/>
    </row>
    <row r="588" spans="1:1" ht="15.5" x14ac:dyDescent="0.25">
      <c r="A588" s="23"/>
    </row>
    <row r="589" spans="1:1" ht="15.5" x14ac:dyDescent="0.25">
      <c r="A589" s="23"/>
    </row>
    <row r="590" spans="1:1" ht="15.5" x14ac:dyDescent="0.25">
      <c r="A590" s="23"/>
    </row>
    <row r="591" spans="1:1" ht="15.5" x14ac:dyDescent="0.25">
      <c r="A591" s="23"/>
    </row>
    <row r="592" spans="1:1" ht="15.5" x14ac:dyDescent="0.25">
      <c r="A592" s="23"/>
    </row>
    <row r="593" spans="1:1" ht="15.5" x14ac:dyDescent="0.25">
      <c r="A593" s="23"/>
    </row>
    <row r="594" spans="1:1" ht="15.5" x14ac:dyDescent="0.25">
      <c r="A594" s="23"/>
    </row>
    <row r="595" spans="1:1" ht="15.5" x14ac:dyDescent="0.25">
      <c r="A595" s="23"/>
    </row>
    <row r="596" spans="1:1" ht="15.5" x14ac:dyDescent="0.25">
      <c r="A596" s="23"/>
    </row>
    <row r="597" spans="1:1" ht="15.5" x14ac:dyDescent="0.25">
      <c r="A597" s="23"/>
    </row>
    <row r="598" spans="1:1" ht="15.5" x14ac:dyDescent="0.25">
      <c r="A598" s="23"/>
    </row>
    <row r="599" spans="1:1" ht="15.5" x14ac:dyDescent="0.25">
      <c r="A599" s="23"/>
    </row>
    <row r="600" spans="1:1" ht="15.5" x14ac:dyDescent="0.25">
      <c r="A600" s="23"/>
    </row>
    <row r="601" spans="1:1" ht="15.5" x14ac:dyDescent="0.25">
      <c r="A601" s="23"/>
    </row>
    <row r="602" spans="1:1" ht="15.5" x14ac:dyDescent="0.25">
      <c r="A602" s="23"/>
    </row>
    <row r="603" spans="1:1" ht="15.5" x14ac:dyDescent="0.25">
      <c r="A603" s="23"/>
    </row>
    <row r="604" spans="1:1" ht="15.5" x14ac:dyDescent="0.25">
      <c r="A604" s="23"/>
    </row>
    <row r="605" spans="1:1" ht="15.5" x14ac:dyDescent="0.25">
      <c r="A605" s="23"/>
    </row>
    <row r="606" spans="1:1" ht="15.5" x14ac:dyDescent="0.25">
      <c r="A606" s="23"/>
    </row>
    <row r="607" spans="1:1" ht="15.5" x14ac:dyDescent="0.25">
      <c r="A607" s="23"/>
    </row>
    <row r="608" spans="1:1" ht="15.5" x14ac:dyDescent="0.25">
      <c r="A608" s="23"/>
    </row>
    <row r="609" spans="1:1" ht="15.5" x14ac:dyDescent="0.25">
      <c r="A609" s="23"/>
    </row>
    <row r="610" spans="1:1" ht="15.5" x14ac:dyDescent="0.25">
      <c r="A610" s="23"/>
    </row>
    <row r="611" spans="1:1" ht="15.5" x14ac:dyDescent="0.25">
      <c r="A611" s="23"/>
    </row>
    <row r="612" spans="1:1" ht="15.5" x14ac:dyDescent="0.25">
      <c r="A612" s="23"/>
    </row>
    <row r="613" spans="1:1" ht="15.5" x14ac:dyDescent="0.25">
      <c r="A613" s="23"/>
    </row>
    <row r="614" spans="1:1" ht="15.5" x14ac:dyDescent="0.25">
      <c r="A614" s="23"/>
    </row>
    <row r="615" spans="1:1" ht="15.5" x14ac:dyDescent="0.25">
      <c r="A615" s="23"/>
    </row>
    <row r="616" spans="1:1" ht="15.5" x14ac:dyDescent="0.25">
      <c r="A616" s="23"/>
    </row>
    <row r="617" spans="1:1" ht="15.5" x14ac:dyDescent="0.25">
      <c r="A617" s="23"/>
    </row>
    <row r="618" spans="1:1" ht="15.5" x14ac:dyDescent="0.25">
      <c r="A618" s="23"/>
    </row>
    <row r="619" spans="1:1" ht="15.5" x14ac:dyDescent="0.25">
      <c r="A619" s="23"/>
    </row>
    <row r="620" spans="1:1" ht="15.5" x14ac:dyDescent="0.25">
      <c r="A620" s="23"/>
    </row>
    <row r="621" spans="1:1" ht="15.5" x14ac:dyDescent="0.25">
      <c r="A621" s="23"/>
    </row>
    <row r="622" spans="1:1" ht="15.5" x14ac:dyDescent="0.25">
      <c r="A622" s="23"/>
    </row>
    <row r="623" spans="1:1" ht="15.5" x14ac:dyDescent="0.25">
      <c r="A623" s="23"/>
    </row>
    <row r="624" spans="1:1" ht="15.5" x14ac:dyDescent="0.25">
      <c r="A624" s="23"/>
    </row>
    <row r="625" spans="1:1" ht="15.5" x14ac:dyDescent="0.25">
      <c r="A625" s="23"/>
    </row>
    <row r="626" spans="1:1" ht="15.5" x14ac:dyDescent="0.25">
      <c r="A626" s="23"/>
    </row>
    <row r="627" spans="1:1" ht="15.5" x14ac:dyDescent="0.25">
      <c r="A627" s="23"/>
    </row>
    <row r="628" spans="1:1" ht="15.5" x14ac:dyDescent="0.25">
      <c r="A628" s="23"/>
    </row>
    <row r="629" spans="1:1" ht="15.5" x14ac:dyDescent="0.25">
      <c r="A629" s="23"/>
    </row>
    <row r="630" spans="1:1" ht="15.5" x14ac:dyDescent="0.25">
      <c r="A630" s="23"/>
    </row>
    <row r="631" spans="1:1" ht="15.5" x14ac:dyDescent="0.25">
      <c r="A631" s="23"/>
    </row>
    <row r="632" spans="1:1" ht="15.5" x14ac:dyDescent="0.25">
      <c r="A632" s="23"/>
    </row>
    <row r="633" spans="1:1" ht="15.5" x14ac:dyDescent="0.25">
      <c r="A633" s="23"/>
    </row>
    <row r="634" spans="1:1" ht="15.5" x14ac:dyDescent="0.25">
      <c r="A634" s="23"/>
    </row>
    <row r="635" spans="1:1" ht="15.5" x14ac:dyDescent="0.25">
      <c r="A635" s="23"/>
    </row>
    <row r="636" spans="1:1" ht="15.5" x14ac:dyDescent="0.25">
      <c r="A636" s="23"/>
    </row>
    <row r="637" spans="1:1" ht="15.5" x14ac:dyDescent="0.25">
      <c r="A637" s="23"/>
    </row>
    <row r="638" spans="1:1" ht="15.5" x14ac:dyDescent="0.25">
      <c r="A638" s="23"/>
    </row>
    <row r="639" spans="1:1" ht="15.5" x14ac:dyDescent="0.25">
      <c r="A639" s="23"/>
    </row>
    <row r="640" spans="1:1" ht="15.5" x14ac:dyDescent="0.25">
      <c r="A640" s="23"/>
    </row>
    <row r="641" spans="1:1" ht="15.5" x14ac:dyDescent="0.25">
      <c r="A641" s="23"/>
    </row>
    <row r="642" spans="1:1" ht="15.5" x14ac:dyDescent="0.25">
      <c r="A642" s="23"/>
    </row>
    <row r="643" spans="1:1" ht="15.5" x14ac:dyDescent="0.25">
      <c r="A643" s="23"/>
    </row>
    <row r="644" spans="1:1" ht="15.5" x14ac:dyDescent="0.25">
      <c r="A644" s="23"/>
    </row>
    <row r="645" spans="1:1" ht="15.5" x14ac:dyDescent="0.25">
      <c r="A645" s="23"/>
    </row>
    <row r="646" spans="1:1" ht="15.5" x14ac:dyDescent="0.25">
      <c r="A646" s="23"/>
    </row>
    <row r="647" spans="1:1" ht="15.5" x14ac:dyDescent="0.25">
      <c r="A647" s="23"/>
    </row>
    <row r="648" spans="1:1" ht="15.5" x14ac:dyDescent="0.25">
      <c r="A648" s="23"/>
    </row>
    <row r="649" spans="1:1" ht="15.5" x14ac:dyDescent="0.25">
      <c r="A649" s="23"/>
    </row>
    <row r="650" spans="1:1" ht="15.5" x14ac:dyDescent="0.25">
      <c r="A650" s="23"/>
    </row>
    <row r="651" spans="1:1" ht="15.5" x14ac:dyDescent="0.25">
      <c r="A651" s="23"/>
    </row>
    <row r="652" spans="1:1" ht="15.5" x14ac:dyDescent="0.25">
      <c r="A652" s="23"/>
    </row>
    <row r="653" spans="1:1" ht="15.5" x14ac:dyDescent="0.25">
      <c r="A653" s="23"/>
    </row>
    <row r="654" spans="1:1" ht="15.5" x14ac:dyDescent="0.25">
      <c r="A654" s="23"/>
    </row>
    <row r="655" spans="1:1" ht="15.5" x14ac:dyDescent="0.25">
      <c r="A655" s="23"/>
    </row>
    <row r="656" spans="1:1" ht="15.5" x14ac:dyDescent="0.25">
      <c r="A656" s="23"/>
    </row>
    <row r="657" spans="1:1" ht="15.5" x14ac:dyDescent="0.25">
      <c r="A657" s="23"/>
    </row>
    <row r="658" spans="1:1" ht="15.5" x14ac:dyDescent="0.25">
      <c r="A658" s="23"/>
    </row>
    <row r="659" spans="1:1" ht="15.5" x14ac:dyDescent="0.25">
      <c r="A659" s="23"/>
    </row>
    <row r="660" spans="1:1" ht="15.5" x14ac:dyDescent="0.25">
      <c r="A660" s="23"/>
    </row>
    <row r="661" spans="1:1" ht="15.5" x14ac:dyDescent="0.25">
      <c r="A661" s="23"/>
    </row>
    <row r="662" spans="1:1" ht="15.5" x14ac:dyDescent="0.25">
      <c r="A662" s="23"/>
    </row>
    <row r="663" spans="1:1" ht="15.5" x14ac:dyDescent="0.25">
      <c r="A663" s="23"/>
    </row>
    <row r="664" spans="1:1" ht="15.5" x14ac:dyDescent="0.25">
      <c r="A664" s="23"/>
    </row>
    <row r="665" spans="1:1" ht="15.5" x14ac:dyDescent="0.25">
      <c r="A665" s="23"/>
    </row>
    <row r="666" spans="1:1" ht="15.5" x14ac:dyDescent="0.25">
      <c r="A666" s="23"/>
    </row>
    <row r="667" spans="1:1" ht="15.5" x14ac:dyDescent="0.25">
      <c r="A667" s="23"/>
    </row>
    <row r="668" spans="1:1" ht="15.5" x14ac:dyDescent="0.25">
      <c r="A668" s="23"/>
    </row>
    <row r="669" spans="1:1" ht="15.5" x14ac:dyDescent="0.25">
      <c r="A669" s="23"/>
    </row>
    <row r="670" spans="1:1" ht="15.5" x14ac:dyDescent="0.25">
      <c r="A670" s="23"/>
    </row>
    <row r="671" spans="1:1" ht="15.5" x14ac:dyDescent="0.25">
      <c r="A671" s="23"/>
    </row>
    <row r="672" spans="1:1" ht="15.5" x14ac:dyDescent="0.25">
      <c r="A672" s="23"/>
    </row>
    <row r="673" spans="1:1" ht="15.5" x14ac:dyDescent="0.25">
      <c r="A673" s="23"/>
    </row>
    <row r="674" spans="1:1" ht="15.5" x14ac:dyDescent="0.25">
      <c r="A674" s="23"/>
    </row>
    <row r="675" spans="1:1" ht="15.5" x14ac:dyDescent="0.25">
      <c r="A675" s="23"/>
    </row>
    <row r="676" spans="1:1" ht="15.5" x14ac:dyDescent="0.25">
      <c r="A676" s="23"/>
    </row>
    <row r="677" spans="1:1" ht="15.5" x14ac:dyDescent="0.25">
      <c r="A677" s="23"/>
    </row>
    <row r="678" spans="1:1" ht="15.5" x14ac:dyDescent="0.25">
      <c r="A678" s="23"/>
    </row>
    <row r="679" spans="1:1" ht="15.5" x14ac:dyDescent="0.25">
      <c r="A679" s="23"/>
    </row>
    <row r="680" spans="1:1" ht="15.5" x14ac:dyDescent="0.25">
      <c r="A680" s="23"/>
    </row>
    <row r="681" spans="1:1" ht="15.5" x14ac:dyDescent="0.25">
      <c r="A681" s="23"/>
    </row>
    <row r="682" spans="1:1" ht="15.5" x14ac:dyDescent="0.25">
      <c r="A682" s="23"/>
    </row>
    <row r="683" spans="1:1" ht="15.5" x14ac:dyDescent="0.25">
      <c r="A683" s="23"/>
    </row>
    <row r="684" spans="1:1" ht="15.5" x14ac:dyDescent="0.25">
      <c r="A684" s="23"/>
    </row>
    <row r="685" spans="1:1" ht="15.5" x14ac:dyDescent="0.25">
      <c r="A685" s="23"/>
    </row>
    <row r="686" spans="1:1" ht="15.5" x14ac:dyDescent="0.25">
      <c r="A686" s="23"/>
    </row>
    <row r="687" spans="1:1" ht="15.5" x14ac:dyDescent="0.25">
      <c r="A687" s="23"/>
    </row>
    <row r="688" spans="1:1" ht="15.5" x14ac:dyDescent="0.25">
      <c r="A688" s="23"/>
    </row>
    <row r="689" spans="1:1" ht="15.5" x14ac:dyDescent="0.25">
      <c r="A689" s="23"/>
    </row>
    <row r="690" spans="1:1" ht="15.5" x14ac:dyDescent="0.25">
      <c r="A690" s="23"/>
    </row>
    <row r="691" spans="1:1" ht="15.5" x14ac:dyDescent="0.25">
      <c r="A691" s="23"/>
    </row>
    <row r="692" spans="1:1" ht="15.5" x14ac:dyDescent="0.25">
      <c r="A692" s="23"/>
    </row>
    <row r="693" spans="1:1" ht="15.5" x14ac:dyDescent="0.25">
      <c r="A693" s="23"/>
    </row>
    <row r="694" spans="1:1" ht="15.5" x14ac:dyDescent="0.25">
      <c r="A694" s="23"/>
    </row>
    <row r="695" spans="1:1" ht="15.5" x14ac:dyDescent="0.25">
      <c r="A695" s="23"/>
    </row>
    <row r="696" spans="1:1" ht="15.5" x14ac:dyDescent="0.25">
      <c r="A696" s="23"/>
    </row>
    <row r="697" spans="1:1" ht="15.5" x14ac:dyDescent="0.25">
      <c r="A697" s="23"/>
    </row>
    <row r="698" spans="1:1" ht="15.5" x14ac:dyDescent="0.25">
      <c r="A698" s="23"/>
    </row>
    <row r="699" spans="1:1" ht="15.5" x14ac:dyDescent="0.25">
      <c r="A699" s="23"/>
    </row>
    <row r="700" spans="1:1" ht="15.5" x14ac:dyDescent="0.25">
      <c r="A700" s="23"/>
    </row>
    <row r="701" spans="1:1" ht="15.5" x14ac:dyDescent="0.25">
      <c r="A701" s="23"/>
    </row>
    <row r="702" spans="1:1" ht="15.5" x14ac:dyDescent="0.25">
      <c r="A702" s="23"/>
    </row>
    <row r="703" spans="1:1" ht="15.5" x14ac:dyDescent="0.25">
      <c r="A703" s="23"/>
    </row>
    <row r="704" spans="1:1" ht="15.5" x14ac:dyDescent="0.25">
      <c r="A704" s="23"/>
    </row>
    <row r="705" spans="1:1" ht="15.5" x14ac:dyDescent="0.25">
      <c r="A705" s="23"/>
    </row>
    <row r="706" spans="1:1" ht="15.5" x14ac:dyDescent="0.25">
      <c r="A706" s="23"/>
    </row>
    <row r="707" spans="1:1" ht="15.5" x14ac:dyDescent="0.25">
      <c r="A707" s="23"/>
    </row>
    <row r="708" spans="1:1" ht="15.5" x14ac:dyDescent="0.25">
      <c r="A708" s="23"/>
    </row>
    <row r="709" spans="1:1" ht="15.5" x14ac:dyDescent="0.25">
      <c r="A709" s="23"/>
    </row>
    <row r="710" spans="1:1" ht="15.5" x14ac:dyDescent="0.25">
      <c r="A710" s="23"/>
    </row>
    <row r="711" spans="1:1" ht="15.5" x14ac:dyDescent="0.25">
      <c r="A711" s="23"/>
    </row>
    <row r="712" spans="1:1" ht="15.5" x14ac:dyDescent="0.25">
      <c r="A712" s="23"/>
    </row>
    <row r="713" spans="1:1" ht="15.5" x14ac:dyDescent="0.25">
      <c r="A713" s="23"/>
    </row>
    <row r="714" spans="1:1" ht="15.5" x14ac:dyDescent="0.25">
      <c r="A714" s="23"/>
    </row>
    <row r="715" spans="1:1" ht="15.5" x14ac:dyDescent="0.25">
      <c r="A715" s="23"/>
    </row>
    <row r="716" spans="1:1" ht="15.5" x14ac:dyDescent="0.25">
      <c r="A716" s="23"/>
    </row>
    <row r="717" spans="1:1" ht="15.5" x14ac:dyDescent="0.25">
      <c r="A717" s="23"/>
    </row>
    <row r="718" spans="1:1" ht="15.5" x14ac:dyDescent="0.25">
      <c r="A718" s="23"/>
    </row>
    <row r="719" spans="1:1" ht="15.5" x14ac:dyDescent="0.25">
      <c r="A719" s="23"/>
    </row>
    <row r="720" spans="1:1" ht="15.5" x14ac:dyDescent="0.25">
      <c r="A720" s="23"/>
    </row>
    <row r="721" spans="1:1" ht="15.5" x14ac:dyDescent="0.25">
      <c r="A721" s="23"/>
    </row>
    <row r="722" spans="1:1" ht="15.5" x14ac:dyDescent="0.25">
      <c r="A722" s="23"/>
    </row>
    <row r="723" spans="1:1" ht="15.5" x14ac:dyDescent="0.25">
      <c r="A723" s="23"/>
    </row>
    <row r="724" spans="1:1" ht="15.5" x14ac:dyDescent="0.25">
      <c r="A724" s="23"/>
    </row>
    <row r="725" spans="1:1" ht="15.5" x14ac:dyDescent="0.25">
      <c r="A725" s="23"/>
    </row>
    <row r="726" spans="1:1" ht="15.5" x14ac:dyDescent="0.25">
      <c r="A726" s="23"/>
    </row>
    <row r="727" spans="1:1" ht="15.5" x14ac:dyDescent="0.25">
      <c r="A727" s="23"/>
    </row>
    <row r="728" spans="1:1" ht="15.5" x14ac:dyDescent="0.25">
      <c r="A728" s="23"/>
    </row>
    <row r="729" spans="1:1" ht="15.5" x14ac:dyDescent="0.25">
      <c r="A729" s="23"/>
    </row>
    <row r="730" spans="1:1" ht="15.5" x14ac:dyDescent="0.25">
      <c r="A730" s="23"/>
    </row>
    <row r="731" spans="1:1" ht="15.5" x14ac:dyDescent="0.25">
      <c r="A731" s="23"/>
    </row>
    <row r="732" spans="1:1" ht="15.5" x14ac:dyDescent="0.25">
      <c r="A732" s="23"/>
    </row>
    <row r="733" spans="1:1" ht="15.5" x14ac:dyDescent="0.25">
      <c r="A733" s="23"/>
    </row>
    <row r="734" spans="1:1" ht="15.5" x14ac:dyDescent="0.25">
      <c r="A734" s="23"/>
    </row>
    <row r="735" spans="1:1" ht="15.5" x14ac:dyDescent="0.25">
      <c r="A735" s="23"/>
    </row>
    <row r="736" spans="1:1" ht="15.5" x14ac:dyDescent="0.25">
      <c r="A736" s="23"/>
    </row>
    <row r="737" spans="1:1" ht="15.5" x14ac:dyDescent="0.25">
      <c r="A737" s="23"/>
    </row>
    <row r="738" spans="1:1" ht="15.5" x14ac:dyDescent="0.25">
      <c r="A738" s="23"/>
    </row>
    <row r="739" spans="1:1" ht="15.5" x14ac:dyDescent="0.25">
      <c r="A739" s="23"/>
    </row>
    <row r="740" spans="1:1" ht="15.5" x14ac:dyDescent="0.25">
      <c r="A740" s="23"/>
    </row>
    <row r="741" spans="1:1" ht="15.5" x14ac:dyDescent="0.25">
      <c r="A741" s="23"/>
    </row>
    <row r="742" spans="1:1" ht="15.5" x14ac:dyDescent="0.25">
      <c r="A742" s="23"/>
    </row>
    <row r="743" spans="1:1" ht="15.5" x14ac:dyDescent="0.25">
      <c r="A743" s="23"/>
    </row>
    <row r="744" spans="1:1" ht="15.5" x14ac:dyDescent="0.25">
      <c r="A744" s="23"/>
    </row>
    <row r="745" spans="1:1" ht="15.5" x14ac:dyDescent="0.25">
      <c r="A745" s="23"/>
    </row>
    <row r="746" spans="1:1" ht="15.5" x14ac:dyDescent="0.25">
      <c r="A746" s="23"/>
    </row>
    <row r="747" spans="1:1" ht="15.5" x14ac:dyDescent="0.25">
      <c r="A747" s="23"/>
    </row>
    <row r="748" spans="1:1" ht="15.5" x14ac:dyDescent="0.25">
      <c r="A748" s="23"/>
    </row>
    <row r="749" spans="1:1" ht="15.5" x14ac:dyDescent="0.25">
      <c r="A749" s="23"/>
    </row>
    <row r="750" spans="1:1" ht="15.5" x14ac:dyDescent="0.25">
      <c r="A750" s="23"/>
    </row>
    <row r="751" spans="1:1" ht="15.5" x14ac:dyDescent="0.25">
      <c r="A751" s="23"/>
    </row>
    <row r="752" spans="1:1" ht="15.5" x14ac:dyDescent="0.25">
      <c r="A752" s="23"/>
    </row>
    <row r="753" spans="1:1" ht="15.5" x14ac:dyDescent="0.25">
      <c r="A753" s="23"/>
    </row>
    <row r="754" spans="1:1" ht="15.5" x14ac:dyDescent="0.25">
      <c r="A754" s="23"/>
    </row>
    <row r="755" spans="1:1" ht="15.5" x14ac:dyDescent="0.25">
      <c r="A755" s="23"/>
    </row>
    <row r="756" spans="1:1" ht="15.5" x14ac:dyDescent="0.25">
      <c r="A756" s="23"/>
    </row>
    <row r="757" spans="1:1" ht="15.5" x14ac:dyDescent="0.25">
      <c r="A757" s="23"/>
    </row>
    <row r="758" spans="1:1" ht="15.5" x14ac:dyDescent="0.25">
      <c r="A758" s="23"/>
    </row>
    <row r="759" spans="1:1" ht="15.5" x14ac:dyDescent="0.25">
      <c r="A759" s="23"/>
    </row>
    <row r="760" spans="1:1" ht="15.5" x14ac:dyDescent="0.25">
      <c r="A760" s="23"/>
    </row>
    <row r="761" spans="1:1" ht="15.5" x14ac:dyDescent="0.25">
      <c r="A761" s="23"/>
    </row>
    <row r="762" spans="1:1" ht="15.5" x14ac:dyDescent="0.25">
      <c r="A762" s="23"/>
    </row>
    <row r="763" spans="1:1" ht="15.5" x14ac:dyDescent="0.25">
      <c r="A763" s="23"/>
    </row>
    <row r="764" spans="1:1" ht="15.5" x14ac:dyDescent="0.25">
      <c r="A764" s="23"/>
    </row>
    <row r="765" spans="1:1" ht="15.5" x14ac:dyDescent="0.25">
      <c r="A765" s="23"/>
    </row>
    <row r="766" spans="1:1" ht="15.5" x14ac:dyDescent="0.25">
      <c r="A766" s="23"/>
    </row>
    <row r="767" spans="1:1" ht="15.5" x14ac:dyDescent="0.25">
      <c r="A767" s="23"/>
    </row>
    <row r="768" spans="1:1" ht="15.5" x14ac:dyDescent="0.25">
      <c r="A768" s="23"/>
    </row>
    <row r="769" spans="1:1" ht="15.5" x14ac:dyDescent="0.25">
      <c r="A769" s="23"/>
    </row>
    <row r="770" spans="1:1" ht="15.5" x14ac:dyDescent="0.25">
      <c r="A770" s="23"/>
    </row>
    <row r="771" spans="1:1" ht="15.5" x14ac:dyDescent="0.25">
      <c r="A771" s="23"/>
    </row>
    <row r="772" spans="1:1" ht="15.5" x14ac:dyDescent="0.25">
      <c r="A772" s="23"/>
    </row>
    <row r="773" spans="1:1" ht="15.5" x14ac:dyDescent="0.25">
      <c r="A773" s="23"/>
    </row>
    <row r="774" spans="1:1" ht="15.5" x14ac:dyDescent="0.25">
      <c r="A774" s="23"/>
    </row>
    <row r="775" spans="1:1" ht="15.5" x14ac:dyDescent="0.25">
      <c r="A775" s="23"/>
    </row>
    <row r="776" spans="1:1" ht="15.5" x14ac:dyDescent="0.25">
      <c r="A776" s="23"/>
    </row>
    <row r="777" spans="1:1" ht="15.5" x14ac:dyDescent="0.25">
      <c r="A777" s="23"/>
    </row>
    <row r="778" spans="1:1" ht="15.5" x14ac:dyDescent="0.25">
      <c r="A778" s="23"/>
    </row>
    <row r="779" spans="1:1" ht="15.5" x14ac:dyDescent="0.25">
      <c r="A779" s="23"/>
    </row>
    <row r="780" spans="1:1" ht="15.5" x14ac:dyDescent="0.25">
      <c r="A780" s="23"/>
    </row>
    <row r="781" spans="1:1" ht="15.5" x14ac:dyDescent="0.25">
      <c r="A781" s="23"/>
    </row>
    <row r="782" spans="1:1" ht="15.5" x14ac:dyDescent="0.25">
      <c r="A782" s="23"/>
    </row>
    <row r="783" spans="1:1" ht="15.5" x14ac:dyDescent="0.25">
      <c r="A783" s="23"/>
    </row>
    <row r="784" spans="1:1" ht="15.5" x14ac:dyDescent="0.25">
      <c r="A784" s="23"/>
    </row>
    <row r="785" spans="1:1" ht="15.5" x14ac:dyDescent="0.25">
      <c r="A785" s="23"/>
    </row>
    <row r="786" spans="1:1" ht="15.5" x14ac:dyDescent="0.25">
      <c r="A786" s="23"/>
    </row>
    <row r="787" spans="1:1" ht="15.5" x14ac:dyDescent="0.25">
      <c r="A787" s="23"/>
    </row>
    <row r="788" spans="1:1" ht="15.5" x14ac:dyDescent="0.25">
      <c r="A788" s="23"/>
    </row>
    <row r="789" spans="1:1" ht="15.5" x14ac:dyDescent="0.25">
      <c r="A789" s="23"/>
    </row>
    <row r="790" spans="1:1" ht="15.5" x14ac:dyDescent="0.25">
      <c r="A790" s="23"/>
    </row>
    <row r="791" spans="1:1" ht="15.5" x14ac:dyDescent="0.25">
      <c r="A791" s="23"/>
    </row>
    <row r="792" spans="1:1" ht="15.5" x14ac:dyDescent="0.25">
      <c r="A792" s="23"/>
    </row>
    <row r="793" spans="1:1" ht="15.5" x14ac:dyDescent="0.25">
      <c r="A793" s="23"/>
    </row>
    <row r="794" spans="1:1" ht="15.5" x14ac:dyDescent="0.25">
      <c r="A794" s="23"/>
    </row>
    <row r="795" spans="1:1" ht="15.5" x14ac:dyDescent="0.25">
      <c r="A795" s="23"/>
    </row>
    <row r="796" spans="1:1" ht="15.5" x14ac:dyDescent="0.25">
      <c r="A796" s="23"/>
    </row>
    <row r="797" spans="1:1" ht="15.5" x14ac:dyDescent="0.25">
      <c r="A797" s="23"/>
    </row>
    <row r="798" spans="1:1" ht="15.5" x14ac:dyDescent="0.25">
      <c r="A798" s="23"/>
    </row>
    <row r="799" spans="1:1" ht="15.5" x14ac:dyDescent="0.25">
      <c r="A799" s="23"/>
    </row>
    <row r="800" spans="1:1" ht="15.5" x14ac:dyDescent="0.25">
      <c r="A800" s="23"/>
    </row>
    <row r="801" spans="1:1" ht="15.5" x14ac:dyDescent="0.25">
      <c r="A801" s="23"/>
    </row>
    <row r="802" spans="1:1" ht="15.5" x14ac:dyDescent="0.25">
      <c r="A802" s="23"/>
    </row>
    <row r="803" spans="1:1" ht="15.5" x14ac:dyDescent="0.25">
      <c r="A803" s="23"/>
    </row>
    <row r="804" spans="1:1" ht="15.5" x14ac:dyDescent="0.25">
      <c r="A804" s="23"/>
    </row>
    <row r="805" spans="1:1" ht="15.5" x14ac:dyDescent="0.25">
      <c r="A805" s="23"/>
    </row>
    <row r="806" spans="1:1" ht="15.5" x14ac:dyDescent="0.25">
      <c r="A806" s="23"/>
    </row>
    <row r="807" spans="1:1" ht="15.5" x14ac:dyDescent="0.25">
      <c r="A807" s="23"/>
    </row>
    <row r="808" spans="1:1" ht="15.5" x14ac:dyDescent="0.25">
      <c r="A808" s="23"/>
    </row>
    <row r="809" spans="1:1" ht="15.5" x14ac:dyDescent="0.25">
      <c r="A809" s="23"/>
    </row>
    <row r="810" spans="1:1" ht="15.5" x14ac:dyDescent="0.25">
      <c r="A810" s="23"/>
    </row>
    <row r="811" spans="1:1" ht="15.5" x14ac:dyDescent="0.25">
      <c r="A811" s="23"/>
    </row>
    <row r="812" spans="1:1" ht="15.5" x14ac:dyDescent="0.25">
      <c r="A812" s="23"/>
    </row>
    <row r="813" spans="1:1" ht="15.5" x14ac:dyDescent="0.25">
      <c r="A813" s="23"/>
    </row>
    <row r="814" spans="1:1" ht="15.5" x14ac:dyDescent="0.25">
      <c r="A814" s="23"/>
    </row>
    <row r="815" spans="1:1" ht="15.5" x14ac:dyDescent="0.25">
      <c r="A815" s="23"/>
    </row>
    <row r="816" spans="1:1" ht="15.5" x14ac:dyDescent="0.25">
      <c r="A816" s="23"/>
    </row>
    <row r="817" spans="1:1" ht="15.5" x14ac:dyDescent="0.25">
      <c r="A817" s="23"/>
    </row>
    <row r="818" spans="1:1" ht="15.5" x14ac:dyDescent="0.25">
      <c r="A818" s="23"/>
    </row>
    <row r="819" spans="1:1" ht="15.5" x14ac:dyDescent="0.25">
      <c r="A819" s="23"/>
    </row>
    <row r="820" spans="1:1" ht="15.5" x14ac:dyDescent="0.25">
      <c r="A820" s="23"/>
    </row>
    <row r="821" spans="1:1" ht="15.5" x14ac:dyDescent="0.25">
      <c r="A821" s="23"/>
    </row>
    <row r="822" spans="1:1" ht="15.5" x14ac:dyDescent="0.25">
      <c r="A822" s="23"/>
    </row>
    <row r="823" spans="1:1" ht="15.5" x14ac:dyDescent="0.25">
      <c r="A823" s="23"/>
    </row>
    <row r="824" spans="1:1" ht="15.5" x14ac:dyDescent="0.25">
      <c r="A824" s="23"/>
    </row>
    <row r="825" spans="1:1" ht="15.5" x14ac:dyDescent="0.25">
      <c r="A825" s="23"/>
    </row>
    <row r="826" spans="1:1" ht="15.5" x14ac:dyDescent="0.25">
      <c r="A826" s="23"/>
    </row>
    <row r="827" spans="1:1" ht="15.5" x14ac:dyDescent="0.25">
      <c r="A827" s="23"/>
    </row>
    <row r="828" spans="1:1" ht="15.5" x14ac:dyDescent="0.25">
      <c r="A828" s="23"/>
    </row>
    <row r="829" spans="1:1" ht="15.5" x14ac:dyDescent="0.25">
      <c r="A829" s="23"/>
    </row>
    <row r="830" spans="1:1" ht="15.5" x14ac:dyDescent="0.25">
      <c r="A830" s="23"/>
    </row>
    <row r="831" spans="1:1" ht="15.5" x14ac:dyDescent="0.25">
      <c r="A831" s="23"/>
    </row>
    <row r="832" spans="1:1" ht="15.5" x14ac:dyDescent="0.25">
      <c r="A832" s="23"/>
    </row>
    <row r="833" spans="1:1" ht="15.5" x14ac:dyDescent="0.25">
      <c r="A833" s="23"/>
    </row>
    <row r="834" spans="1:1" ht="15.5" x14ac:dyDescent="0.25">
      <c r="A834" s="23"/>
    </row>
    <row r="835" spans="1:1" ht="15.5" x14ac:dyDescent="0.25">
      <c r="A835" s="23"/>
    </row>
    <row r="836" spans="1:1" ht="15.5" x14ac:dyDescent="0.25">
      <c r="A836" s="23"/>
    </row>
    <row r="837" spans="1:1" ht="15.5" x14ac:dyDescent="0.25">
      <c r="A837" s="23"/>
    </row>
    <row r="838" spans="1:1" ht="15.5" x14ac:dyDescent="0.25">
      <c r="A838" s="23"/>
    </row>
    <row r="839" spans="1:1" ht="15.5" x14ac:dyDescent="0.25">
      <c r="A839" s="23"/>
    </row>
    <row r="840" spans="1:1" ht="15.5" x14ac:dyDescent="0.25">
      <c r="A840" s="23"/>
    </row>
    <row r="841" spans="1:1" ht="15.5" x14ac:dyDescent="0.25">
      <c r="A841" s="23"/>
    </row>
    <row r="842" spans="1:1" ht="15.5" x14ac:dyDescent="0.25">
      <c r="A842" s="23"/>
    </row>
    <row r="843" spans="1:1" ht="15.5" x14ac:dyDescent="0.25">
      <c r="A843" s="23"/>
    </row>
    <row r="844" spans="1:1" ht="15.5" x14ac:dyDescent="0.25">
      <c r="A844" s="23"/>
    </row>
    <row r="845" spans="1:1" ht="15.5" x14ac:dyDescent="0.25">
      <c r="A845" s="23"/>
    </row>
    <row r="846" spans="1:1" ht="15.5" x14ac:dyDescent="0.25">
      <c r="A846" s="23"/>
    </row>
    <row r="847" spans="1:1" ht="15.5" x14ac:dyDescent="0.25">
      <c r="A847" s="23"/>
    </row>
    <row r="848" spans="1:1" ht="15.5" x14ac:dyDescent="0.25">
      <c r="A848" s="23"/>
    </row>
    <row r="849" spans="1:1" ht="15.5" x14ac:dyDescent="0.25">
      <c r="A849" s="23"/>
    </row>
    <row r="850" spans="1:1" ht="15.5" x14ac:dyDescent="0.25">
      <c r="A850" s="23"/>
    </row>
    <row r="851" spans="1:1" ht="15.5" x14ac:dyDescent="0.25">
      <c r="A851" s="23"/>
    </row>
    <row r="852" spans="1:1" ht="15.5" x14ac:dyDescent="0.25">
      <c r="A852" s="23"/>
    </row>
    <row r="853" spans="1:1" ht="15.5" x14ac:dyDescent="0.25">
      <c r="A853" s="23"/>
    </row>
    <row r="854" spans="1:1" ht="15.5" x14ac:dyDescent="0.25">
      <c r="A854" s="23"/>
    </row>
    <row r="855" spans="1:1" ht="15.5" x14ac:dyDescent="0.25">
      <c r="A855" s="23"/>
    </row>
    <row r="856" spans="1:1" ht="15.5" x14ac:dyDescent="0.25">
      <c r="A856" s="23"/>
    </row>
    <row r="857" spans="1:1" ht="15.5" x14ac:dyDescent="0.25">
      <c r="A857" s="23"/>
    </row>
    <row r="858" spans="1:1" ht="15.5" x14ac:dyDescent="0.25">
      <c r="A858" s="23"/>
    </row>
    <row r="859" spans="1:1" ht="15.5" x14ac:dyDescent="0.25">
      <c r="A859" s="23"/>
    </row>
    <row r="860" spans="1:1" ht="15.5" x14ac:dyDescent="0.25">
      <c r="A860" s="23"/>
    </row>
    <row r="861" spans="1:1" ht="15.5" x14ac:dyDescent="0.25">
      <c r="A861" s="23"/>
    </row>
    <row r="862" spans="1:1" ht="15.5" x14ac:dyDescent="0.25">
      <c r="A862" s="23"/>
    </row>
    <row r="863" spans="1:1" ht="15.5" x14ac:dyDescent="0.25">
      <c r="A863" s="23"/>
    </row>
    <row r="864" spans="1:1" ht="15.5" x14ac:dyDescent="0.25">
      <c r="A864" s="23"/>
    </row>
    <row r="865" spans="1:1" ht="15.5" x14ac:dyDescent="0.25">
      <c r="A865" s="23"/>
    </row>
    <row r="866" spans="1:1" ht="15.5" x14ac:dyDescent="0.25">
      <c r="A866" s="23"/>
    </row>
    <row r="867" spans="1:1" ht="15.5" x14ac:dyDescent="0.25">
      <c r="A867" s="23"/>
    </row>
    <row r="868" spans="1:1" ht="15.5" x14ac:dyDescent="0.25">
      <c r="A868" s="23"/>
    </row>
    <row r="869" spans="1:1" ht="15.5" x14ac:dyDescent="0.25">
      <c r="A869" s="23"/>
    </row>
    <row r="870" spans="1:1" ht="15.5" x14ac:dyDescent="0.25">
      <c r="A870" s="23"/>
    </row>
    <row r="871" spans="1:1" ht="15.5" x14ac:dyDescent="0.25">
      <c r="A871" s="23"/>
    </row>
    <row r="872" spans="1:1" ht="15.5" x14ac:dyDescent="0.25">
      <c r="A872" s="23"/>
    </row>
    <row r="873" spans="1:1" ht="15.5" x14ac:dyDescent="0.25">
      <c r="A873" s="23"/>
    </row>
    <row r="874" spans="1:1" ht="15.5" x14ac:dyDescent="0.25">
      <c r="A874" s="23"/>
    </row>
    <row r="875" spans="1:1" ht="15.5" x14ac:dyDescent="0.25">
      <c r="A875" s="23"/>
    </row>
    <row r="876" spans="1:1" ht="15.5" x14ac:dyDescent="0.25">
      <c r="A876" s="23"/>
    </row>
    <row r="877" spans="1:1" ht="15.5" x14ac:dyDescent="0.25">
      <c r="A877" s="23"/>
    </row>
    <row r="878" spans="1:1" ht="15.5" x14ac:dyDescent="0.25">
      <c r="A878" s="23"/>
    </row>
    <row r="879" spans="1:1" ht="15.5" x14ac:dyDescent="0.25">
      <c r="A879" s="23"/>
    </row>
    <row r="880" spans="1:1" ht="15.5" x14ac:dyDescent="0.25">
      <c r="A880" s="23"/>
    </row>
    <row r="881" spans="1:1" ht="15.5" x14ac:dyDescent="0.25">
      <c r="A881" s="23"/>
    </row>
    <row r="882" spans="1:1" ht="15.5" x14ac:dyDescent="0.25">
      <c r="A882" s="23"/>
    </row>
    <row r="883" spans="1:1" ht="15.5" x14ac:dyDescent="0.25">
      <c r="A883" s="23"/>
    </row>
    <row r="884" spans="1:1" ht="15.5" x14ac:dyDescent="0.25">
      <c r="A884" s="23"/>
    </row>
    <row r="885" spans="1:1" ht="15.5" x14ac:dyDescent="0.25">
      <c r="A885" s="23"/>
    </row>
    <row r="886" spans="1:1" ht="15.5" x14ac:dyDescent="0.25">
      <c r="A886" s="23"/>
    </row>
    <row r="887" spans="1:1" ht="15.5" x14ac:dyDescent="0.25">
      <c r="A887" s="23"/>
    </row>
    <row r="888" spans="1:1" ht="15.5" x14ac:dyDescent="0.25">
      <c r="A888" s="23"/>
    </row>
    <row r="889" spans="1:1" ht="15.5" x14ac:dyDescent="0.25">
      <c r="A889" s="23"/>
    </row>
    <row r="890" spans="1:1" ht="15.5" x14ac:dyDescent="0.25">
      <c r="A890" s="23"/>
    </row>
    <row r="891" spans="1:1" ht="15.5" x14ac:dyDescent="0.25">
      <c r="A891" s="23"/>
    </row>
    <row r="892" spans="1:1" ht="15.5" x14ac:dyDescent="0.25">
      <c r="A892" s="23"/>
    </row>
    <row r="893" spans="1:1" ht="15.5" x14ac:dyDescent="0.25">
      <c r="A893" s="23"/>
    </row>
    <row r="894" spans="1:1" ht="15.5" x14ac:dyDescent="0.25">
      <c r="A894" s="23"/>
    </row>
    <row r="895" spans="1:1" ht="15.5" x14ac:dyDescent="0.25">
      <c r="A895" s="23"/>
    </row>
    <row r="896" spans="1:1" ht="15.5" x14ac:dyDescent="0.25">
      <c r="A896" s="23"/>
    </row>
    <row r="897" spans="1:1" ht="15.5" x14ac:dyDescent="0.25">
      <c r="A897" s="23"/>
    </row>
    <row r="898" spans="1:1" ht="15.5" x14ac:dyDescent="0.25">
      <c r="A898" s="23"/>
    </row>
    <row r="899" spans="1:1" ht="15.5" x14ac:dyDescent="0.25">
      <c r="A899" s="23"/>
    </row>
    <row r="900" spans="1:1" ht="15.5" x14ac:dyDescent="0.25">
      <c r="A900" s="23"/>
    </row>
    <row r="901" spans="1:1" ht="15.5" x14ac:dyDescent="0.25">
      <c r="A901" s="23"/>
    </row>
    <row r="902" spans="1:1" ht="15.5" x14ac:dyDescent="0.25">
      <c r="A902" s="23"/>
    </row>
    <row r="903" spans="1:1" ht="15.5" x14ac:dyDescent="0.25">
      <c r="A903" s="23"/>
    </row>
    <row r="904" spans="1:1" ht="15.5" x14ac:dyDescent="0.25">
      <c r="A904" s="23"/>
    </row>
    <row r="905" spans="1:1" ht="15.5" x14ac:dyDescent="0.25">
      <c r="A905" s="23"/>
    </row>
    <row r="906" spans="1:1" ht="15.5" x14ac:dyDescent="0.25">
      <c r="A906" s="23"/>
    </row>
    <row r="907" spans="1:1" ht="15.5" x14ac:dyDescent="0.25">
      <c r="A907" s="23"/>
    </row>
    <row r="908" spans="1:1" ht="15.5" x14ac:dyDescent="0.25">
      <c r="A908" s="23"/>
    </row>
    <row r="909" spans="1:1" ht="15.5" x14ac:dyDescent="0.25">
      <c r="A909" s="23"/>
    </row>
    <row r="910" spans="1:1" ht="15.5" x14ac:dyDescent="0.25">
      <c r="A910" s="23"/>
    </row>
    <row r="911" spans="1:1" ht="15.5" x14ac:dyDescent="0.25">
      <c r="A911" s="23"/>
    </row>
    <row r="912" spans="1:1" ht="15.5" x14ac:dyDescent="0.25">
      <c r="A912" s="23"/>
    </row>
    <row r="913" spans="1:1" ht="15.5" x14ac:dyDescent="0.25">
      <c r="A913" s="23"/>
    </row>
    <row r="914" spans="1:1" ht="15.5" x14ac:dyDescent="0.25">
      <c r="A914" s="23"/>
    </row>
    <row r="915" spans="1:1" ht="15.5" x14ac:dyDescent="0.25">
      <c r="A915" s="23"/>
    </row>
    <row r="916" spans="1:1" ht="15.5" x14ac:dyDescent="0.25">
      <c r="A916" s="23"/>
    </row>
    <row r="917" spans="1:1" ht="15.5" x14ac:dyDescent="0.25">
      <c r="A917" s="23"/>
    </row>
    <row r="918" spans="1:1" ht="15.5" x14ac:dyDescent="0.25">
      <c r="A918" s="23"/>
    </row>
    <row r="919" spans="1:1" ht="15.5" x14ac:dyDescent="0.25">
      <c r="A919" s="23"/>
    </row>
    <row r="920" spans="1:1" ht="15.5" x14ac:dyDescent="0.25">
      <c r="A920" s="23"/>
    </row>
    <row r="921" spans="1:1" ht="15.5" x14ac:dyDescent="0.25">
      <c r="A921" s="23"/>
    </row>
    <row r="922" spans="1:1" ht="15.5" x14ac:dyDescent="0.25">
      <c r="A922" s="23"/>
    </row>
    <row r="923" spans="1:1" ht="15.5" x14ac:dyDescent="0.25">
      <c r="A923" s="23"/>
    </row>
    <row r="924" spans="1:1" ht="15.5" x14ac:dyDescent="0.25">
      <c r="A924" s="23"/>
    </row>
    <row r="925" spans="1:1" ht="15.5" x14ac:dyDescent="0.25">
      <c r="A925" s="23"/>
    </row>
    <row r="926" spans="1:1" ht="15.5" x14ac:dyDescent="0.25">
      <c r="A926" s="23"/>
    </row>
    <row r="927" spans="1:1" ht="15.5" x14ac:dyDescent="0.25">
      <c r="A927" s="23"/>
    </row>
    <row r="928" spans="1:1" ht="15.5" x14ac:dyDescent="0.25">
      <c r="A928" s="23"/>
    </row>
    <row r="929" spans="1:1" ht="15.5" x14ac:dyDescent="0.25">
      <c r="A929" s="23"/>
    </row>
    <row r="930" spans="1:1" ht="15.5" x14ac:dyDescent="0.25">
      <c r="A930" s="23"/>
    </row>
    <row r="931" spans="1:1" ht="15.5" x14ac:dyDescent="0.25">
      <c r="A931" s="23"/>
    </row>
    <row r="932" spans="1:1" ht="15.5" x14ac:dyDescent="0.25">
      <c r="A932" s="23"/>
    </row>
    <row r="933" spans="1:1" ht="15.5" x14ac:dyDescent="0.25">
      <c r="A933" s="23"/>
    </row>
    <row r="934" spans="1:1" ht="15.5" x14ac:dyDescent="0.25">
      <c r="A934" s="23"/>
    </row>
    <row r="935" spans="1:1" ht="15.5" x14ac:dyDescent="0.25">
      <c r="A935" s="23"/>
    </row>
    <row r="936" spans="1:1" ht="15.5" x14ac:dyDescent="0.25">
      <c r="A936" s="23"/>
    </row>
    <row r="937" spans="1:1" ht="15.5" x14ac:dyDescent="0.25">
      <c r="A937" s="23"/>
    </row>
    <row r="938" spans="1:1" ht="15.5" x14ac:dyDescent="0.25">
      <c r="A938" s="23"/>
    </row>
    <row r="939" spans="1:1" ht="15.5" x14ac:dyDescent="0.25">
      <c r="A939" s="23"/>
    </row>
    <row r="940" spans="1:1" ht="15.5" x14ac:dyDescent="0.25">
      <c r="A940" s="23"/>
    </row>
    <row r="941" spans="1:1" ht="15.5" x14ac:dyDescent="0.25">
      <c r="A941" s="23"/>
    </row>
    <row r="942" spans="1:1" ht="15.5" x14ac:dyDescent="0.25">
      <c r="A942" s="23"/>
    </row>
    <row r="943" spans="1:1" ht="15.5" x14ac:dyDescent="0.25">
      <c r="A943" s="23"/>
    </row>
    <row r="944" spans="1:1" ht="15.5" x14ac:dyDescent="0.25">
      <c r="A944" s="23"/>
    </row>
    <row r="945" spans="1:1" ht="15.5" x14ac:dyDescent="0.25">
      <c r="A945" s="23"/>
    </row>
    <row r="946" spans="1:1" ht="15.5" x14ac:dyDescent="0.25">
      <c r="A946" s="23"/>
    </row>
    <row r="947" spans="1:1" ht="15.5" x14ac:dyDescent="0.25">
      <c r="A947" s="23"/>
    </row>
    <row r="948" spans="1:1" ht="15.5" x14ac:dyDescent="0.25">
      <c r="A948" s="23"/>
    </row>
    <row r="949" spans="1:1" ht="15.5" x14ac:dyDescent="0.25">
      <c r="A949" s="23"/>
    </row>
    <row r="950" spans="1:1" ht="15.5" x14ac:dyDescent="0.25">
      <c r="A950" s="23"/>
    </row>
    <row r="951" spans="1:1" ht="15.5" x14ac:dyDescent="0.25">
      <c r="A951" s="23"/>
    </row>
    <row r="952" spans="1:1" ht="15.5" x14ac:dyDescent="0.25">
      <c r="A952" s="23"/>
    </row>
    <row r="953" spans="1:1" ht="15.5" x14ac:dyDescent="0.25">
      <c r="A953" s="23"/>
    </row>
    <row r="954" spans="1:1" ht="15.5" x14ac:dyDescent="0.25">
      <c r="A954" s="23"/>
    </row>
    <row r="955" spans="1:1" ht="15.5" x14ac:dyDescent="0.25">
      <c r="A955" s="23"/>
    </row>
    <row r="956" spans="1:1" ht="15.5" x14ac:dyDescent="0.25">
      <c r="A956" s="23"/>
    </row>
    <row r="957" spans="1:1" ht="15.5" x14ac:dyDescent="0.25">
      <c r="A957" s="23"/>
    </row>
    <row r="958" spans="1:1" ht="15.5" x14ac:dyDescent="0.25">
      <c r="A958" s="23"/>
    </row>
    <row r="959" spans="1:1" ht="15.5" x14ac:dyDescent="0.25">
      <c r="A959" s="23"/>
    </row>
    <row r="960" spans="1:1" ht="15.5" x14ac:dyDescent="0.25">
      <c r="A960" s="23"/>
    </row>
    <row r="961" spans="1:1" ht="15.5" x14ac:dyDescent="0.25">
      <c r="A961" s="23"/>
    </row>
    <row r="962" spans="1:1" ht="15.5" x14ac:dyDescent="0.25">
      <c r="A962" s="23"/>
    </row>
    <row r="963" spans="1:1" ht="15.5" x14ac:dyDescent="0.25">
      <c r="A963" s="23"/>
    </row>
    <row r="964" spans="1:1" ht="15.5" x14ac:dyDescent="0.25">
      <c r="A964" s="23"/>
    </row>
    <row r="965" spans="1:1" ht="15.5" x14ac:dyDescent="0.25">
      <c r="A965" s="23"/>
    </row>
    <row r="966" spans="1:1" ht="15.5" x14ac:dyDescent="0.25">
      <c r="A966" s="23"/>
    </row>
    <row r="967" spans="1:1" ht="15.5" x14ac:dyDescent="0.25">
      <c r="A967" s="23"/>
    </row>
    <row r="968" spans="1:1" ht="15.5" x14ac:dyDescent="0.25">
      <c r="A968" s="23"/>
    </row>
    <row r="969" spans="1:1" ht="15.5" x14ac:dyDescent="0.25">
      <c r="A969" s="23"/>
    </row>
    <row r="970" spans="1:1" ht="15.5" x14ac:dyDescent="0.25">
      <c r="A970" s="23"/>
    </row>
    <row r="971" spans="1:1" ht="15.5" x14ac:dyDescent="0.25">
      <c r="A971" s="23"/>
    </row>
    <row r="972" spans="1:1" ht="15.5" x14ac:dyDescent="0.25">
      <c r="A972" s="23"/>
    </row>
    <row r="973" spans="1:1" ht="15.5" x14ac:dyDescent="0.25">
      <c r="A973" s="23"/>
    </row>
    <row r="974" spans="1:1" ht="15.5" x14ac:dyDescent="0.25">
      <c r="A974" s="23"/>
    </row>
    <row r="975" spans="1:1" ht="15.5" x14ac:dyDescent="0.25">
      <c r="A975" s="23"/>
    </row>
    <row r="976" spans="1:1" ht="15.5" x14ac:dyDescent="0.25">
      <c r="A976" s="23"/>
    </row>
    <row r="977" spans="1:1" ht="15.5" x14ac:dyDescent="0.25">
      <c r="A977" s="23"/>
    </row>
    <row r="978" spans="1:1" ht="15.5" x14ac:dyDescent="0.25">
      <c r="A978" s="23"/>
    </row>
    <row r="979" spans="1:1" ht="15.5" x14ac:dyDescent="0.25">
      <c r="A979" s="23"/>
    </row>
    <row r="980" spans="1:1" ht="15.5" x14ac:dyDescent="0.25">
      <c r="A980" s="23"/>
    </row>
    <row r="981" spans="1:1" ht="15.5" x14ac:dyDescent="0.25">
      <c r="A981" s="23"/>
    </row>
    <row r="982" spans="1:1" ht="15.5" x14ac:dyDescent="0.25">
      <c r="A982" s="23"/>
    </row>
    <row r="983" spans="1:1" ht="15.5" x14ac:dyDescent="0.25">
      <c r="A983" s="23"/>
    </row>
    <row r="984" spans="1:1" ht="15.5" x14ac:dyDescent="0.25">
      <c r="A984" s="23"/>
    </row>
    <row r="985" spans="1:1" ht="15.5" x14ac:dyDescent="0.25">
      <c r="A985" s="23"/>
    </row>
    <row r="986" spans="1:1" ht="15.5" x14ac:dyDescent="0.25">
      <c r="A986" s="23"/>
    </row>
    <row r="987" spans="1:1" ht="15.5" x14ac:dyDescent="0.25">
      <c r="A987" s="23"/>
    </row>
    <row r="988" spans="1:1" ht="15.5" x14ac:dyDescent="0.25">
      <c r="A988" s="23"/>
    </row>
    <row r="989" spans="1:1" ht="15.5" x14ac:dyDescent="0.25">
      <c r="A989" s="23"/>
    </row>
    <row r="990" spans="1:1" ht="15.5" x14ac:dyDescent="0.25">
      <c r="A990" s="23"/>
    </row>
    <row r="991" spans="1:1" ht="15.5" x14ac:dyDescent="0.25">
      <c r="A991" s="23"/>
    </row>
    <row r="992" spans="1:1" ht="15.5" x14ac:dyDescent="0.25">
      <c r="A992" s="23"/>
    </row>
    <row r="993" spans="1:1" ht="15.5" x14ac:dyDescent="0.25">
      <c r="A993" s="23"/>
    </row>
    <row r="994" spans="1:1" ht="15.5" x14ac:dyDescent="0.25">
      <c r="A994" s="23"/>
    </row>
    <row r="995" spans="1:1" ht="15.5" x14ac:dyDescent="0.25">
      <c r="A995" s="23"/>
    </row>
    <row r="996" spans="1:1" ht="15.5" x14ac:dyDescent="0.25">
      <c r="A996" s="23"/>
    </row>
    <row r="997" spans="1:1" ht="15.5" x14ac:dyDescent="0.25">
      <c r="A997" s="23"/>
    </row>
    <row r="998" spans="1:1" ht="15.5" x14ac:dyDescent="0.25">
      <c r="A998" s="23"/>
    </row>
    <row r="999" spans="1:1" ht="15.5" x14ac:dyDescent="0.25">
      <c r="A999" s="23"/>
    </row>
    <row r="1000" spans="1:1" ht="15.5" x14ac:dyDescent="0.25">
      <c r="A1000" s="23"/>
    </row>
  </sheetData>
  <sheetProtection selectLockedCells="1" selectUnlockedCell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V118"/>
  <sheetViews>
    <sheetView showGridLines="0" zoomScale="120" zoomScaleNormal="120" workbookViewId="0">
      <selection activeCell="H111" sqref="H111:I111"/>
    </sheetView>
  </sheetViews>
  <sheetFormatPr defaultColWidth="8.765625" defaultRowHeight="15.5" x14ac:dyDescent="0.35"/>
  <cols>
    <col min="1" max="1" width="11.23046875" style="517" customWidth="1"/>
    <col min="2" max="10" width="11" style="517" customWidth="1"/>
    <col min="11" max="16384" width="8.765625" style="517"/>
  </cols>
  <sheetData>
    <row r="1" spans="1:11" ht="23" x14ac:dyDescent="0.5">
      <c r="A1" s="1005" t="s">
        <v>1199</v>
      </c>
      <c r="B1" s="1005"/>
      <c r="C1" s="1005"/>
      <c r="D1" s="1005"/>
      <c r="E1" s="1005"/>
      <c r="F1" s="1005"/>
      <c r="G1" s="1005"/>
      <c r="H1" s="1005"/>
      <c r="I1" s="1005"/>
      <c r="J1" s="1005"/>
      <c r="K1" s="516" t="s">
        <v>776</v>
      </c>
    </row>
    <row r="2" spans="1:11" ht="23" thickBot="1" x14ac:dyDescent="0.5">
      <c r="A2" s="518"/>
      <c r="B2" s="518"/>
      <c r="C2" s="518"/>
      <c r="D2" s="518"/>
      <c r="E2" s="518"/>
      <c r="F2" s="518"/>
      <c r="G2" s="518"/>
      <c r="H2" s="518"/>
      <c r="I2" s="518"/>
      <c r="J2" s="518"/>
      <c r="K2" s="516"/>
    </row>
    <row r="3" spans="1:11" ht="23" thickBot="1" x14ac:dyDescent="0.5">
      <c r="D3" s="984" t="s">
        <v>941</v>
      </c>
      <c r="E3" s="985"/>
      <c r="F3" s="985"/>
      <c r="G3" s="986"/>
      <c r="I3" s="518"/>
      <c r="J3" s="518"/>
      <c r="K3" s="516"/>
    </row>
    <row r="4" spans="1:11" ht="23" thickBot="1" x14ac:dyDescent="0.5">
      <c r="D4" s="987" t="s">
        <v>940</v>
      </c>
      <c r="E4" s="988"/>
      <c r="F4" s="988"/>
      <c r="G4" s="989"/>
      <c r="I4" s="518"/>
      <c r="J4" s="518"/>
      <c r="K4" s="516"/>
    </row>
    <row r="5" spans="1:11" s="519" customFormat="1" ht="22.5" x14ac:dyDescent="0.45">
      <c r="D5" s="520"/>
      <c r="E5" s="520"/>
      <c r="F5" s="520"/>
      <c r="G5" s="520"/>
      <c r="I5" s="521"/>
      <c r="J5" s="521"/>
      <c r="K5" s="522"/>
    </row>
    <row r="6" spans="1:11" ht="21.75" customHeight="1" x14ac:dyDescent="0.35">
      <c r="A6" s="1015" t="s">
        <v>795</v>
      </c>
      <c r="B6" s="1015"/>
      <c r="C6" s="1015"/>
      <c r="D6" s="1015"/>
      <c r="E6" s="1015"/>
      <c r="F6" s="1015"/>
      <c r="G6" s="1015"/>
      <c r="H6" s="1015"/>
      <c r="I6" s="1015"/>
      <c r="J6" s="1015"/>
    </row>
    <row r="7" spans="1:11" ht="9" customHeight="1" x14ac:dyDescent="0.35">
      <c r="A7" s="523" t="e">
        <v>#REF!</v>
      </c>
      <c r="B7" s="524"/>
      <c r="C7" s="524"/>
      <c r="D7" s="524"/>
      <c r="E7" s="524"/>
      <c r="F7" s="524"/>
      <c r="G7" s="524"/>
      <c r="H7" s="524"/>
      <c r="I7" s="524"/>
      <c r="J7" s="524"/>
    </row>
    <row r="8" spans="1:11" ht="10.5" customHeight="1" x14ac:dyDescent="0.35">
      <c r="A8" s="524"/>
      <c r="B8" s="524"/>
      <c r="C8" s="524"/>
      <c r="D8" s="524"/>
      <c r="E8" s="524"/>
      <c r="F8" s="524"/>
      <c r="G8" s="524"/>
      <c r="H8" s="524"/>
      <c r="I8" s="524"/>
      <c r="J8" s="524"/>
    </row>
    <row r="9" spans="1:11" ht="7.15" customHeight="1" x14ac:dyDescent="0.35">
      <c r="C9" s="525"/>
    </row>
    <row r="10" spans="1:11" ht="12" customHeight="1" x14ac:dyDescent="0.35">
      <c r="A10" s="1015" t="s">
        <v>796</v>
      </c>
      <c r="B10" s="1015"/>
      <c r="C10" s="1015"/>
      <c r="D10" s="1015"/>
      <c r="E10" s="1015"/>
      <c r="F10" s="1015"/>
      <c r="G10" s="1015"/>
      <c r="H10" s="1015"/>
      <c r="I10" s="1015"/>
      <c r="J10" s="1015"/>
    </row>
    <row r="11" spans="1:11" ht="22.9" customHeight="1" x14ac:dyDescent="0.4">
      <c r="A11" s="1016" t="s">
        <v>797</v>
      </c>
      <c r="B11" s="1016"/>
      <c r="C11" s="1016"/>
      <c r="D11" s="1016"/>
      <c r="E11" s="1016"/>
      <c r="F11" s="1016"/>
      <c r="G11" s="1016"/>
      <c r="H11" s="1016"/>
      <c r="I11" s="1016"/>
      <c r="J11" s="1016"/>
    </row>
    <row r="12" spans="1:11" ht="6" customHeight="1" x14ac:dyDescent="0.35">
      <c r="A12" s="526"/>
      <c r="B12" s="526"/>
      <c r="C12" s="526"/>
      <c r="D12" s="527"/>
      <c r="E12" s="526"/>
      <c r="F12" s="526"/>
      <c r="G12" s="526"/>
      <c r="H12" s="526"/>
      <c r="I12" s="526"/>
      <c r="J12" s="526"/>
    </row>
    <row r="13" spans="1:11" ht="5.5" customHeight="1" x14ac:dyDescent="0.35">
      <c r="A13" s="526"/>
      <c r="B13" s="526"/>
      <c r="C13" s="526"/>
      <c r="D13" s="526"/>
      <c r="E13" s="526"/>
      <c r="F13" s="526"/>
      <c r="G13" s="526"/>
      <c r="H13" s="526"/>
      <c r="I13" s="526"/>
      <c r="J13" s="526"/>
    </row>
    <row r="14" spans="1:11" ht="3" customHeight="1" x14ac:dyDescent="0.35"/>
    <row r="15" spans="1:11" ht="19.899999999999999" customHeight="1" x14ac:dyDescent="0.35">
      <c r="A15" s="1017"/>
      <c r="B15" s="1017"/>
      <c r="C15" s="1017"/>
      <c r="D15" s="1017"/>
      <c r="E15" s="1017"/>
      <c r="F15" s="1017"/>
      <c r="G15" s="1017"/>
      <c r="H15" s="1017"/>
      <c r="I15" s="1017"/>
      <c r="J15" s="1017"/>
    </row>
    <row r="16" spans="1:11" ht="15.65" customHeight="1" x14ac:dyDescent="0.35">
      <c r="A16" s="1018"/>
      <c r="B16" s="1018"/>
      <c r="C16" s="1018"/>
      <c r="D16" s="1018"/>
      <c r="E16" s="1018"/>
      <c r="F16" s="1018"/>
      <c r="G16" s="1018"/>
      <c r="H16" s="1018"/>
      <c r="I16" s="1018"/>
      <c r="J16" s="1018"/>
    </row>
    <row r="17" spans="1:22" x14ac:dyDescent="0.35">
      <c r="C17" s="528"/>
      <c r="D17" s="528"/>
    </row>
    <row r="18" spans="1:22" x14ac:dyDescent="0.35">
      <c r="C18" s="528"/>
      <c r="D18" s="528"/>
      <c r="E18" s="1019" t="s">
        <v>798</v>
      </c>
      <c r="F18" s="1019"/>
    </row>
    <row r="19" spans="1:22" x14ac:dyDescent="0.35">
      <c r="E19" s="1020"/>
      <c r="F19" s="1021"/>
    </row>
    <row r="20" spans="1:22" ht="25.15" customHeight="1" x14ac:dyDescent="0.35"/>
    <row r="21" spans="1:22" ht="15" customHeight="1" thickBot="1" x14ac:dyDescent="0.4">
      <c r="A21" s="1022" t="s">
        <v>799</v>
      </c>
      <c r="B21" s="1022"/>
      <c r="C21" s="1022"/>
      <c r="D21" s="1022"/>
      <c r="E21" s="529"/>
      <c r="F21" s="526"/>
      <c r="G21" s="1022" t="s">
        <v>800</v>
      </c>
      <c r="H21" s="1022"/>
      <c r="I21" s="1022"/>
      <c r="J21" s="1022"/>
    </row>
    <row r="22" spans="1:22" ht="27.65" customHeight="1" thickTop="1" x14ac:dyDescent="0.35">
      <c r="A22" s="530" t="s">
        <v>801</v>
      </c>
      <c r="B22" s="530" t="s">
        <v>802</v>
      </c>
      <c r="C22" s="530" t="s">
        <v>803</v>
      </c>
      <c r="D22" s="530" t="s">
        <v>804</v>
      </c>
      <c r="F22" s="526"/>
      <c r="G22" s="530" t="s">
        <v>801</v>
      </c>
      <c r="H22" s="530" t="s">
        <v>802</v>
      </c>
      <c r="I22" s="530" t="s">
        <v>803</v>
      </c>
      <c r="J22" s="530" t="s">
        <v>804</v>
      </c>
    </row>
    <row r="23" spans="1:22" ht="43.9" customHeight="1" thickBot="1" x14ac:dyDescent="0.4">
      <c r="A23" s="531" t="s">
        <v>805</v>
      </c>
      <c r="B23" s="532"/>
      <c r="C23" s="533"/>
      <c r="D23" s="534"/>
      <c r="F23" s="526"/>
      <c r="G23" s="1023" t="s">
        <v>806</v>
      </c>
      <c r="H23" s="1025"/>
      <c r="I23" s="1027"/>
      <c r="J23" s="1025"/>
      <c r="M23" s="526"/>
      <c r="N23" s="526"/>
      <c r="O23" s="526"/>
      <c r="P23" s="526"/>
      <c r="Q23" s="526"/>
      <c r="R23" s="526"/>
      <c r="S23" s="526"/>
      <c r="T23" s="526"/>
      <c r="U23" s="526"/>
      <c r="V23" s="526"/>
    </row>
    <row r="24" spans="1:22" ht="43.9" customHeight="1" thickTop="1" thickBot="1" x14ac:dyDescent="0.4">
      <c r="A24" s="535" t="s">
        <v>807</v>
      </c>
      <c r="B24" s="535"/>
      <c r="C24" s="536"/>
      <c r="D24" s="537"/>
      <c r="F24" s="526"/>
      <c r="G24" s="1024"/>
      <c r="H24" s="1026"/>
      <c r="I24" s="1028"/>
      <c r="J24" s="1026"/>
      <c r="L24" s="538"/>
      <c r="M24" s="526"/>
      <c r="N24" s="526"/>
      <c r="O24" s="526"/>
      <c r="P24" s="526"/>
      <c r="Q24" s="526"/>
      <c r="R24" s="526"/>
      <c r="S24" s="526"/>
      <c r="T24" s="526"/>
      <c r="U24" s="526"/>
      <c r="V24" s="526"/>
    </row>
    <row r="25" spans="1:22" ht="43.9" customHeight="1" thickTop="1" thickBot="1" x14ac:dyDescent="0.4">
      <c r="A25" s="1006" t="s">
        <v>808</v>
      </c>
      <c r="B25" s="1007"/>
      <c r="C25" s="1008"/>
      <c r="D25" s="539"/>
      <c r="F25" s="526"/>
      <c r="G25" s="1009" t="s">
        <v>809</v>
      </c>
      <c r="H25" s="1010"/>
      <c r="I25" s="1011"/>
      <c r="J25" s="540"/>
    </row>
    <row r="26" spans="1:22" ht="43.9" customHeight="1" thickTop="1" x14ac:dyDescent="0.35">
      <c r="F26" s="526"/>
      <c r="G26" s="1006" t="s">
        <v>810</v>
      </c>
      <c r="H26" s="1007"/>
      <c r="I26" s="1008"/>
      <c r="J26" s="541"/>
    </row>
    <row r="27" spans="1:22" ht="20.25" customHeight="1" thickBot="1" x14ac:dyDescent="0.4">
      <c r="A27" s="526"/>
      <c r="B27" s="526"/>
      <c r="C27" s="526"/>
      <c r="D27" s="526"/>
      <c r="E27" s="526"/>
      <c r="F27" s="526"/>
      <c r="G27" s="526"/>
      <c r="H27" s="526"/>
      <c r="I27" s="526"/>
      <c r="J27" s="526"/>
    </row>
    <row r="28" spans="1:22" ht="40.15" customHeight="1" x14ac:dyDescent="0.35">
      <c r="B28" s="1012" t="s">
        <v>811</v>
      </c>
      <c r="C28" s="1013"/>
      <c r="D28" s="1013"/>
      <c r="E28" s="1013"/>
      <c r="F28" s="1013" t="s">
        <v>923</v>
      </c>
      <c r="G28" s="1013"/>
      <c r="H28" s="1013"/>
      <c r="I28" s="1014"/>
      <c r="L28" s="538"/>
    </row>
    <row r="29" spans="1:22" ht="21.5" thickBot="1" x14ac:dyDescent="0.55000000000000004">
      <c r="B29" s="994"/>
      <c r="C29" s="995"/>
      <c r="D29" s="995"/>
      <c r="E29" s="995"/>
      <c r="F29" s="994"/>
      <c r="G29" s="995"/>
      <c r="H29" s="995"/>
      <c r="I29" s="995"/>
    </row>
    <row r="30" spans="1:22" ht="12" customHeight="1" x14ac:dyDescent="0.35"/>
    <row r="31" spans="1:22" x14ac:dyDescent="0.35">
      <c r="A31" s="542"/>
    </row>
    <row r="32" spans="1:22" x14ac:dyDescent="0.35">
      <c r="A32" s="542" t="s">
        <v>315</v>
      </c>
    </row>
    <row r="33" spans="1:10" ht="15" customHeight="1" x14ac:dyDescent="0.35">
      <c r="A33" s="542" t="s">
        <v>1239</v>
      </c>
    </row>
    <row r="34" spans="1:10" ht="15" customHeight="1" x14ac:dyDescent="0.35">
      <c r="A34" s="543" t="s">
        <v>845</v>
      </c>
    </row>
    <row r="35" spans="1:10" ht="25.15" customHeight="1" x14ac:dyDescent="0.35">
      <c r="A35" s="999" t="s">
        <v>806</v>
      </c>
      <c r="B35" s="999"/>
      <c r="C35" s="999"/>
      <c r="D35" s="999"/>
      <c r="E35" s="999"/>
      <c r="F35" s="999"/>
      <c r="G35" s="999"/>
      <c r="H35" s="999"/>
      <c r="I35" s="999"/>
      <c r="J35" s="999"/>
    </row>
    <row r="36" spans="1:10" ht="21" customHeight="1" x14ac:dyDescent="0.35">
      <c r="A36" s="996" t="s">
        <v>812</v>
      </c>
      <c r="B36" s="996"/>
      <c r="C36" s="996"/>
      <c r="D36" s="996"/>
      <c r="E36" s="996"/>
      <c r="F36" s="996"/>
      <c r="G36" s="997" t="s">
        <v>813</v>
      </c>
      <c r="H36" s="997"/>
      <c r="I36" s="997" t="s">
        <v>814</v>
      </c>
      <c r="J36" s="997"/>
    </row>
    <row r="37" spans="1:10" ht="21" customHeight="1" x14ac:dyDescent="0.35">
      <c r="A37" s="1000" t="s">
        <v>815</v>
      </c>
      <c r="B37" s="1000"/>
      <c r="C37" s="1000"/>
      <c r="D37" s="1000"/>
      <c r="E37" s="1000"/>
      <c r="F37" s="1000"/>
      <c r="G37" s="1000"/>
      <c r="H37" s="1000"/>
      <c r="I37" s="1000"/>
      <c r="J37" s="1000"/>
    </row>
    <row r="38" spans="1:10" ht="27" customHeight="1" x14ac:dyDescent="0.35">
      <c r="A38" s="1001" t="s">
        <v>948</v>
      </c>
      <c r="B38" s="1001"/>
      <c r="C38" s="1001"/>
      <c r="D38" s="1001"/>
      <c r="E38" s="1001"/>
      <c r="F38" s="1001"/>
      <c r="G38" s="1002"/>
      <c r="H38" s="1002"/>
      <c r="I38" s="1002"/>
      <c r="J38" s="1002"/>
    </row>
    <row r="39" spans="1:10" ht="21" customHeight="1" x14ac:dyDescent="0.35">
      <c r="A39" s="998" t="s">
        <v>816</v>
      </c>
      <c r="B39" s="998"/>
      <c r="C39" s="998"/>
      <c r="D39" s="998"/>
      <c r="E39" s="998"/>
      <c r="F39" s="998"/>
      <c r="G39" s="998"/>
      <c r="H39" s="998"/>
      <c r="I39" s="998"/>
      <c r="J39" s="998"/>
    </row>
    <row r="40" spans="1:10" ht="27" customHeight="1" x14ac:dyDescent="0.35">
      <c r="A40" s="1001" t="s">
        <v>949</v>
      </c>
      <c r="B40" s="1001"/>
      <c r="C40" s="1001"/>
      <c r="D40" s="1001"/>
      <c r="E40" s="1001"/>
      <c r="F40" s="1001"/>
      <c r="G40" s="1002"/>
      <c r="H40" s="1002"/>
      <c r="I40" s="1002"/>
      <c r="J40" s="1002"/>
    </row>
    <row r="41" spans="1:10" ht="21" customHeight="1" x14ac:dyDescent="0.35">
      <c r="A41" s="996" t="s">
        <v>817</v>
      </c>
      <c r="B41" s="996"/>
      <c r="C41" s="996"/>
      <c r="D41" s="996"/>
      <c r="E41" s="996"/>
      <c r="F41" s="996"/>
      <c r="G41" s="997" t="s">
        <v>818</v>
      </c>
      <c r="H41" s="997"/>
      <c r="I41" s="997" t="s">
        <v>814</v>
      </c>
      <c r="J41" s="997"/>
    </row>
    <row r="42" spans="1:10" ht="21" customHeight="1" x14ac:dyDescent="0.35">
      <c r="A42" s="998" t="s">
        <v>815</v>
      </c>
      <c r="B42" s="998"/>
      <c r="C42" s="998"/>
      <c r="D42" s="998"/>
      <c r="E42" s="998"/>
      <c r="F42" s="998"/>
      <c r="G42" s="998"/>
      <c r="H42" s="998"/>
      <c r="I42" s="998"/>
      <c r="J42" s="998"/>
    </row>
    <row r="43" spans="1:10" ht="27" customHeight="1" x14ac:dyDescent="0.35">
      <c r="A43" s="1001" t="s">
        <v>950</v>
      </c>
      <c r="B43" s="1001"/>
      <c r="C43" s="1001"/>
      <c r="D43" s="1001"/>
      <c r="E43" s="1001"/>
      <c r="F43" s="1001"/>
      <c r="G43" s="1002"/>
      <c r="H43" s="1002"/>
      <c r="I43" s="1002"/>
      <c r="J43" s="1002"/>
    </row>
    <row r="44" spans="1:10" ht="21" customHeight="1" x14ac:dyDescent="0.35">
      <c r="A44" s="998" t="s">
        <v>816</v>
      </c>
      <c r="B44" s="998"/>
      <c r="C44" s="998"/>
      <c r="D44" s="998"/>
      <c r="E44" s="998"/>
      <c r="F44" s="998"/>
      <c r="G44" s="998"/>
      <c r="H44" s="998"/>
      <c r="I44" s="998"/>
      <c r="J44" s="998"/>
    </row>
    <row r="45" spans="1:10" ht="27" customHeight="1" x14ac:dyDescent="0.35">
      <c r="A45" s="1001" t="s">
        <v>951</v>
      </c>
      <c r="B45" s="1001"/>
      <c r="C45" s="1001"/>
      <c r="D45" s="1001"/>
      <c r="E45" s="1001"/>
      <c r="F45" s="1001"/>
      <c r="G45" s="1002"/>
      <c r="H45" s="1002"/>
      <c r="I45" s="1002"/>
      <c r="J45" s="1002"/>
    </row>
    <row r="46" spans="1:10" ht="21" customHeight="1" x14ac:dyDescent="0.35">
      <c r="A46" s="996" t="s">
        <v>819</v>
      </c>
      <c r="B46" s="996"/>
      <c r="C46" s="996"/>
      <c r="D46" s="996"/>
      <c r="E46" s="996"/>
      <c r="F46" s="996"/>
      <c r="G46" s="997" t="s">
        <v>813</v>
      </c>
      <c r="H46" s="997"/>
      <c r="I46" s="997" t="s">
        <v>814</v>
      </c>
      <c r="J46" s="997"/>
    </row>
    <row r="47" spans="1:10" ht="27" customHeight="1" x14ac:dyDescent="0.35">
      <c r="A47" s="1001" t="s">
        <v>952</v>
      </c>
      <c r="B47" s="1001"/>
      <c r="C47" s="1001"/>
      <c r="D47" s="1001"/>
      <c r="E47" s="1001"/>
      <c r="F47" s="1001"/>
      <c r="G47" s="1002"/>
      <c r="H47" s="1002"/>
      <c r="I47" s="1002"/>
      <c r="J47" s="1002"/>
    </row>
    <row r="48" spans="1:10" ht="21" customHeight="1" x14ac:dyDescent="0.35">
      <c r="A48" s="996" t="s">
        <v>1237</v>
      </c>
      <c r="B48" s="996"/>
      <c r="C48" s="996"/>
      <c r="D48" s="996"/>
      <c r="E48" s="996"/>
      <c r="F48" s="996"/>
      <c r="G48" s="997" t="s">
        <v>813</v>
      </c>
      <c r="H48" s="997"/>
      <c r="I48" s="997" t="s">
        <v>814</v>
      </c>
      <c r="J48" s="997"/>
    </row>
    <row r="49" spans="1:11" ht="27" customHeight="1" x14ac:dyDescent="0.35">
      <c r="A49" s="1001" t="s">
        <v>1238</v>
      </c>
      <c r="B49" s="1001"/>
      <c r="C49" s="1001"/>
      <c r="D49" s="1001"/>
      <c r="E49" s="1001"/>
      <c r="F49" s="1001"/>
      <c r="G49" s="1002"/>
      <c r="H49" s="1002"/>
      <c r="I49" s="1002"/>
      <c r="J49" s="1002"/>
    </row>
    <row r="50" spans="1:11" ht="21" customHeight="1" x14ac:dyDescent="0.35">
      <c r="A50" s="996" t="s">
        <v>820</v>
      </c>
      <c r="B50" s="996"/>
      <c r="C50" s="996"/>
      <c r="D50" s="996"/>
      <c r="E50" s="996"/>
      <c r="F50" s="996"/>
      <c r="G50" s="997" t="s">
        <v>813</v>
      </c>
      <c r="H50" s="997"/>
      <c r="I50" s="997" t="s">
        <v>814</v>
      </c>
      <c r="J50" s="997"/>
    </row>
    <row r="51" spans="1:11" ht="27" customHeight="1" x14ac:dyDescent="0.35">
      <c r="A51" s="1001" t="s">
        <v>946</v>
      </c>
      <c r="B51" s="1001"/>
      <c r="C51" s="1001"/>
      <c r="D51" s="1001"/>
      <c r="E51" s="1001"/>
      <c r="F51" s="1001"/>
      <c r="G51" s="1002"/>
      <c r="H51" s="1002"/>
      <c r="I51" s="1002"/>
      <c r="J51" s="1002"/>
    </row>
    <row r="52" spans="1:11" ht="21" customHeight="1" x14ac:dyDescent="0.35">
      <c r="A52" s="996" t="s">
        <v>821</v>
      </c>
      <c r="B52" s="996"/>
      <c r="C52" s="996"/>
      <c r="D52" s="996"/>
      <c r="E52" s="996"/>
      <c r="F52" s="996"/>
      <c r="G52" s="997" t="s">
        <v>813</v>
      </c>
      <c r="H52" s="997"/>
      <c r="I52" s="997" t="s">
        <v>814</v>
      </c>
      <c r="J52" s="997"/>
    </row>
    <row r="53" spans="1:11" ht="27" customHeight="1" x14ac:dyDescent="0.35">
      <c r="A53" s="1001" t="s">
        <v>947</v>
      </c>
      <c r="B53" s="1001"/>
      <c r="C53" s="1001"/>
      <c r="D53" s="1001"/>
      <c r="E53" s="1001"/>
      <c r="F53" s="1001"/>
      <c r="G53" s="1002"/>
      <c r="H53" s="1002"/>
      <c r="I53" s="1002"/>
      <c r="J53" s="1002"/>
    </row>
    <row r="54" spans="1:11" ht="21" customHeight="1" x14ac:dyDescent="0.35">
      <c r="A54" s="996" t="s">
        <v>822</v>
      </c>
      <c r="B54" s="996"/>
      <c r="C54" s="996"/>
      <c r="D54" s="996"/>
      <c r="E54" s="996"/>
      <c r="F54" s="996"/>
      <c r="G54" s="997" t="s">
        <v>813</v>
      </c>
      <c r="H54" s="997"/>
      <c r="I54" s="997" t="s">
        <v>814</v>
      </c>
      <c r="J54" s="997"/>
    </row>
    <row r="55" spans="1:11" ht="27" customHeight="1" x14ac:dyDescent="0.35">
      <c r="A55" s="1001" t="s">
        <v>953</v>
      </c>
      <c r="B55" s="1001"/>
      <c r="C55" s="1001"/>
      <c r="D55" s="1001"/>
      <c r="E55" s="1001"/>
      <c r="F55" s="1001"/>
      <c r="G55" s="1002"/>
      <c r="H55" s="1002"/>
      <c r="I55" s="1002"/>
      <c r="J55" s="1002"/>
    </row>
    <row r="56" spans="1:11" ht="25.9" customHeight="1" x14ac:dyDescent="0.35">
      <c r="A56" s="1035" t="s">
        <v>823</v>
      </c>
      <c r="B56" s="1036"/>
      <c r="C56" s="1036"/>
      <c r="D56" s="1036"/>
      <c r="E56" s="1036"/>
      <c r="F56" s="1036"/>
      <c r="G56" s="1036"/>
      <c r="H56" s="1037"/>
      <c r="I56" s="1038"/>
      <c r="J56" s="1038"/>
    </row>
    <row r="57" spans="1:11" ht="25.9" customHeight="1" x14ac:dyDescent="0.35">
      <c r="A57" s="1035" t="s">
        <v>824</v>
      </c>
      <c r="B57" s="1036"/>
      <c r="C57" s="1036"/>
      <c r="D57" s="1036"/>
      <c r="E57" s="1036"/>
      <c r="F57" s="1036"/>
      <c r="G57" s="1036"/>
      <c r="H57" s="1037"/>
      <c r="I57" s="1038"/>
      <c r="J57" s="1038"/>
    </row>
    <row r="58" spans="1:11" s="544" customFormat="1" ht="49.15" customHeight="1" x14ac:dyDescent="0.35">
      <c r="A58" s="1039" t="s">
        <v>954</v>
      </c>
      <c r="B58" s="1039"/>
      <c r="C58" s="1039"/>
      <c r="D58" s="1039"/>
      <c r="E58" s="1039"/>
      <c r="F58" s="1039"/>
      <c r="G58" s="1039"/>
      <c r="H58" s="1039"/>
      <c r="I58" s="1039"/>
      <c r="J58" s="1039"/>
    </row>
    <row r="59" spans="1:11" ht="21" customHeight="1" x14ac:dyDescent="0.35">
      <c r="B59" s="1029" t="s">
        <v>825</v>
      </c>
      <c r="C59" s="1030"/>
      <c r="D59" s="1030"/>
      <c r="E59" s="1030"/>
      <c r="F59" s="1030"/>
      <c r="G59" s="1031"/>
      <c r="H59" s="997" t="s">
        <v>813</v>
      </c>
      <c r="I59" s="997"/>
    </row>
    <row r="60" spans="1:11" ht="21" customHeight="1" x14ac:dyDescent="0.35">
      <c r="B60" s="1032" t="s">
        <v>815</v>
      </c>
      <c r="C60" s="1033"/>
      <c r="D60" s="1033"/>
      <c r="E60" s="1033"/>
      <c r="F60" s="1033"/>
      <c r="G60" s="1033"/>
      <c r="H60" s="1033"/>
      <c r="I60" s="1034"/>
    </row>
    <row r="61" spans="1:11" ht="27" customHeight="1" x14ac:dyDescent="0.35">
      <c r="B61" s="1040" t="s">
        <v>955</v>
      </c>
      <c r="C61" s="1041"/>
      <c r="D61" s="1041"/>
      <c r="E61" s="1041"/>
      <c r="F61" s="1041"/>
      <c r="G61" s="1042"/>
      <c r="H61" s="1003"/>
      <c r="I61" s="1004"/>
      <c r="J61" s="545"/>
      <c r="K61" s="546"/>
    </row>
    <row r="62" spans="1:11" ht="21" customHeight="1" x14ac:dyDescent="0.35">
      <c r="B62" s="1032" t="s">
        <v>816</v>
      </c>
      <c r="C62" s="1033"/>
      <c r="D62" s="1033"/>
      <c r="E62" s="1033"/>
      <c r="F62" s="1033"/>
      <c r="G62" s="1033"/>
      <c r="H62" s="1033"/>
      <c r="I62" s="1034"/>
    </row>
    <row r="63" spans="1:11" ht="27" customHeight="1" x14ac:dyDescent="0.35">
      <c r="B63" s="1040" t="s">
        <v>956</v>
      </c>
      <c r="C63" s="1041"/>
      <c r="D63" s="1041"/>
      <c r="E63" s="1041"/>
      <c r="F63" s="1041"/>
      <c r="G63" s="1042"/>
      <c r="H63" s="1003"/>
      <c r="I63" s="1004"/>
    </row>
    <row r="64" spans="1:11" ht="21" customHeight="1" x14ac:dyDescent="0.35">
      <c r="B64" s="1029" t="s">
        <v>826</v>
      </c>
      <c r="C64" s="1030"/>
      <c r="D64" s="1030"/>
      <c r="E64" s="1030"/>
      <c r="F64" s="1030"/>
      <c r="G64" s="1031"/>
      <c r="H64" s="997" t="s">
        <v>813</v>
      </c>
      <c r="I64" s="997"/>
    </row>
    <row r="65" spans="2:9" ht="21" customHeight="1" x14ac:dyDescent="0.35">
      <c r="B65" s="1032" t="s">
        <v>815</v>
      </c>
      <c r="C65" s="1033"/>
      <c r="D65" s="1033"/>
      <c r="E65" s="1033"/>
      <c r="F65" s="1033"/>
      <c r="G65" s="1033"/>
      <c r="H65" s="1033"/>
      <c r="I65" s="1034"/>
    </row>
    <row r="66" spans="2:9" ht="27" customHeight="1" x14ac:dyDescent="0.35">
      <c r="B66" s="1040" t="s">
        <v>957</v>
      </c>
      <c r="C66" s="1041"/>
      <c r="D66" s="1041"/>
      <c r="E66" s="1041"/>
      <c r="F66" s="1041"/>
      <c r="G66" s="1042"/>
      <c r="H66" s="1003"/>
      <c r="I66" s="1004"/>
    </row>
    <row r="67" spans="2:9" ht="21" customHeight="1" x14ac:dyDescent="0.35">
      <c r="B67" s="1032" t="s">
        <v>816</v>
      </c>
      <c r="C67" s="1033"/>
      <c r="D67" s="1033"/>
      <c r="E67" s="1033"/>
      <c r="F67" s="1033"/>
      <c r="G67" s="1033"/>
      <c r="H67" s="1033"/>
      <c r="I67" s="1034"/>
    </row>
    <row r="68" spans="2:9" ht="27" customHeight="1" x14ac:dyDescent="0.35">
      <c r="B68" s="1040" t="s">
        <v>958</v>
      </c>
      <c r="C68" s="1041"/>
      <c r="D68" s="1041"/>
      <c r="E68" s="1041"/>
      <c r="F68" s="1041"/>
      <c r="G68" s="1042"/>
      <c r="H68" s="1003"/>
      <c r="I68" s="1004"/>
    </row>
    <row r="69" spans="2:9" ht="21" customHeight="1" x14ac:dyDescent="0.35">
      <c r="B69" s="1029" t="s">
        <v>820</v>
      </c>
      <c r="C69" s="1030"/>
      <c r="D69" s="1030"/>
      <c r="E69" s="1030"/>
      <c r="F69" s="1030"/>
      <c r="G69" s="1031"/>
      <c r="H69" s="997" t="s">
        <v>813</v>
      </c>
      <c r="I69" s="997"/>
    </row>
    <row r="70" spans="2:9" ht="27" customHeight="1" x14ac:dyDescent="0.35">
      <c r="B70" s="1048" t="s">
        <v>959</v>
      </c>
      <c r="C70" s="1049"/>
      <c r="D70" s="1049"/>
      <c r="E70" s="1049"/>
      <c r="F70" s="1049"/>
      <c r="G70" s="1050"/>
      <c r="H70" s="1003"/>
      <c r="I70" s="1004"/>
    </row>
    <row r="71" spans="2:9" ht="21" customHeight="1" x14ac:dyDescent="0.35">
      <c r="B71" s="1029" t="s">
        <v>827</v>
      </c>
      <c r="C71" s="1030"/>
      <c r="D71" s="1030"/>
      <c r="E71" s="1030"/>
      <c r="F71" s="1030"/>
      <c r="G71" s="1031"/>
      <c r="H71" s="997" t="s">
        <v>813</v>
      </c>
      <c r="I71" s="997"/>
    </row>
    <row r="72" spans="2:9" ht="27" customHeight="1" x14ac:dyDescent="0.35">
      <c r="B72" s="1043" t="s">
        <v>960</v>
      </c>
      <c r="C72" s="1044"/>
      <c r="D72" s="1044"/>
      <c r="E72" s="1044"/>
      <c r="F72" s="1044"/>
      <c r="G72" s="1045"/>
      <c r="H72" s="1003"/>
      <c r="I72" s="1004"/>
    </row>
    <row r="73" spans="2:9" ht="21" customHeight="1" x14ac:dyDescent="0.35">
      <c r="B73" s="1029" t="s">
        <v>1194</v>
      </c>
      <c r="C73" s="1030"/>
      <c r="D73" s="1030"/>
      <c r="E73" s="1030"/>
      <c r="F73" s="1030"/>
      <c r="G73" s="1031"/>
      <c r="H73" s="997" t="s">
        <v>1228</v>
      </c>
      <c r="I73" s="997"/>
    </row>
    <row r="74" spans="2:9" ht="27" customHeight="1" x14ac:dyDescent="0.35">
      <c r="B74" s="1043" t="s">
        <v>1195</v>
      </c>
      <c r="C74" s="1044"/>
      <c r="D74" s="1044"/>
      <c r="E74" s="1044"/>
      <c r="F74" s="1044"/>
      <c r="G74" s="1045"/>
      <c r="H74" s="1003"/>
      <c r="I74" s="1004"/>
    </row>
    <row r="77" spans="2:9" ht="55.5" customHeight="1" x14ac:dyDescent="0.35"/>
    <row r="78" spans="2:9" ht="10.5" customHeight="1" x14ac:dyDescent="0.35"/>
    <row r="79" spans="2:9" ht="5.25" customHeight="1" x14ac:dyDescent="0.35"/>
    <row r="80" spans="2:9" ht="9" customHeight="1" x14ac:dyDescent="0.35"/>
    <row r="81" spans="1:10" ht="10.5" customHeight="1" x14ac:dyDescent="0.35"/>
    <row r="82" spans="1:10" ht="8.25" customHeight="1" x14ac:dyDescent="0.35"/>
    <row r="83" spans="1:10" ht="4.5" customHeight="1" x14ac:dyDescent="0.35"/>
    <row r="84" spans="1:10" ht="7.5" customHeight="1" x14ac:dyDescent="0.35"/>
    <row r="85" spans="1:10" ht="30" customHeight="1" x14ac:dyDescent="0.35">
      <c r="A85" s="1051" t="s">
        <v>805</v>
      </c>
      <c r="B85" s="1051"/>
      <c r="C85" s="1051"/>
      <c r="D85" s="1051"/>
      <c r="E85" s="1051"/>
      <c r="F85" s="1051"/>
      <c r="G85" s="1051"/>
      <c r="H85" s="1051"/>
      <c r="I85" s="1051"/>
      <c r="J85" s="1051"/>
    </row>
    <row r="86" spans="1:10" ht="21" customHeight="1" x14ac:dyDescent="0.35">
      <c r="A86" s="990" t="s">
        <v>828</v>
      </c>
      <c r="B86" s="991"/>
      <c r="C86" s="991"/>
      <c r="D86" s="991"/>
      <c r="E86" s="991"/>
      <c r="F86" s="991"/>
      <c r="G86" s="991"/>
      <c r="H86" s="991"/>
      <c r="I86" s="991"/>
      <c r="J86" s="991"/>
    </row>
    <row r="87" spans="1:10" ht="21" customHeight="1" x14ac:dyDescent="0.35">
      <c r="A87" s="547"/>
      <c r="B87" s="548"/>
      <c r="C87" s="548"/>
      <c r="D87" s="549"/>
      <c r="E87" s="992" t="s">
        <v>168</v>
      </c>
      <c r="F87" s="993"/>
      <c r="G87" s="992" t="s">
        <v>1215</v>
      </c>
      <c r="H87" s="993"/>
      <c r="I87" s="992" t="s">
        <v>814</v>
      </c>
      <c r="J87" s="993"/>
    </row>
    <row r="88" spans="1:10" ht="46.15" customHeight="1" x14ac:dyDescent="0.35">
      <c r="A88" s="1043" t="s">
        <v>829</v>
      </c>
      <c r="B88" s="1044"/>
      <c r="C88" s="1044"/>
      <c r="D88" s="1045"/>
      <c r="E88" s="1003"/>
      <c r="F88" s="1004"/>
      <c r="G88" s="1002" t="s">
        <v>315</v>
      </c>
      <c r="H88" s="1002"/>
      <c r="I88" s="1003"/>
      <c r="J88" s="1004"/>
    </row>
    <row r="89" spans="1:10" ht="46.15" customHeight="1" x14ac:dyDescent="0.35">
      <c r="A89" s="1043" t="s">
        <v>830</v>
      </c>
      <c r="B89" s="1044"/>
      <c r="C89" s="1044"/>
      <c r="D89" s="1045"/>
      <c r="E89" s="1046"/>
      <c r="F89" s="1047"/>
      <c r="G89" s="1002" t="s">
        <v>315</v>
      </c>
      <c r="H89" s="1002"/>
      <c r="I89" s="1003"/>
      <c r="J89" s="1004"/>
    </row>
    <row r="90" spans="1:10" ht="46.15" customHeight="1" x14ac:dyDescent="0.35">
      <c r="A90" s="1043" t="s">
        <v>831</v>
      </c>
      <c r="B90" s="1044"/>
      <c r="C90" s="1044"/>
      <c r="D90" s="1045"/>
      <c r="E90" s="1046"/>
      <c r="F90" s="1047"/>
      <c r="G90" s="1002" t="s">
        <v>315</v>
      </c>
      <c r="H90" s="1002"/>
      <c r="I90" s="1003"/>
      <c r="J90" s="1004"/>
    </row>
    <row r="91" spans="1:10" ht="21" customHeight="1" x14ac:dyDescent="0.35">
      <c r="A91" s="547"/>
      <c r="B91" s="548"/>
      <c r="C91" s="548"/>
      <c r="D91" s="549"/>
      <c r="E91" s="992" t="s">
        <v>168</v>
      </c>
      <c r="F91" s="993"/>
      <c r="G91" s="992" t="s">
        <v>813</v>
      </c>
      <c r="H91" s="993"/>
      <c r="I91" s="992" t="s">
        <v>814</v>
      </c>
      <c r="J91" s="993"/>
    </row>
    <row r="92" spans="1:10" ht="46.15" customHeight="1" x14ac:dyDescent="0.35">
      <c r="A92" s="1043" t="s">
        <v>1226</v>
      </c>
      <c r="B92" s="1044"/>
      <c r="C92" s="1044"/>
      <c r="D92" s="1045"/>
      <c r="E92" s="1003"/>
      <c r="F92" s="1004"/>
      <c r="G92" s="1002"/>
      <c r="H92" s="1002"/>
      <c r="I92" s="1003"/>
      <c r="J92" s="1004"/>
    </row>
    <row r="93" spans="1:10" ht="46.15" customHeight="1" x14ac:dyDescent="0.35">
      <c r="A93" s="1043" t="s">
        <v>1227</v>
      </c>
      <c r="B93" s="1044"/>
      <c r="C93" s="1044"/>
      <c r="D93" s="1045"/>
      <c r="E93" s="1046"/>
      <c r="F93" s="1047"/>
      <c r="G93" s="1002"/>
      <c r="H93" s="1002"/>
      <c r="I93" s="1003"/>
      <c r="J93" s="1004"/>
    </row>
    <row r="94" spans="1:10" ht="46.15" customHeight="1" x14ac:dyDescent="0.35">
      <c r="A94" s="1043" t="s">
        <v>832</v>
      </c>
      <c r="B94" s="1044"/>
      <c r="C94" s="1044"/>
      <c r="D94" s="1045"/>
      <c r="E94" s="1046"/>
      <c r="F94" s="1047"/>
      <c r="G94" s="1002"/>
      <c r="H94" s="1002"/>
      <c r="I94" s="1003"/>
      <c r="J94" s="1004"/>
    </row>
    <row r="95" spans="1:10" ht="21" customHeight="1" x14ac:dyDescent="0.35">
      <c r="A95" s="547"/>
      <c r="B95" s="548"/>
      <c r="C95" s="548"/>
      <c r="D95" s="549"/>
      <c r="E95" s="992" t="s">
        <v>168</v>
      </c>
      <c r="F95" s="993"/>
      <c r="G95" s="992" t="s">
        <v>918</v>
      </c>
      <c r="H95" s="993"/>
      <c r="I95" s="992" t="s">
        <v>814</v>
      </c>
      <c r="J95" s="993"/>
    </row>
    <row r="96" spans="1:10" ht="46.15" customHeight="1" x14ac:dyDescent="0.35">
      <c r="A96" s="1043" t="s">
        <v>1231</v>
      </c>
      <c r="B96" s="1044"/>
      <c r="C96" s="1044"/>
      <c r="D96" s="1045"/>
      <c r="E96" s="1046"/>
      <c r="F96" s="1047"/>
      <c r="G96" s="1002" t="s">
        <v>315</v>
      </c>
      <c r="H96" s="1002"/>
      <c r="I96" s="1003"/>
      <c r="J96" s="1004"/>
    </row>
    <row r="97" spans="1:10" ht="46.15" customHeight="1" x14ac:dyDescent="0.35">
      <c r="A97" s="1043" t="s">
        <v>1232</v>
      </c>
      <c r="B97" s="1044"/>
      <c r="C97" s="1044"/>
      <c r="D97" s="1045"/>
      <c r="E97" s="1046"/>
      <c r="F97" s="1047"/>
      <c r="G97" s="1002" t="s">
        <v>315</v>
      </c>
      <c r="H97" s="1002"/>
      <c r="I97" s="1003"/>
      <c r="J97" s="1004"/>
    </row>
    <row r="98" spans="1:10" ht="25.9" customHeight="1" x14ac:dyDescent="0.35">
      <c r="A98" s="1035" t="s">
        <v>833</v>
      </c>
      <c r="B98" s="1036"/>
      <c r="C98" s="1036"/>
      <c r="D98" s="1036"/>
      <c r="E98" s="1036"/>
      <c r="F98" s="1036"/>
      <c r="G98" s="1036"/>
      <c r="H98" s="1037"/>
      <c r="I98" s="1052"/>
      <c r="J98" s="1053"/>
    </row>
    <row r="99" spans="1:10" ht="25.9" customHeight="1" x14ac:dyDescent="0.35">
      <c r="A99" s="1035" t="s">
        <v>834</v>
      </c>
      <c r="B99" s="1036"/>
      <c r="C99" s="1036"/>
      <c r="D99" s="1036"/>
      <c r="E99" s="1036"/>
      <c r="F99" s="1036"/>
      <c r="G99" s="1036"/>
      <c r="H99" s="1037"/>
      <c r="I99" s="1052"/>
      <c r="J99" s="1053"/>
    </row>
    <row r="100" spans="1:10" ht="40.15" customHeight="1" x14ac:dyDescent="0.35">
      <c r="A100" s="1057" t="s">
        <v>1229</v>
      </c>
      <c r="B100" s="1057"/>
      <c r="C100" s="1057"/>
      <c r="D100" s="1057"/>
      <c r="E100" s="1057"/>
      <c r="F100" s="1057"/>
      <c r="G100" s="1057"/>
      <c r="H100" s="1057"/>
      <c r="I100" s="1057"/>
      <c r="J100" s="1057"/>
    </row>
    <row r="101" spans="1:10" ht="27.75" customHeight="1" x14ac:dyDescent="0.35"/>
    <row r="102" spans="1:10" ht="30.65" customHeight="1" x14ac:dyDescent="0.35">
      <c r="A102" s="1054" t="s">
        <v>835</v>
      </c>
      <c r="B102" s="1054"/>
      <c r="C102" s="1054"/>
      <c r="D102" s="1054"/>
      <c r="E102" s="1054"/>
      <c r="F102" s="1054"/>
      <c r="G102" s="1054"/>
      <c r="H102" s="1054"/>
      <c r="I102" s="1054"/>
      <c r="J102" s="1054"/>
    </row>
    <row r="103" spans="1:10" ht="82.15" customHeight="1" x14ac:dyDescent="0.35">
      <c r="A103" s="526"/>
      <c r="B103" s="1029" t="s">
        <v>836</v>
      </c>
      <c r="C103" s="1030"/>
      <c r="D103" s="1030"/>
      <c r="E103" s="1030"/>
      <c r="F103" s="1055" t="s">
        <v>168</v>
      </c>
      <c r="G103" s="1056"/>
      <c r="H103" s="997" t="s">
        <v>813</v>
      </c>
      <c r="I103" s="997"/>
      <c r="J103" s="526"/>
    </row>
    <row r="104" spans="1:10" ht="27.65" customHeight="1" x14ac:dyDescent="0.35">
      <c r="B104" s="1059" t="s">
        <v>837</v>
      </c>
      <c r="C104" s="1059"/>
      <c r="D104" s="1059"/>
      <c r="E104" s="1059"/>
      <c r="F104" s="1060"/>
      <c r="G104" s="1060"/>
      <c r="H104" s="1061"/>
      <c r="I104" s="1062"/>
    </row>
    <row r="105" spans="1:10" ht="27.65" customHeight="1" x14ac:dyDescent="0.35">
      <c r="B105" s="1059" t="s">
        <v>838</v>
      </c>
      <c r="C105" s="1059"/>
      <c r="D105" s="1059"/>
      <c r="E105" s="1059"/>
      <c r="F105" s="1060"/>
      <c r="G105" s="1060"/>
      <c r="H105" s="1003"/>
      <c r="I105" s="1004"/>
    </row>
    <row r="106" spans="1:10" ht="27.65" customHeight="1" x14ac:dyDescent="0.35">
      <c r="B106" s="1059" t="s">
        <v>839</v>
      </c>
      <c r="C106" s="1059"/>
      <c r="D106" s="1059"/>
      <c r="E106" s="1059"/>
      <c r="F106" s="1060"/>
      <c r="G106" s="1060"/>
      <c r="H106" s="1003"/>
      <c r="I106" s="1004"/>
    </row>
    <row r="107" spans="1:10" ht="27.65" customHeight="1" x14ac:dyDescent="0.35">
      <c r="B107" s="1059" t="s">
        <v>840</v>
      </c>
      <c r="C107" s="1059"/>
      <c r="D107" s="1059"/>
      <c r="E107" s="1059"/>
      <c r="F107" s="1060"/>
      <c r="G107" s="1060"/>
      <c r="H107" s="1003"/>
      <c r="I107" s="1004"/>
    </row>
    <row r="108" spans="1:10" ht="27.65" customHeight="1" x14ac:dyDescent="0.35">
      <c r="B108" s="1059" t="s">
        <v>841</v>
      </c>
      <c r="C108" s="1059"/>
      <c r="D108" s="1059"/>
      <c r="E108" s="1059"/>
      <c r="F108" s="1060"/>
      <c r="G108" s="1060"/>
      <c r="H108" s="1003"/>
      <c r="I108" s="1004"/>
    </row>
    <row r="109" spans="1:10" ht="27.65" customHeight="1" x14ac:dyDescent="0.35">
      <c r="B109" s="1059" t="s">
        <v>842</v>
      </c>
      <c r="C109" s="1059"/>
      <c r="D109" s="1059"/>
      <c r="E109" s="1059"/>
      <c r="F109" s="1060"/>
      <c r="G109" s="1060"/>
      <c r="H109" s="1003"/>
      <c r="I109" s="1004"/>
    </row>
    <row r="110" spans="1:10" ht="25.9" customHeight="1" x14ac:dyDescent="0.35">
      <c r="B110" s="1058" t="s">
        <v>843</v>
      </c>
      <c r="C110" s="1058"/>
      <c r="D110" s="1058"/>
      <c r="E110" s="1058"/>
      <c r="F110" s="1058"/>
      <c r="G110" s="1058"/>
      <c r="H110" s="1038"/>
      <c r="I110" s="1038"/>
    </row>
    <row r="111" spans="1:10" ht="25.9" customHeight="1" x14ac:dyDescent="0.35">
      <c r="B111" s="1058" t="s">
        <v>844</v>
      </c>
      <c r="C111" s="1058"/>
      <c r="D111" s="1058"/>
      <c r="E111" s="1058"/>
      <c r="F111" s="1058"/>
      <c r="G111" s="1058"/>
      <c r="H111" s="1038"/>
      <c r="I111" s="1038"/>
    </row>
    <row r="112" spans="1:10" ht="27" customHeight="1" x14ac:dyDescent="0.35"/>
    <row r="113" ht="21" customHeight="1" x14ac:dyDescent="0.35"/>
    <row r="114" ht="27" customHeight="1" x14ac:dyDescent="0.35"/>
    <row r="115" ht="21" customHeight="1" x14ac:dyDescent="0.35"/>
    <row r="116" ht="27" customHeight="1" x14ac:dyDescent="0.35"/>
    <row r="117" ht="25.9" customHeight="1" x14ac:dyDescent="0.35"/>
    <row r="118" ht="25.9" customHeight="1" x14ac:dyDescent="0.35"/>
  </sheetData>
  <mergeCells count="183">
    <mergeCell ref="B111:G111"/>
    <mergeCell ref="H111:I111"/>
    <mergeCell ref="B104:E104"/>
    <mergeCell ref="F104:G104"/>
    <mergeCell ref="H104:I104"/>
    <mergeCell ref="B105:E105"/>
    <mergeCell ref="F105:G105"/>
    <mergeCell ref="H105:I105"/>
    <mergeCell ref="B106:E106"/>
    <mergeCell ref="F106:G106"/>
    <mergeCell ref="H106:I106"/>
    <mergeCell ref="B107:E107"/>
    <mergeCell ref="F107:G107"/>
    <mergeCell ref="H107:I107"/>
    <mergeCell ref="B108:E108"/>
    <mergeCell ref="F108:G108"/>
    <mergeCell ref="H108:I108"/>
    <mergeCell ref="B109:E109"/>
    <mergeCell ref="F109:G109"/>
    <mergeCell ref="H109:I109"/>
    <mergeCell ref="A99:H99"/>
    <mergeCell ref="I99:J99"/>
    <mergeCell ref="A102:J102"/>
    <mergeCell ref="B103:E103"/>
    <mergeCell ref="F103:G103"/>
    <mergeCell ref="H103:I103"/>
    <mergeCell ref="A96:D96"/>
    <mergeCell ref="A100:J100"/>
    <mergeCell ref="B110:G110"/>
    <mergeCell ref="H110:I110"/>
    <mergeCell ref="E96:F96"/>
    <mergeCell ref="G96:H96"/>
    <mergeCell ref="I96:J96"/>
    <mergeCell ref="A97:D97"/>
    <mergeCell ref="E97:F97"/>
    <mergeCell ref="G97:H97"/>
    <mergeCell ref="I97:J97"/>
    <mergeCell ref="A98:H98"/>
    <mergeCell ref="I98:J98"/>
    <mergeCell ref="A92:D92"/>
    <mergeCell ref="E92:F92"/>
    <mergeCell ref="G92:H92"/>
    <mergeCell ref="I92:J92"/>
    <mergeCell ref="A94:D94"/>
    <mergeCell ref="E94:F94"/>
    <mergeCell ref="G94:H94"/>
    <mergeCell ref="I94:J94"/>
    <mergeCell ref="A93:D93"/>
    <mergeCell ref="E93:F93"/>
    <mergeCell ref="G93:H93"/>
    <mergeCell ref="I93:J93"/>
    <mergeCell ref="I87:J87"/>
    <mergeCell ref="B73:G73"/>
    <mergeCell ref="H73:I73"/>
    <mergeCell ref="B74:G74"/>
    <mergeCell ref="A88:D88"/>
    <mergeCell ref="E89:F89"/>
    <mergeCell ref="G88:H88"/>
    <mergeCell ref="I88:J88"/>
    <mergeCell ref="A89:D89"/>
    <mergeCell ref="G89:H89"/>
    <mergeCell ref="I89:J89"/>
    <mergeCell ref="H74:I74"/>
    <mergeCell ref="H61:I61"/>
    <mergeCell ref="B62:I62"/>
    <mergeCell ref="B63:G63"/>
    <mergeCell ref="H63:I63"/>
    <mergeCell ref="A90:D90"/>
    <mergeCell ref="E90:F90"/>
    <mergeCell ref="G90:H90"/>
    <mergeCell ref="I90:J90"/>
    <mergeCell ref="B66:G66"/>
    <mergeCell ref="H66:I66"/>
    <mergeCell ref="B67:I67"/>
    <mergeCell ref="B68:G68"/>
    <mergeCell ref="H68:I68"/>
    <mergeCell ref="B69:G69"/>
    <mergeCell ref="H69:I69"/>
    <mergeCell ref="B70:G70"/>
    <mergeCell ref="H70:I70"/>
    <mergeCell ref="B71:G71"/>
    <mergeCell ref="H71:I71"/>
    <mergeCell ref="B72:G72"/>
    <mergeCell ref="H72:I72"/>
    <mergeCell ref="A85:J85"/>
    <mergeCell ref="E87:F87"/>
    <mergeCell ref="G87:H87"/>
    <mergeCell ref="A51:F51"/>
    <mergeCell ref="G51:H51"/>
    <mergeCell ref="I51:J51"/>
    <mergeCell ref="B64:G64"/>
    <mergeCell ref="H64:I64"/>
    <mergeCell ref="B65:I65"/>
    <mergeCell ref="A53:F53"/>
    <mergeCell ref="G53:H53"/>
    <mergeCell ref="I53:J53"/>
    <mergeCell ref="A54:F54"/>
    <mergeCell ref="G54:H54"/>
    <mergeCell ref="I54:J54"/>
    <mergeCell ref="A55:F55"/>
    <mergeCell ref="G55:H55"/>
    <mergeCell ref="I55:J55"/>
    <mergeCell ref="A56:H56"/>
    <mergeCell ref="I56:J56"/>
    <mergeCell ref="A57:H57"/>
    <mergeCell ref="I57:J57"/>
    <mergeCell ref="A58:J58"/>
    <mergeCell ref="B59:G59"/>
    <mergeCell ref="H59:I59"/>
    <mergeCell ref="B60:I60"/>
    <mergeCell ref="B61:G61"/>
    <mergeCell ref="G40:H40"/>
    <mergeCell ref="I40:J40"/>
    <mergeCell ref="A52:F52"/>
    <mergeCell ref="G52:H52"/>
    <mergeCell ref="I52:J52"/>
    <mergeCell ref="A44:J44"/>
    <mergeCell ref="A45:F45"/>
    <mergeCell ref="G45:H45"/>
    <mergeCell ref="I45:J45"/>
    <mergeCell ref="A46:F46"/>
    <mergeCell ref="G46:H46"/>
    <mergeCell ref="I46:J46"/>
    <mergeCell ref="A47:F47"/>
    <mergeCell ref="G47:H47"/>
    <mergeCell ref="I47:J47"/>
    <mergeCell ref="A48:F48"/>
    <mergeCell ref="G48:H48"/>
    <mergeCell ref="I48:J48"/>
    <mergeCell ref="A49:F49"/>
    <mergeCell ref="G49:H49"/>
    <mergeCell ref="I49:J49"/>
    <mergeCell ref="A50:F50"/>
    <mergeCell ref="G50:H50"/>
    <mergeCell ref="I50:J50"/>
    <mergeCell ref="E95:F95"/>
    <mergeCell ref="G95:H95"/>
    <mergeCell ref="I95:J95"/>
    <mergeCell ref="E88:F88"/>
    <mergeCell ref="A1:J1"/>
    <mergeCell ref="A25:C25"/>
    <mergeCell ref="G25:I25"/>
    <mergeCell ref="G26:I26"/>
    <mergeCell ref="B28:E28"/>
    <mergeCell ref="F28:I28"/>
    <mergeCell ref="A6:J6"/>
    <mergeCell ref="A10:J10"/>
    <mergeCell ref="A11:J11"/>
    <mergeCell ref="A15:J15"/>
    <mergeCell ref="A16:J16"/>
    <mergeCell ref="E18:F18"/>
    <mergeCell ref="E19:F19"/>
    <mergeCell ref="A21:D21"/>
    <mergeCell ref="G21:J21"/>
    <mergeCell ref="G23:G24"/>
    <mergeCell ref="H23:H24"/>
    <mergeCell ref="I23:I24"/>
    <mergeCell ref="J23:J24"/>
    <mergeCell ref="B29:E29"/>
    <mergeCell ref="D3:G3"/>
    <mergeCell ref="D4:G4"/>
    <mergeCell ref="A86:J86"/>
    <mergeCell ref="E91:F91"/>
    <mergeCell ref="G91:H91"/>
    <mergeCell ref="I91:J91"/>
    <mergeCell ref="F29:I29"/>
    <mergeCell ref="A41:F41"/>
    <mergeCell ref="G41:H41"/>
    <mergeCell ref="I41:J41"/>
    <mergeCell ref="A42:J42"/>
    <mergeCell ref="A35:J35"/>
    <mergeCell ref="A36:F36"/>
    <mergeCell ref="G36:H36"/>
    <mergeCell ref="I36:J36"/>
    <mergeCell ref="A37:J37"/>
    <mergeCell ref="A43:F43"/>
    <mergeCell ref="G43:H43"/>
    <mergeCell ref="I43:J43"/>
    <mergeCell ref="A38:F38"/>
    <mergeCell ref="G38:H38"/>
    <mergeCell ref="I38:J38"/>
    <mergeCell ref="A39:J39"/>
    <mergeCell ref="A40:F40"/>
  </mergeCells>
  <conditionalFormatting sqref="J25">
    <cfRule type="expression" dxfId="951" priority="4">
      <formula>$J$25&gt;$J$26</formula>
    </cfRule>
  </conditionalFormatting>
  <conditionalFormatting sqref="J26">
    <cfRule type="expression" dxfId="950" priority="3">
      <formula>$J$26&gt;$J$25</formula>
    </cfRule>
  </conditionalFormatting>
  <hyperlinks>
    <hyperlink ref="D4:G4" r:id="rId1" display="Click here for Guiding Video" xr:uid="{00000000-0004-0000-0300-000000000000}"/>
    <hyperlink ref="D3:G3" r:id="rId2" location="bookmark=id.73ug07hv79tc" display="Click here for Guiding Document, or" xr:uid="{00000000-0004-0000-0300-000001000000}"/>
  </hyperlinks>
  <printOptions horizontalCentered="1"/>
  <pageMargins left="0.17" right="0.17" top="0.17" bottom="0.17" header="0.3" footer="0.3"/>
  <pageSetup orientation="landscape" r:id="rId3"/>
  <drawing r:id="rId4"/>
  <extLst>
    <ext xmlns:x14="http://schemas.microsoft.com/office/spreadsheetml/2009/9/main" uri="{78C0D931-6437-407d-A8EE-F0AAD7539E65}">
      <x14:conditionalFormattings>
        <x14:conditionalFormatting xmlns:xm="http://schemas.microsoft.com/office/excel/2006/main">
          <x14:cfRule type="expression" priority="81" id="{051BA02B-E955-48BA-96FA-5A7F3AE20FB0}">
            <xm:f>'Planning Team'!S3="x"</xm:f>
            <x14:dxf>
              <font>
                <b/>
                <i val="0"/>
                <color theme="0"/>
              </font>
              <fill>
                <patternFill>
                  <bgColor rgb="FFFF0000"/>
                </patternFill>
              </fill>
            </x14:dxf>
          </x14:cfRule>
          <xm:sqref>A2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S1016"/>
  <sheetViews>
    <sheetView showGridLines="0" zoomScale="80" zoomScaleNormal="80" workbookViewId="0">
      <selection sqref="A1:R1"/>
    </sheetView>
  </sheetViews>
  <sheetFormatPr defaultColWidth="11.23046875" defaultRowHeight="15" customHeight="1" x14ac:dyDescent="0.35"/>
  <cols>
    <col min="1" max="1" width="8.765625" style="268" customWidth="1"/>
    <col min="2" max="17" width="8.3046875" style="268" customWidth="1"/>
    <col min="18" max="18" width="11.23046875" style="268"/>
    <col min="19" max="19" width="5.07421875" style="268" customWidth="1"/>
    <col min="20" max="21" width="11.23046875" style="268"/>
    <col min="22" max="22" width="17.3046875" style="268" customWidth="1"/>
    <col min="23" max="16384" width="11.23046875" style="268"/>
  </cols>
  <sheetData>
    <row r="1" spans="1:19" s="230" customFormat="1" ht="22.5" x14ac:dyDescent="0.45">
      <c r="A1" s="1085" t="str">
        <f>IF(S1="x","This tab MUST be completed.","")</f>
        <v>This tab MUST be completed.</v>
      </c>
      <c r="B1" s="1085"/>
      <c r="C1" s="1085"/>
      <c r="D1" s="1085"/>
      <c r="E1" s="1085"/>
      <c r="F1" s="1085"/>
      <c r="G1" s="1085"/>
      <c r="H1" s="1085"/>
      <c r="I1" s="1085"/>
      <c r="J1" s="1085"/>
      <c r="K1" s="1085"/>
      <c r="L1" s="1085"/>
      <c r="M1" s="1085"/>
      <c r="N1" s="1085"/>
      <c r="O1" s="1085"/>
      <c r="P1" s="1085"/>
      <c r="Q1" s="1085"/>
      <c r="R1" s="1085"/>
      <c r="S1" s="232" t="s">
        <v>776</v>
      </c>
    </row>
    <row r="2" spans="1:19" s="230" customFormat="1" ht="22.5" x14ac:dyDescent="0.45">
      <c r="A2" s="1067" t="str">
        <f>IF(S2="x","This LEA has 100% Compliance and a Level 1 (Results) TA designation.  Thus, completion of any part of this tab is optional.","")</f>
        <v/>
      </c>
      <c r="B2" s="1067"/>
      <c r="C2" s="1067"/>
      <c r="D2" s="1067"/>
      <c r="E2" s="1067"/>
      <c r="F2" s="1067"/>
      <c r="G2" s="1067"/>
      <c r="H2" s="1067"/>
      <c r="I2" s="1067"/>
      <c r="J2" s="1067"/>
      <c r="K2" s="1067"/>
      <c r="L2" s="1067"/>
      <c r="M2" s="1067"/>
      <c r="N2" s="1067"/>
      <c r="O2" s="1067"/>
      <c r="P2" s="1067"/>
      <c r="Q2" s="1067"/>
      <c r="R2" s="1067"/>
      <c r="S2" s="553" t="s">
        <v>1240</v>
      </c>
    </row>
    <row r="3" spans="1:19" s="230" customFormat="1" ht="22.5" x14ac:dyDescent="0.45">
      <c r="A3" s="1067"/>
      <c r="B3" s="1067"/>
      <c r="C3" s="1067"/>
      <c r="D3" s="1067"/>
      <c r="E3" s="1067"/>
      <c r="F3" s="1067"/>
      <c r="G3" s="1067"/>
      <c r="H3" s="1067"/>
      <c r="I3" s="1067"/>
      <c r="J3" s="1067"/>
      <c r="K3" s="1067"/>
      <c r="L3" s="1067"/>
      <c r="M3" s="1067"/>
      <c r="N3" s="1067"/>
      <c r="O3" s="1067"/>
      <c r="P3" s="1067"/>
      <c r="Q3" s="1067"/>
      <c r="R3" s="1067"/>
      <c r="S3" s="553"/>
    </row>
    <row r="4" spans="1:19" s="490" customFormat="1" ht="22.5" x14ac:dyDescent="0.45">
      <c r="A4" s="491"/>
      <c r="B4" s="491"/>
      <c r="C4" s="491"/>
      <c r="D4" s="491"/>
      <c r="E4" s="491"/>
      <c r="F4" s="491"/>
      <c r="G4" s="491"/>
      <c r="H4" s="491"/>
      <c r="I4" s="491"/>
      <c r="J4" s="491"/>
      <c r="K4" s="491"/>
      <c r="L4" s="491"/>
      <c r="M4" s="491"/>
      <c r="N4" s="491"/>
      <c r="O4" s="491"/>
      <c r="P4" s="491"/>
      <c r="Q4" s="491"/>
      <c r="R4" s="491"/>
      <c r="S4" s="492"/>
    </row>
    <row r="5" spans="1:19" s="490" customFormat="1" ht="24" customHeight="1" x14ac:dyDescent="0.45">
      <c r="A5" s="1095" t="s">
        <v>941</v>
      </c>
      <c r="B5" s="1095"/>
      <c r="C5" s="1095"/>
      <c r="D5" s="1095"/>
      <c r="E5" s="1095"/>
      <c r="F5" s="1095"/>
      <c r="G5" s="1095"/>
      <c r="H5" s="1095"/>
      <c r="I5" s="1095"/>
      <c r="J5" s="1095"/>
      <c r="K5" s="491"/>
      <c r="L5" s="491"/>
      <c r="M5" s="491"/>
      <c r="N5" s="491"/>
      <c r="O5" s="491"/>
      <c r="P5" s="491"/>
      <c r="Q5" s="491"/>
      <c r="R5" s="491"/>
      <c r="S5" s="492"/>
    </row>
    <row r="6" spans="1:19" s="490" customFormat="1" ht="22.5" x14ac:dyDescent="0.45">
      <c r="A6" s="1096" t="s">
        <v>940</v>
      </c>
      <c r="B6" s="1096"/>
      <c r="C6" s="1096"/>
      <c r="D6" s="1096"/>
      <c r="E6" s="1096"/>
      <c r="F6" s="1096"/>
      <c r="G6" s="1096"/>
      <c r="H6" s="1096"/>
      <c r="I6" s="1096"/>
      <c r="J6" s="1096"/>
      <c r="K6" s="491"/>
      <c r="L6" s="491"/>
      <c r="M6" s="491"/>
      <c r="N6" s="491"/>
      <c r="O6" s="491"/>
      <c r="P6" s="491"/>
      <c r="Q6" s="491"/>
      <c r="R6" s="491"/>
      <c r="S6" s="492"/>
    </row>
    <row r="7" spans="1:19" s="407" customFormat="1" ht="22.5" x14ac:dyDescent="0.45">
      <c r="A7" s="411"/>
      <c r="B7" s="411"/>
      <c r="C7" s="411"/>
      <c r="D7" s="411"/>
      <c r="E7" s="411"/>
      <c r="F7" s="411"/>
      <c r="G7" s="411"/>
      <c r="H7" s="411"/>
      <c r="I7" s="411"/>
      <c r="J7" s="411"/>
      <c r="K7" s="411"/>
      <c r="L7" s="411"/>
      <c r="M7" s="411"/>
      <c r="N7" s="411"/>
      <c r="O7" s="411"/>
      <c r="P7" s="411"/>
      <c r="Q7" s="411"/>
      <c r="R7" s="411"/>
      <c r="S7" s="408"/>
    </row>
    <row r="8" spans="1:19" ht="118.15" customHeight="1" thickBot="1" x14ac:dyDescent="0.4">
      <c r="A8" s="1068" t="s">
        <v>961</v>
      </c>
      <c r="B8" s="1069"/>
      <c r="C8" s="1069"/>
      <c r="D8" s="1069"/>
      <c r="E8" s="1069"/>
      <c r="F8" s="1069"/>
      <c r="G8" s="1069"/>
      <c r="H8" s="1069"/>
      <c r="I8" s="1069"/>
      <c r="J8" s="1069"/>
      <c r="K8" s="1069"/>
      <c r="L8" s="1069"/>
      <c r="M8" s="1069"/>
      <c r="N8" s="1069"/>
      <c r="O8" s="1069"/>
      <c r="P8" s="1069"/>
      <c r="Q8" s="1069"/>
      <c r="R8" s="1070"/>
    </row>
    <row r="9" spans="1:19" ht="15" customHeight="1" x14ac:dyDescent="0.35">
      <c r="A9" s="269"/>
      <c r="B9" s="270"/>
      <c r="C9" s="1071" t="s">
        <v>316</v>
      </c>
      <c r="D9" s="1072"/>
      <c r="E9" s="1072"/>
      <c r="F9" s="1072"/>
      <c r="G9" s="1072"/>
      <c r="H9" s="1072"/>
      <c r="I9" s="1072"/>
      <c r="J9" s="1072"/>
      <c r="K9" s="1072"/>
      <c r="L9" s="1072"/>
      <c r="M9" s="1072"/>
      <c r="N9" s="1072"/>
      <c r="O9" s="1072"/>
      <c r="P9" s="1073"/>
      <c r="Q9" s="271"/>
      <c r="R9" s="269"/>
    </row>
    <row r="10" spans="1:19" ht="22.5" customHeight="1" x14ac:dyDescent="0.35">
      <c r="A10" s="269"/>
      <c r="B10" s="272"/>
      <c r="C10" s="1074"/>
      <c r="D10" s="1075"/>
      <c r="E10" s="1075"/>
      <c r="F10" s="1075"/>
      <c r="G10" s="1075"/>
      <c r="H10" s="1075"/>
      <c r="I10" s="1075"/>
      <c r="J10" s="1075"/>
      <c r="K10" s="1075"/>
      <c r="L10" s="1075"/>
      <c r="M10" s="1075"/>
      <c r="N10" s="1075"/>
      <c r="O10" s="1075"/>
      <c r="P10" s="1076"/>
      <c r="Q10" s="273"/>
      <c r="R10" s="269"/>
    </row>
    <row r="11" spans="1:19" ht="22.5" customHeight="1" x14ac:dyDescent="0.35">
      <c r="A11" s="269"/>
      <c r="B11" s="272"/>
      <c r="C11" s="1074"/>
      <c r="D11" s="1075"/>
      <c r="E11" s="1075"/>
      <c r="F11" s="1075"/>
      <c r="G11" s="1075"/>
      <c r="H11" s="1075"/>
      <c r="I11" s="1075"/>
      <c r="J11" s="1075"/>
      <c r="K11" s="1075"/>
      <c r="L11" s="1075"/>
      <c r="M11" s="1075"/>
      <c r="N11" s="1075"/>
      <c r="O11" s="1075"/>
      <c r="P11" s="1076"/>
      <c r="Q11" s="273"/>
      <c r="R11" s="269"/>
    </row>
    <row r="12" spans="1:19" ht="31.9" customHeight="1" x14ac:dyDescent="0.35">
      <c r="A12" s="269"/>
      <c r="B12" s="272"/>
      <c r="C12" s="1077"/>
      <c r="D12" s="1078"/>
      <c r="E12" s="1078"/>
      <c r="F12" s="1078"/>
      <c r="G12" s="1078"/>
      <c r="H12" s="1078"/>
      <c r="I12" s="1078"/>
      <c r="J12" s="1078"/>
      <c r="K12" s="1078"/>
      <c r="L12" s="1078"/>
      <c r="M12" s="1078"/>
      <c r="N12" s="1078"/>
      <c r="O12" s="1078"/>
      <c r="P12" s="1079"/>
      <c r="Q12" s="273"/>
      <c r="R12" s="269"/>
    </row>
    <row r="13" spans="1:19" ht="22.5" customHeight="1" x14ac:dyDescent="0.35">
      <c r="A13" s="269"/>
      <c r="B13" s="272"/>
      <c r="C13" s="274"/>
      <c r="D13" s="274"/>
      <c r="E13" s="274"/>
      <c r="F13" s="274"/>
      <c r="G13" s="274"/>
      <c r="H13" s="274"/>
      <c r="I13" s="274"/>
      <c r="J13" s="274"/>
      <c r="K13" s="274"/>
      <c r="L13" s="274"/>
      <c r="M13" s="274"/>
      <c r="N13" s="274"/>
      <c r="O13" s="274"/>
      <c r="P13" s="274"/>
      <c r="Q13" s="273"/>
      <c r="R13" s="269"/>
    </row>
    <row r="14" spans="1:19" ht="5.25" customHeight="1" thickBot="1" x14ac:dyDescent="0.4">
      <c r="A14" s="269"/>
      <c r="B14" s="272"/>
      <c r="C14" s="274"/>
      <c r="D14" s="274"/>
      <c r="E14" s="274"/>
      <c r="F14" s="274"/>
      <c r="G14" s="274"/>
      <c r="H14" s="274"/>
      <c r="I14" s="274"/>
      <c r="J14" s="274"/>
      <c r="K14" s="274"/>
      <c r="L14" s="274"/>
      <c r="M14" s="274"/>
      <c r="N14" s="274"/>
      <c r="O14" s="274"/>
      <c r="P14" s="274"/>
      <c r="Q14" s="273"/>
      <c r="R14" s="269"/>
    </row>
    <row r="15" spans="1:19" ht="15.5" x14ac:dyDescent="0.35">
      <c r="A15" s="269"/>
      <c r="B15" s="272"/>
      <c r="C15" s="1092" t="s">
        <v>4</v>
      </c>
      <c r="D15" s="1092"/>
      <c r="E15" s="1092"/>
      <c r="F15" s="1093"/>
      <c r="G15" s="1080" t="str">
        <f>CONCATENATE(Memo!$B$8," (",TEXT(Memo!$B$5,"0000"),")")</f>
        <v xml:space="preserve"> (0000)</v>
      </c>
      <c r="H15" s="1081"/>
      <c r="I15" s="1081"/>
      <c r="J15" s="1081"/>
      <c r="K15" s="1081"/>
      <c r="L15" s="1081"/>
      <c r="M15" s="1081"/>
      <c r="N15" s="1081"/>
      <c r="O15" s="1081"/>
      <c r="P15" s="1082"/>
      <c r="Q15" s="273"/>
      <c r="R15" s="269"/>
    </row>
    <row r="16" spans="1:19" ht="16" thickBot="1" x14ac:dyDescent="0.4">
      <c r="A16" s="269"/>
      <c r="B16" s="272"/>
      <c r="C16" s="274"/>
      <c r="D16" s="274"/>
      <c r="E16" s="274"/>
      <c r="F16" s="274"/>
      <c r="G16" s="274"/>
      <c r="H16" s="274"/>
      <c r="I16" s="274"/>
      <c r="J16" s="274"/>
      <c r="K16" s="274"/>
      <c r="L16" s="274"/>
      <c r="M16" s="274"/>
      <c r="N16" s="274"/>
      <c r="O16" s="274"/>
      <c r="P16" s="274"/>
      <c r="Q16" s="273"/>
      <c r="R16" s="269"/>
    </row>
    <row r="17" spans="1:18" ht="15.5" x14ac:dyDescent="0.35">
      <c r="A17" s="269"/>
      <c r="B17" s="272"/>
      <c r="C17" s="1083" t="s">
        <v>6</v>
      </c>
      <c r="D17" s="1083"/>
      <c r="E17" s="1083"/>
      <c r="F17" s="1094"/>
      <c r="G17" s="1080"/>
      <c r="H17" s="1081"/>
      <c r="I17" s="1081"/>
      <c r="J17" s="1081"/>
      <c r="K17" s="274"/>
      <c r="L17" s="1089"/>
      <c r="M17" s="1090"/>
      <c r="N17" s="1090"/>
      <c r="O17" s="1090"/>
      <c r="P17" s="1091"/>
      <c r="Q17" s="273"/>
      <c r="R17" s="269"/>
    </row>
    <row r="18" spans="1:18" ht="15.5" x14ac:dyDescent="0.35">
      <c r="A18" s="269"/>
      <c r="B18" s="272"/>
      <c r="C18" s="274"/>
      <c r="D18" s="274"/>
      <c r="E18" s="274"/>
      <c r="F18" s="274"/>
      <c r="G18" s="274"/>
      <c r="H18" s="274"/>
      <c r="I18" s="274"/>
      <c r="J18" s="274"/>
      <c r="K18" s="274"/>
      <c r="L18" s="274"/>
      <c r="M18" s="274"/>
      <c r="N18" s="274"/>
      <c r="O18" s="274"/>
      <c r="P18" s="274"/>
      <c r="Q18" s="273"/>
      <c r="R18" s="269"/>
    </row>
    <row r="19" spans="1:18" ht="16" thickBot="1" x14ac:dyDescent="0.4">
      <c r="A19" s="269"/>
      <c r="B19" s="272"/>
      <c r="C19" s="274"/>
      <c r="D19" s="274"/>
      <c r="E19" s="274"/>
      <c r="F19" s="274"/>
      <c r="G19" s="274"/>
      <c r="H19" s="274"/>
      <c r="I19" s="274"/>
      <c r="J19" s="274"/>
      <c r="K19" s="274"/>
      <c r="L19" s="274"/>
      <c r="M19" s="274"/>
      <c r="N19" s="274"/>
      <c r="O19" s="274"/>
      <c r="P19" s="274"/>
      <c r="Q19" s="273"/>
      <c r="R19" s="269"/>
    </row>
    <row r="20" spans="1:18" ht="15.5" x14ac:dyDescent="0.35">
      <c r="A20" s="269"/>
      <c r="B20" s="272"/>
      <c r="C20" s="1083" t="s">
        <v>9</v>
      </c>
      <c r="D20" s="1083"/>
      <c r="E20" s="1083"/>
      <c r="F20" s="1084"/>
      <c r="G20" s="1063"/>
      <c r="H20" s="1064"/>
      <c r="I20" s="1065"/>
      <c r="J20" s="1063"/>
      <c r="K20" s="1064"/>
      <c r="L20" s="1065"/>
      <c r="M20" s="1063"/>
      <c r="N20" s="1064"/>
      <c r="O20" s="1064"/>
      <c r="P20" s="1066"/>
      <c r="Q20" s="273"/>
      <c r="R20" s="269"/>
    </row>
    <row r="21" spans="1:18" ht="15.5" x14ac:dyDescent="0.35">
      <c r="A21" s="269"/>
      <c r="B21" s="272"/>
      <c r="C21" s="274"/>
      <c r="D21" s="274"/>
      <c r="E21" s="274"/>
      <c r="F21" s="274"/>
      <c r="G21" s="1086" t="s">
        <v>11</v>
      </c>
      <c r="H21" s="1087"/>
      <c r="I21" s="1088"/>
      <c r="J21" s="1086" t="s">
        <v>12</v>
      </c>
      <c r="K21" s="1087"/>
      <c r="L21" s="1088"/>
      <c r="M21" s="1086" t="s">
        <v>13</v>
      </c>
      <c r="N21" s="1087"/>
      <c r="O21" s="1087"/>
      <c r="P21" s="1088"/>
      <c r="Q21" s="273"/>
      <c r="R21" s="269"/>
    </row>
    <row r="22" spans="1:18" ht="15.5" x14ac:dyDescent="0.35">
      <c r="A22" s="269"/>
      <c r="B22" s="272"/>
      <c r="C22" s="274"/>
      <c r="D22" s="274"/>
      <c r="E22" s="274"/>
      <c r="F22" s="274"/>
      <c r="G22" s="274"/>
      <c r="H22" s="274"/>
      <c r="I22" s="274"/>
      <c r="J22" s="274"/>
      <c r="K22" s="274"/>
      <c r="L22" s="274"/>
      <c r="M22" s="274"/>
      <c r="N22" s="274"/>
      <c r="O22" s="274"/>
      <c r="P22" s="274"/>
      <c r="Q22" s="273"/>
      <c r="R22" s="269"/>
    </row>
    <row r="23" spans="1:18" ht="16" thickBot="1" x14ac:dyDescent="0.4">
      <c r="A23" s="269"/>
      <c r="B23" s="272"/>
      <c r="C23" s="274"/>
      <c r="D23" s="274"/>
      <c r="E23" s="274"/>
      <c r="F23" s="274"/>
      <c r="G23" s="274"/>
      <c r="H23" s="274"/>
      <c r="I23" s="274"/>
      <c r="J23" s="274"/>
      <c r="K23" s="274"/>
      <c r="L23" s="274"/>
      <c r="M23" s="274"/>
      <c r="N23" s="274"/>
      <c r="O23" s="274"/>
      <c r="P23" s="274"/>
      <c r="Q23" s="273"/>
      <c r="R23" s="269"/>
    </row>
    <row r="24" spans="1:18" ht="15.5" x14ac:dyDescent="0.35">
      <c r="A24" s="269"/>
      <c r="B24" s="272"/>
      <c r="C24" s="1083" t="s">
        <v>14</v>
      </c>
      <c r="D24" s="1083"/>
      <c r="E24" s="1083"/>
      <c r="F24" s="1084"/>
      <c r="G24" s="1063"/>
      <c r="H24" s="1064"/>
      <c r="I24" s="1065"/>
      <c r="J24" s="1063"/>
      <c r="K24" s="1064"/>
      <c r="L24" s="1065"/>
      <c r="M24" s="1063"/>
      <c r="N24" s="1064"/>
      <c r="O24" s="1064"/>
      <c r="P24" s="1066"/>
      <c r="Q24" s="273"/>
      <c r="R24" s="269"/>
    </row>
    <row r="25" spans="1:18" ht="15.5" x14ac:dyDescent="0.35">
      <c r="A25" s="269"/>
      <c r="B25" s="272"/>
      <c r="C25" s="274"/>
      <c r="D25" s="274"/>
      <c r="E25" s="274"/>
      <c r="F25" s="274"/>
      <c r="G25" s="1086" t="s">
        <v>11</v>
      </c>
      <c r="H25" s="1087"/>
      <c r="I25" s="1088"/>
      <c r="J25" s="1086" t="s">
        <v>12</v>
      </c>
      <c r="K25" s="1087"/>
      <c r="L25" s="1088"/>
      <c r="M25" s="1086" t="s">
        <v>15</v>
      </c>
      <c r="N25" s="1087"/>
      <c r="O25" s="1087"/>
      <c r="P25" s="1088"/>
      <c r="Q25" s="273"/>
      <c r="R25" s="269"/>
    </row>
    <row r="26" spans="1:18" ht="16" thickBot="1" x14ac:dyDescent="0.4">
      <c r="A26" s="269"/>
      <c r="B26" s="272"/>
      <c r="C26" s="274"/>
      <c r="D26" s="274"/>
      <c r="E26" s="274"/>
      <c r="F26" s="274"/>
      <c r="G26" s="274"/>
      <c r="H26" s="274"/>
      <c r="I26" s="274"/>
      <c r="J26" s="274"/>
      <c r="K26" s="274"/>
      <c r="L26" s="274"/>
      <c r="M26" s="274"/>
      <c r="N26" s="274"/>
      <c r="O26" s="274"/>
      <c r="P26" s="274"/>
      <c r="Q26" s="273"/>
      <c r="R26" s="269"/>
    </row>
    <row r="27" spans="1:18" ht="15.5" x14ac:dyDescent="0.35">
      <c r="A27" s="269"/>
      <c r="B27" s="272"/>
      <c r="C27" s="274"/>
      <c r="D27" s="274"/>
      <c r="E27" s="274"/>
      <c r="F27" s="274"/>
      <c r="G27" s="1063"/>
      <c r="H27" s="1064"/>
      <c r="I27" s="1065"/>
      <c r="J27" s="1063"/>
      <c r="K27" s="1064"/>
      <c r="L27" s="1065"/>
      <c r="M27" s="1063"/>
      <c r="N27" s="1064"/>
      <c r="O27" s="1064"/>
      <c r="P27" s="1066"/>
      <c r="Q27" s="273"/>
      <c r="R27" s="269"/>
    </row>
    <row r="28" spans="1:18" ht="15.75" customHeight="1" x14ac:dyDescent="0.35">
      <c r="A28" s="269"/>
      <c r="B28" s="272"/>
      <c r="C28" s="274"/>
      <c r="D28" s="274"/>
      <c r="E28" s="274"/>
      <c r="F28" s="274"/>
      <c r="G28" s="1086" t="s">
        <v>11</v>
      </c>
      <c r="H28" s="1087"/>
      <c r="I28" s="1088"/>
      <c r="J28" s="1086" t="s">
        <v>12</v>
      </c>
      <c r="K28" s="1087"/>
      <c r="L28" s="1088"/>
      <c r="M28" s="1086" t="s">
        <v>15</v>
      </c>
      <c r="N28" s="1087"/>
      <c r="O28" s="1087"/>
      <c r="P28" s="1088"/>
      <c r="Q28" s="273"/>
      <c r="R28" s="269"/>
    </row>
    <row r="29" spans="1:18" ht="15.75" customHeight="1" thickBot="1" x14ac:dyDescent="0.4">
      <c r="A29" s="269"/>
      <c r="B29" s="272"/>
      <c r="C29" s="274"/>
      <c r="D29" s="274"/>
      <c r="E29" s="274"/>
      <c r="F29" s="274"/>
      <c r="G29" s="274"/>
      <c r="H29" s="274"/>
      <c r="I29" s="274"/>
      <c r="J29" s="274"/>
      <c r="K29" s="274"/>
      <c r="L29" s="274"/>
      <c r="M29" s="274"/>
      <c r="N29" s="274"/>
      <c r="O29" s="274"/>
      <c r="P29" s="274"/>
      <c r="Q29" s="273"/>
      <c r="R29" s="269"/>
    </row>
    <row r="30" spans="1:18" ht="15.75" customHeight="1" x14ac:dyDescent="0.35">
      <c r="A30" s="269"/>
      <c r="B30" s="272"/>
      <c r="C30" s="274"/>
      <c r="D30" s="274"/>
      <c r="E30" s="274"/>
      <c r="F30" s="274"/>
      <c r="G30" s="1063"/>
      <c r="H30" s="1064"/>
      <c r="I30" s="1065"/>
      <c r="J30" s="1063"/>
      <c r="K30" s="1064"/>
      <c r="L30" s="1065"/>
      <c r="M30" s="1063"/>
      <c r="N30" s="1064"/>
      <c r="O30" s="1064"/>
      <c r="P30" s="1066"/>
      <c r="Q30" s="273"/>
      <c r="R30" s="269"/>
    </row>
    <row r="31" spans="1:18" ht="15.75" customHeight="1" x14ac:dyDescent="0.35">
      <c r="A31" s="269"/>
      <c r="B31" s="272"/>
      <c r="C31" s="274"/>
      <c r="D31" s="274"/>
      <c r="E31" s="274"/>
      <c r="F31" s="274"/>
      <c r="G31" s="1086" t="s">
        <v>11</v>
      </c>
      <c r="H31" s="1087"/>
      <c r="I31" s="1088"/>
      <c r="J31" s="1086" t="s">
        <v>12</v>
      </c>
      <c r="K31" s="1087"/>
      <c r="L31" s="1088"/>
      <c r="M31" s="1086" t="s">
        <v>15</v>
      </c>
      <c r="N31" s="1087"/>
      <c r="O31" s="1087"/>
      <c r="P31" s="1088"/>
      <c r="Q31" s="273"/>
      <c r="R31" s="269"/>
    </row>
    <row r="32" spans="1:18" ht="15.75" customHeight="1" thickBot="1" x14ac:dyDescent="0.4">
      <c r="A32" s="269"/>
      <c r="B32" s="272"/>
      <c r="C32" s="274"/>
      <c r="D32" s="274"/>
      <c r="E32" s="274"/>
      <c r="F32" s="274"/>
      <c r="G32" s="274"/>
      <c r="H32" s="274"/>
      <c r="I32" s="274"/>
      <c r="J32" s="274"/>
      <c r="K32" s="274"/>
      <c r="L32" s="274"/>
      <c r="M32" s="274"/>
      <c r="N32" s="274"/>
      <c r="O32" s="274"/>
      <c r="P32" s="274"/>
      <c r="Q32" s="273"/>
      <c r="R32" s="269"/>
    </row>
    <row r="33" spans="1:18" ht="15.75" customHeight="1" x14ac:dyDescent="0.35">
      <c r="A33" s="269"/>
      <c r="B33" s="272"/>
      <c r="C33" s="274"/>
      <c r="D33" s="274"/>
      <c r="E33" s="274"/>
      <c r="F33" s="274"/>
      <c r="G33" s="1063"/>
      <c r="H33" s="1064"/>
      <c r="I33" s="1065"/>
      <c r="J33" s="1063"/>
      <c r="K33" s="1064"/>
      <c r="L33" s="1065"/>
      <c r="M33" s="1063"/>
      <c r="N33" s="1064"/>
      <c r="O33" s="1064"/>
      <c r="P33" s="1066"/>
      <c r="Q33" s="273"/>
      <c r="R33" s="269"/>
    </row>
    <row r="34" spans="1:18" ht="15.75" customHeight="1" x14ac:dyDescent="0.35">
      <c r="A34" s="269"/>
      <c r="B34" s="272"/>
      <c r="C34" s="274"/>
      <c r="D34" s="274"/>
      <c r="E34" s="274"/>
      <c r="F34" s="274"/>
      <c r="G34" s="1086" t="s">
        <v>11</v>
      </c>
      <c r="H34" s="1087"/>
      <c r="I34" s="1088"/>
      <c r="J34" s="1086" t="s">
        <v>12</v>
      </c>
      <c r="K34" s="1087"/>
      <c r="L34" s="1088"/>
      <c r="M34" s="1086" t="s">
        <v>15</v>
      </c>
      <c r="N34" s="1087"/>
      <c r="O34" s="1087"/>
      <c r="P34" s="1088"/>
      <c r="Q34" s="273"/>
      <c r="R34" s="269"/>
    </row>
    <row r="35" spans="1:18" ht="15.75" customHeight="1" thickBot="1" x14ac:dyDescent="0.4">
      <c r="A35" s="269"/>
      <c r="B35" s="272"/>
      <c r="C35" s="274"/>
      <c r="D35" s="274"/>
      <c r="E35" s="274"/>
      <c r="F35" s="274"/>
      <c r="G35" s="274"/>
      <c r="H35" s="274"/>
      <c r="I35" s="274"/>
      <c r="J35" s="274"/>
      <c r="K35" s="274"/>
      <c r="L35" s="274"/>
      <c r="M35" s="274"/>
      <c r="N35" s="274"/>
      <c r="O35" s="274"/>
      <c r="P35" s="274"/>
      <c r="Q35" s="273"/>
      <c r="R35" s="269"/>
    </row>
    <row r="36" spans="1:18" ht="15.75" customHeight="1" x14ac:dyDescent="0.35">
      <c r="A36" s="269"/>
      <c r="B36" s="272"/>
      <c r="C36" s="274"/>
      <c r="D36" s="274"/>
      <c r="E36" s="274"/>
      <c r="F36" s="274"/>
      <c r="G36" s="1063"/>
      <c r="H36" s="1064"/>
      <c r="I36" s="1065"/>
      <c r="J36" s="1063"/>
      <c r="K36" s="1064"/>
      <c r="L36" s="1065"/>
      <c r="M36" s="1063"/>
      <c r="N36" s="1064"/>
      <c r="O36" s="1064"/>
      <c r="P36" s="1066"/>
      <c r="Q36" s="273"/>
      <c r="R36" s="269"/>
    </row>
    <row r="37" spans="1:18" ht="15.75" customHeight="1" x14ac:dyDescent="0.35">
      <c r="A37" s="269"/>
      <c r="B37" s="272"/>
      <c r="C37" s="274"/>
      <c r="D37" s="274"/>
      <c r="E37" s="274"/>
      <c r="F37" s="274"/>
      <c r="G37" s="1086" t="s">
        <v>11</v>
      </c>
      <c r="H37" s="1087"/>
      <c r="I37" s="1088"/>
      <c r="J37" s="1086" t="s">
        <v>12</v>
      </c>
      <c r="K37" s="1087"/>
      <c r="L37" s="1088"/>
      <c r="M37" s="1086" t="s">
        <v>15</v>
      </c>
      <c r="N37" s="1087"/>
      <c r="O37" s="1087"/>
      <c r="P37" s="1088"/>
      <c r="Q37" s="273"/>
      <c r="R37" s="269"/>
    </row>
    <row r="38" spans="1:18" ht="15.75" customHeight="1" thickBot="1" x14ac:dyDescent="0.4">
      <c r="A38" s="269"/>
      <c r="B38" s="272"/>
      <c r="C38" s="275"/>
      <c r="D38" s="275"/>
      <c r="E38" s="275"/>
      <c r="F38" s="275"/>
      <c r="G38" s="275"/>
      <c r="H38" s="274"/>
      <c r="I38" s="274"/>
      <c r="J38" s="274"/>
      <c r="K38" s="274"/>
      <c r="L38" s="274"/>
      <c r="M38" s="274"/>
      <c r="N38" s="274"/>
      <c r="O38" s="274"/>
      <c r="P38" s="274"/>
      <c r="Q38" s="273"/>
      <c r="R38" s="269"/>
    </row>
    <row r="39" spans="1:18" ht="15.75" customHeight="1" x14ac:dyDescent="0.35">
      <c r="A39" s="269"/>
      <c r="B39" s="272"/>
      <c r="C39" s="275"/>
      <c r="D39" s="275"/>
      <c r="E39" s="275"/>
      <c r="F39" s="275"/>
      <c r="G39" s="1098"/>
      <c r="H39" s="1064"/>
      <c r="I39" s="1065"/>
      <c r="J39" s="1063"/>
      <c r="K39" s="1064"/>
      <c r="L39" s="1065"/>
      <c r="M39" s="1063"/>
      <c r="N39" s="1064"/>
      <c r="O39" s="1064"/>
      <c r="P39" s="1066"/>
      <c r="Q39" s="273"/>
      <c r="R39" s="269"/>
    </row>
    <row r="40" spans="1:18" ht="15.75" customHeight="1" x14ac:dyDescent="0.35">
      <c r="A40" s="269"/>
      <c r="B40" s="272"/>
      <c r="C40" s="275"/>
      <c r="D40" s="275"/>
      <c r="E40" s="275"/>
      <c r="F40" s="275"/>
      <c r="G40" s="1097" t="s">
        <v>11</v>
      </c>
      <c r="H40" s="1087"/>
      <c r="I40" s="1088"/>
      <c r="J40" s="1086" t="s">
        <v>12</v>
      </c>
      <c r="K40" s="1087"/>
      <c r="L40" s="1088"/>
      <c r="M40" s="1086" t="s">
        <v>15</v>
      </c>
      <c r="N40" s="1087"/>
      <c r="O40" s="1087"/>
      <c r="P40" s="1088"/>
      <c r="Q40" s="273"/>
      <c r="R40" s="269"/>
    </row>
    <row r="41" spans="1:18" ht="15.75" customHeight="1" thickBot="1" x14ac:dyDescent="0.4">
      <c r="A41" s="269"/>
      <c r="B41" s="272"/>
      <c r="C41" s="275"/>
      <c r="D41" s="275"/>
      <c r="E41" s="275"/>
      <c r="F41" s="275"/>
      <c r="G41" s="276"/>
      <c r="H41" s="277"/>
      <c r="I41" s="277"/>
      <c r="J41" s="277"/>
      <c r="K41" s="277"/>
      <c r="L41" s="277"/>
      <c r="M41" s="277"/>
      <c r="N41" s="277"/>
      <c r="O41" s="277"/>
      <c r="P41" s="277"/>
      <c r="Q41" s="278"/>
      <c r="R41" s="279"/>
    </row>
    <row r="42" spans="1:18" ht="15.75" customHeight="1" x14ac:dyDescent="0.35">
      <c r="A42" s="269"/>
      <c r="B42" s="272"/>
      <c r="C42" s="275"/>
      <c r="D42" s="275"/>
      <c r="E42" s="275"/>
      <c r="F42" s="275"/>
      <c r="G42" s="1098"/>
      <c r="H42" s="1064"/>
      <c r="I42" s="1065"/>
      <c r="J42" s="1063"/>
      <c r="K42" s="1064"/>
      <c r="L42" s="1065"/>
      <c r="M42" s="1063"/>
      <c r="N42" s="1064"/>
      <c r="O42" s="1064"/>
      <c r="P42" s="1066"/>
      <c r="Q42" s="278"/>
      <c r="R42" s="279"/>
    </row>
    <row r="43" spans="1:18" ht="15.75" customHeight="1" x14ac:dyDescent="0.35">
      <c r="A43" s="269"/>
      <c r="B43" s="272"/>
      <c r="C43" s="275"/>
      <c r="D43" s="275"/>
      <c r="E43" s="275"/>
      <c r="F43" s="275"/>
      <c r="G43" s="1097" t="s">
        <v>11</v>
      </c>
      <c r="H43" s="1087"/>
      <c r="I43" s="1088"/>
      <c r="J43" s="1086" t="s">
        <v>12</v>
      </c>
      <c r="K43" s="1087"/>
      <c r="L43" s="1088"/>
      <c r="M43" s="1086" t="s">
        <v>15</v>
      </c>
      <c r="N43" s="1087"/>
      <c r="O43" s="1087"/>
      <c r="P43" s="1088"/>
      <c r="Q43" s="278"/>
      <c r="R43" s="279"/>
    </row>
    <row r="44" spans="1:18" ht="15.75" customHeight="1" thickBot="1" x14ac:dyDescent="0.4">
      <c r="A44" s="269"/>
      <c r="B44" s="272"/>
      <c r="C44" s="275"/>
      <c r="D44" s="275"/>
      <c r="E44" s="275"/>
      <c r="F44" s="275"/>
      <c r="G44" s="276"/>
      <c r="H44" s="277"/>
      <c r="I44" s="277"/>
      <c r="J44" s="277"/>
      <c r="K44" s="277"/>
      <c r="L44" s="277"/>
      <c r="M44" s="277"/>
      <c r="N44" s="277"/>
      <c r="O44" s="277"/>
      <c r="P44" s="277"/>
      <c r="Q44" s="278"/>
      <c r="R44" s="279"/>
    </row>
    <row r="45" spans="1:18" ht="15.75" customHeight="1" x14ac:dyDescent="0.35">
      <c r="A45" s="269"/>
      <c r="B45" s="272"/>
      <c r="C45" s="275"/>
      <c r="D45" s="275"/>
      <c r="E45" s="275"/>
      <c r="F45" s="275"/>
      <c r="G45" s="1098"/>
      <c r="H45" s="1064"/>
      <c r="I45" s="1065"/>
      <c r="J45" s="1063"/>
      <c r="K45" s="1064"/>
      <c r="L45" s="1065"/>
      <c r="M45" s="1063"/>
      <c r="N45" s="1064"/>
      <c r="O45" s="1064"/>
      <c r="P45" s="1066"/>
      <c r="Q45" s="278"/>
      <c r="R45" s="279"/>
    </row>
    <row r="46" spans="1:18" ht="15.75" customHeight="1" x14ac:dyDescent="0.35">
      <c r="A46" s="269"/>
      <c r="B46" s="272"/>
      <c r="C46" s="275"/>
      <c r="D46" s="275"/>
      <c r="E46" s="275"/>
      <c r="F46" s="275"/>
      <c r="G46" s="1097" t="s">
        <v>11</v>
      </c>
      <c r="H46" s="1087"/>
      <c r="I46" s="1088"/>
      <c r="J46" s="1086" t="s">
        <v>12</v>
      </c>
      <c r="K46" s="1087"/>
      <c r="L46" s="1088"/>
      <c r="M46" s="1086" t="s">
        <v>15</v>
      </c>
      <c r="N46" s="1087"/>
      <c r="O46" s="1087"/>
      <c r="P46" s="1088"/>
      <c r="Q46" s="278"/>
      <c r="R46" s="279"/>
    </row>
    <row r="47" spans="1:18" ht="15.75" customHeight="1" thickBot="1" x14ac:dyDescent="0.4">
      <c r="A47" s="269"/>
      <c r="B47" s="272"/>
      <c r="C47" s="275"/>
      <c r="D47" s="275"/>
      <c r="E47" s="275"/>
      <c r="F47" s="275"/>
      <c r="G47" s="276"/>
      <c r="H47" s="277"/>
      <c r="I47" s="277"/>
      <c r="J47" s="277"/>
      <c r="K47" s="277"/>
      <c r="L47" s="277"/>
      <c r="M47" s="277"/>
      <c r="N47" s="277"/>
      <c r="O47" s="277"/>
      <c r="P47" s="277"/>
      <c r="Q47" s="278"/>
      <c r="R47" s="279"/>
    </row>
    <row r="48" spans="1:18" ht="15.75" customHeight="1" x14ac:dyDescent="0.35">
      <c r="A48" s="269"/>
      <c r="B48" s="272"/>
      <c r="C48" s="275"/>
      <c r="D48" s="275"/>
      <c r="E48" s="275"/>
      <c r="F48" s="275"/>
      <c r="G48" s="1098"/>
      <c r="H48" s="1064"/>
      <c r="I48" s="1065"/>
      <c r="J48" s="1063"/>
      <c r="K48" s="1064"/>
      <c r="L48" s="1065"/>
      <c r="M48" s="1063"/>
      <c r="N48" s="1064"/>
      <c r="O48" s="1064"/>
      <c r="P48" s="1066"/>
      <c r="Q48" s="278"/>
      <c r="R48" s="279"/>
    </row>
    <row r="49" spans="1:18" ht="15.75" customHeight="1" x14ac:dyDescent="0.35">
      <c r="A49" s="269"/>
      <c r="B49" s="272"/>
      <c r="C49" s="275"/>
      <c r="D49" s="275"/>
      <c r="E49" s="275"/>
      <c r="F49" s="275"/>
      <c r="G49" s="1097" t="s">
        <v>11</v>
      </c>
      <c r="H49" s="1087"/>
      <c r="I49" s="1088"/>
      <c r="J49" s="1086" t="s">
        <v>12</v>
      </c>
      <c r="K49" s="1087"/>
      <c r="L49" s="1088"/>
      <c r="M49" s="1086" t="s">
        <v>15</v>
      </c>
      <c r="N49" s="1087"/>
      <c r="O49" s="1087"/>
      <c r="P49" s="1088"/>
      <c r="Q49" s="278"/>
      <c r="R49" s="279"/>
    </row>
    <row r="50" spans="1:18" ht="15.75" customHeight="1" thickBot="1" x14ac:dyDescent="0.4">
      <c r="A50" s="269"/>
      <c r="B50" s="272"/>
      <c r="C50" s="275"/>
      <c r="D50" s="275"/>
      <c r="E50" s="275"/>
      <c r="F50" s="275"/>
      <c r="G50" s="276"/>
      <c r="H50" s="277"/>
      <c r="I50" s="277"/>
      <c r="J50" s="277"/>
      <c r="K50" s="277"/>
      <c r="L50" s="277"/>
      <c r="M50" s="277"/>
      <c r="N50" s="277"/>
      <c r="O50" s="277"/>
      <c r="P50" s="277"/>
      <c r="Q50" s="278"/>
      <c r="R50" s="279"/>
    </row>
    <row r="51" spans="1:18" ht="15.75" customHeight="1" x14ac:dyDescent="0.35">
      <c r="A51" s="269"/>
      <c r="B51" s="272"/>
      <c r="C51" s="275"/>
      <c r="D51" s="275"/>
      <c r="E51" s="275"/>
      <c r="F51" s="275"/>
      <c r="G51" s="1098"/>
      <c r="H51" s="1064"/>
      <c r="I51" s="1065"/>
      <c r="J51" s="1063"/>
      <c r="K51" s="1064"/>
      <c r="L51" s="1065"/>
      <c r="M51" s="1063"/>
      <c r="N51" s="1064"/>
      <c r="O51" s="1064"/>
      <c r="P51" s="1066"/>
      <c r="Q51" s="278"/>
      <c r="R51" s="279"/>
    </row>
    <row r="52" spans="1:18" ht="15.75" customHeight="1" x14ac:dyDescent="0.35">
      <c r="A52" s="269"/>
      <c r="B52" s="272"/>
      <c r="C52" s="275"/>
      <c r="D52" s="275"/>
      <c r="E52" s="275"/>
      <c r="F52" s="275"/>
      <c r="G52" s="1097" t="s">
        <v>11</v>
      </c>
      <c r="H52" s="1087"/>
      <c r="I52" s="1088"/>
      <c r="J52" s="1086" t="s">
        <v>12</v>
      </c>
      <c r="K52" s="1087"/>
      <c r="L52" s="1088"/>
      <c r="M52" s="1086" t="s">
        <v>15</v>
      </c>
      <c r="N52" s="1087"/>
      <c r="O52" s="1087"/>
      <c r="P52" s="1088"/>
      <c r="Q52" s="278"/>
      <c r="R52" s="279"/>
    </row>
    <row r="53" spans="1:18" ht="15.75" customHeight="1" thickBot="1" x14ac:dyDescent="0.4">
      <c r="A53" s="269"/>
      <c r="B53" s="272"/>
      <c r="C53" s="275"/>
      <c r="D53" s="275"/>
      <c r="E53" s="275"/>
      <c r="F53" s="275"/>
      <c r="G53" s="276"/>
      <c r="H53" s="277"/>
      <c r="I53" s="277"/>
      <c r="J53" s="277"/>
      <c r="K53" s="277"/>
      <c r="L53" s="277"/>
      <c r="M53" s="277"/>
      <c r="N53" s="277"/>
      <c r="O53" s="277"/>
      <c r="P53" s="277"/>
      <c r="Q53" s="280"/>
      <c r="R53" s="279"/>
    </row>
    <row r="54" spans="1:18" ht="15.75" customHeight="1" x14ac:dyDescent="0.35"/>
    <row r="55" spans="1:18" ht="15.75" customHeight="1" x14ac:dyDescent="0.35"/>
    <row r="56" spans="1:18" ht="15.75" customHeight="1" x14ac:dyDescent="0.35"/>
    <row r="57" spans="1:18" ht="15.75" customHeight="1" x14ac:dyDescent="0.35"/>
    <row r="58" spans="1:18" ht="15.75" customHeight="1" x14ac:dyDescent="0.35"/>
    <row r="59" spans="1:18" ht="15.75" customHeight="1" x14ac:dyDescent="0.35"/>
    <row r="60" spans="1:18" ht="15.75" customHeight="1" x14ac:dyDescent="0.35"/>
    <row r="61" spans="1:18" ht="15.75" customHeight="1" x14ac:dyDescent="0.35"/>
    <row r="62" spans="1:18" ht="15.75" customHeight="1" x14ac:dyDescent="0.35"/>
    <row r="63" spans="1:18" ht="15.75" customHeight="1" x14ac:dyDescent="0.35"/>
    <row r="64" spans="1:18"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row r="1001" ht="15.75" customHeight="1" x14ac:dyDescent="0.35"/>
    <row r="1002" ht="15.75" customHeight="1" x14ac:dyDescent="0.35"/>
    <row r="1003" ht="15.75" customHeight="1" x14ac:dyDescent="0.35"/>
    <row r="1004" ht="15.75" customHeight="1" x14ac:dyDescent="0.35"/>
    <row r="1005" ht="15.75" customHeight="1" x14ac:dyDescent="0.35"/>
    <row r="1006" ht="15.75" customHeight="1" x14ac:dyDescent="0.35"/>
    <row r="1007" ht="15.75" customHeight="1" x14ac:dyDescent="0.35"/>
    <row r="1008" ht="15.75" customHeight="1" x14ac:dyDescent="0.35"/>
    <row r="1009" ht="15.75" customHeight="1" x14ac:dyDescent="0.35"/>
    <row r="1010" ht="15.75" customHeight="1" x14ac:dyDescent="0.35"/>
    <row r="1011" ht="15.75" customHeight="1" x14ac:dyDescent="0.35"/>
    <row r="1012" ht="15.75" customHeight="1" x14ac:dyDescent="0.35"/>
    <row r="1013" ht="15.75" customHeight="1" x14ac:dyDescent="0.35"/>
    <row r="1014" ht="15.75" customHeight="1" x14ac:dyDescent="0.35"/>
    <row r="1015" ht="15.75" customHeight="1" x14ac:dyDescent="0.35"/>
    <row r="1016" ht="15.75" customHeight="1" x14ac:dyDescent="0.35"/>
  </sheetData>
  <sheetProtection formatCells="0" formatColumns="0" formatRows="0" insertHyperlinks="0"/>
  <mergeCells count="79">
    <mergeCell ref="M33:P33"/>
    <mergeCell ref="G33:I33"/>
    <mergeCell ref="J37:L37"/>
    <mergeCell ref="M37:P37"/>
    <mergeCell ref="G34:I34"/>
    <mergeCell ref="J34:L34"/>
    <mergeCell ref="M34:P34"/>
    <mergeCell ref="G36:I36"/>
    <mergeCell ref="J36:L36"/>
    <mergeCell ref="M36:P36"/>
    <mergeCell ref="G37:I37"/>
    <mergeCell ref="G30:I30"/>
    <mergeCell ref="G42:I42"/>
    <mergeCell ref="J42:L42"/>
    <mergeCell ref="M42:P42"/>
    <mergeCell ref="M39:P39"/>
    <mergeCell ref="G40:I40"/>
    <mergeCell ref="J40:L40"/>
    <mergeCell ref="M40:P40"/>
    <mergeCell ref="J30:L30"/>
    <mergeCell ref="M30:P30"/>
    <mergeCell ref="G31:I31"/>
    <mergeCell ref="J31:L31"/>
    <mergeCell ref="M31:P31"/>
    <mergeCell ref="G39:I39"/>
    <mergeCell ref="J39:L39"/>
    <mergeCell ref="J33:L33"/>
    <mergeCell ref="G45:I45"/>
    <mergeCell ref="J45:L45"/>
    <mergeCell ref="M45:P45"/>
    <mergeCell ref="G43:I43"/>
    <mergeCell ref="J43:L43"/>
    <mergeCell ref="M43:P43"/>
    <mergeCell ref="G52:I52"/>
    <mergeCell ref="J52:L52"/>
    <mergeCell ref="M52:P52"/>
    <mergeCell ref="G46:I46"/>
    <mergeCell ref="J46:L46"/>
    <mergeCell ref="M46:P46"/>
    <mergeCell ref="G49:I49"/>
    <mergeCell ref="J49:L49"/>
    <mergeCell ref="M49:P49"/>
    <mergeCell ref="G48:I48"/>
    <mergeCell ref="J48:L48"/>
    <mergeCell ref="M48:P48"/>
    <mergeCell ref="G51:I51"/>
    <mergeCell ref="J51:L51"/>
    <mergeCell ref="M51:P51"/>
    <mergeCell ref="J28:L28"/>
    <mergeCell ref="M28:P28"/>
    <mergeCell ref="G25:I25"/>
    <mergeCell ref="J25:L25"/>
    <mergeCell ref="M25:P25"/>
    <mergeCell ref="G27:I27"/>
    <mergeCell ref="J27:L27"/>
    <mergeCell ref="M27:P27"/>
    <mergeCell ref="G28:I28"/>
    <mergeCell ref="A1:R1"/>
    <mergeCell ref="J20:L20"/>
    <mergeCell ref="M20:P20"/>
    <mergeCell ref="G20:I20"/>
    <mergeCell ref="G21:I21"/>
    <mergeCell ref="J21:L21"/>
    <mergeCell ref="M21:P21"/>
    <mergeCell ref="G17:J17"/>
    <mergeCell ref="L17:P17"/>
    <mergeCell ref="C15:F15"/>
    <mergeCell ref="C17:F17"/>
    <mergeCell ref="C20:F20"/>
    <mergeCell ref="A5:J5"/>
    <mergeCell ref="A6:J6"/>
    <mergeCell ref="J24:L24"/>
    <mergeCell ref="M24:P24"/>
    <mergeCell ref="A2:R3"/>
    <mergeCell ref="A8:R8"/>
    <mergeCell ref="C9:P12"/>
    <mergeCell ref="G15:P15"/>
    <mergeCell ref="C24:F24"/>
    <mergeCell ref="G24:I24"/>
  </mergeCells>
  <conditionalFormatting sqref="A1">
    <cfRule type="expression" dxfId="948" priority="3">
      <formula>S1="x"</formula>
    </cfRule>
  </conditionalFormatting>
  <conditionalFormatting sqref="A2">
    <cfRule type="expression" dxfId="947" priority="1">
      <formula>S2="x"</formula>
    </cfRule>
  </conditionalFormatting>
  <hyperlinks>
    <hyperlink ref="A6:C6" r:id="rId1" display="Click here for Guiding Video" xr:uid="{00000000-0004-0000-0400-000000000000}"/>
    <hyperlink ref="A5:J5" r:id="rId2" location="bookmark=id.om2itdr7knq5" display="Click here for Guiding Document, or" xr:uid="{00000000-0004-0000-0400-000001000000}"/>
  </hyperlinks>
  <pageMargins left="0.75" right="0.75" top="1" bottom="1" header="0" footer="0"/>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K28"/>
  <sheetViews>
    <sheetView showGridLines="0" workbookViewId="0">
      <selection sqref="A1:F1"/>
    </sheetView>
  </sheetViews>
  <sheetFormatPr defaultColWidth="8.765625" defaultRowHeight="15.5" x14ac:dyDescent="0.35"/>
  <cols>
    <col min="1" max="4" width="8.765625" style="20"/>
    <col min="5" max="5" width="8.765625" style="20" customWidth="1"/>
    <col min="6" max="16384" width="8.765625" style="20"/>
  </cols>
  <sheetData>
    <row r="1" spans="1:11" s="371" customFormat="1" ht="23" x14ac:dyDescent="0.5">
      <c r="A1" s="921" t="s">
        <v>1200</v>
      </c>
      <c r="B1" s="921"/>
      <c r="C1" s="921"/>
      <c r="D1" s="921"/>
      <c r="E1" s="921"/>
      <c r="F1" s="921"/>
    </row>
    <row r="2" spans="1:11" s="371" customFormat="1" ht="22.5" x14ac:dyDescent="0.45">
      <c r="A2" s="1067"/>
      <c r="B2" s="1067"/>
      <c r="C2" s="1067"/>
      <c r="D2" s="1085"/>
      <c r="E2" s="1085"/>
      <c r="F2" s="372" t="s">
        <v>776</v>
      </c>
    </row>
    <row r="4" spans="1:11" ht="18" x14ac:dyDescent="0.4">
      <c r="A4" s="1101" t="s">
        <v>905</v>
      </c>
      <c r="B4" s="1102"/>
      <c r="C4" s="1102"/>
      <c r="D4" s="1102"/>
      <c r="E4" s="1102"/>
      <c r="F4" s="1102"/>
      <c r="G4" s="1102"/>
      <c r="H4" s="1102"/>
      <c r="I4" s="1102"/>
      <c r="J4" s="1102"/>
      <c r="K4" s="1102"/>
    </row>
    <row r="5" spans="1:11" ht="16" thickBot="1" x14ac:dyDescent="0.4"/>
    <row r="6" spans="1:11" ht="30.65" customHeight="1" thickBot="1" x14ac:dyDescent="0.4">
      <c r="A6" s="1103" t="s">
        <v>910</v>
      </c>
      <c r="B6" s="1104"/>
      <c r="C6" s="1104"/>
      <c r="D6" s="1104"/>
      <c r="E6" s="1104"/>
      <c r="F6" s="1104"/>
      <c r="G6" s="1104"/>
      <c r="H6" s="1104"/>
      <c r="I6" s="1104"/>
      <c r="J6" s="1104"/>
      <c r="K6" s="1105"/>
    </row>
    <row r="7" spans="1:11" x14ac:dyDescent="0.35">
      <c r="A7" s="373"/>
    </row>
    <row r="8" spans="1:11" x14ac:dyDescent="0.35">
      <c r="A8" s="1106" t="s">
        <v>906</v>
      </c>
      <c r="B8" s="1106"/>
      <c r="C8" s="1106"/>
      <c r="D8" s="1106"/>
      <c r="E8" s="1106"/>
      <c r="F8" s="1106"/>
      <c r="G8" s="1106"/>
      <c r="H8" s="1106"/>
      <c r="I8" s="1106"/>
      <c r="J8" s="1106"/>
      <c r="K8" s="1106"/>
    </row>
    <row r="9" spans="1:11" x14ac:dyDescent="0.35">
      <c r="A9" s="1099" t="s">
        <v>907</v>
      </c>
      <c r="B9" s="1099"/>
      <c r="C9" s="1099"/>
      <c r="D9" s="1099"/>
      <c r="E9" s="1099"/>
      <c r="F9" s="1099"/>
      <c r="G9" s="1099"/>
      <c r="H9" s="1099"/>
      <c r="I9" s="1099"/>
      <c r="J9" s="1099"/>
      <c r="K9" s="1099"/>
    </row>
    <row r="10" spans="1:11" x14ac:dyDescent="0.35">
      <c r="A10" s="1099" t="s">
        <v>908</v>
      </c>
      <c r="B10" s="1099"/>
      <c r="C10" s="1099"/>
      <c r="D10" s="1099"/>
      <c r="E10" s="1099"/>
      <c r="F10" s="1099"/>
      <c r="G10" s="1099"/>
      <c r="H10" s="1099"/>
      <c r="I10" s="1099"/>
      <c r="J10" s="1099"/>
      <c r="K10" s="1099"/>
    </row>
    <row r="11" spans="1:11" x14ac:dyDescent="0.35">
      <c r="A11" s="1099" t="s">
        <v>909</v>
      </c>
      <c r="B11" s="1099"/>
      <c r="C11" s="1099"/>
      <c r="D11" s="1099"/>
      <c r="E11" s="1099"/>
      <c r="F11" s="1099"/>
      <c r="G11" s="1099"/>
      <c r="H11" s="1099"/>
      <c r="I11" s="1099"/>
      <c r="J11" s="1099"/>
      <c r="K11" s="1099"/>
    </row>
    <row r="12" spans="1:11" x14ac:dyDescent="0.35">
      <c r="A12" s="1099" t="s">
        <v>911</v>
      </c>
      <c r="B12" s="1099"/>
      <c r="C12" s="1099"/>
      <c r="D12" s="1099"/>
      <c r="E12" s="1099"/>
      <c r="F12" s="1099"/>
      <c r="G12" s="1099"/>
      <c r="H12" s="1099"/>
      <c r="I12" s="1099"/>
      <c r="J12" s="1099"/>
      <c r="K12" s="1099"/>
    </row>
    <row r="13" spans="1:11" x14ac:dyDescent="0.35">
      <c r="A13" s="1099" t="s">
        <v>912</v>
      </c>
      <c r="B13" s="1099"/>
      <c r="C13" s="1099"/>
      <c r="D13" s="1099"/>
      <c r="E13" s="1099"/>
      <c r="F13" s="1099"/>
      <c r="G13" s="1099"/>
      <c r="H13" s="1099"/>
      <c r="I13" s="1099"/>
      <c r="J13" s="1099"/>
      <c r="K13" s="1099"/>
    </row>
    <row r="14" spans="1:11" x14ac:dyDescent="0.35">
      <c r="A14" s="1099" t="s">
        <v>913</v>
      </c>
      <c r="B14" s="1099"/>
      <c r="C14" s="1099"/>
      <c r="D14" s="1099"/>
      <c r="E14" s="1099"/>
      <c r="F14" s="1099"/>
      <c r="G14" s="1099"/>
      <c r="H14" s="1099"/>
      <c r="I14" s="1099"/>
      <c r="J14" s="1099"/>
      <c r="K14" s="1099"/>
    </row>
    <row r="15" spans="1:11" x14ac:dyDescent="0.35">
      <c r="A15" s="1099" t="s">
        <v>914</v>
      </c>
      <c r="B15" s="1099"/>
      <c r="C15" s="1099"/>
      <c r="D15" s="1099"/>
      <c r="E15" s="1099"/>
      <c r="F15" s="1099"/>
      <c r="G15" s="1099"/>
      <c r="H15" s="1099"/>
      <c r="I15" s="1099"/>
      <c r="J15" s="1099"/>
      <c r="K15" s="1099"/>
    </row>
    <row r="16" spans="1:11" x14ac:dyDescent="0.35">
      <c r="A16" s="1099" t="s">
        <v>915</v>
      </c>
      <c r="B16" s="1099"/>
      <c r="C16" s="1099"/>
      <c r="D16" s="1099"/>
      <c r="E16" s="1099"/>
      <c r="F16" s="1099"/>
      <c r="G16" s="1099"/>
      <c r="H16" s="1099"/>
      <c r="I16" s="1099"/>
      <c r="J16" s="1099"/>
      <c r="K16" s="1099"/>
    </row>
    <row r="17" spans="1:11" x14ac:dyDescent="0.35">
      <c r="A17" s="1099" t="s">
        <v>916</v>
      </c>
      <c r="B17" s="1099"/>
      <c r="C17" s="1099"/>
      <c r="D17" s="1099"/>
      <c r="E17" s="1099"/>
      <c r="F17" s="1099"/>
      <c r="G17" s="1099"/>
      <c r="H17" s="1099"/>
      <c r="I17" s="1099"/>
      <c r="J17" s="1099"/>
      <c r="K17" s="1099"/>
    </row>
    <row r="18" spans="1:11" x14ac:dyDescent="0.35">
      <c r="A18" s="1099" t="s">
        <v>917</v>
      </c>
      <c r="B18" s="1099"/>
      <c r="C18" s="1099"/>
      <c r="D18" s="1099"/>
      <c r="E18" s="1099"/>
      <c r="F18" s="1099"/>
      <c r="G18" s="1099"/>
      <c r="H18" s="1099"/>
      <c r="I18" s="1099"/>
      <c r="J18" s="1099"/>
      <c r="K18" s="1099"/>
    </row>
    <row r="19" spans="1:11" x14ac:dyDescent="0.35">
      <c r="A19" s="1099" t="s">
        <v>965</v>
      </c>
      <c r="B19" s="1099"/>
      <c r="C19" s="1099"/>
      <c r="D19" s="1099"/>
      <c r="E19" s="1099"/>
      <c r="F19" s="1099"/>
      <c r="G19" s="1099"/>
      <c r="H19" s="1099"/>
      <c r="I19" s="1099"/>
      <c r="J19" s="1099"/>
      <c r="K19" s="1099"/>
    </row>
    <row r="20" spans="1:11" x14ac:dyDescent="0.35">
      <c r="A20" s="1100" t="s">
        <v>966</v>
      </c>
      <c r="B20" s="1100"/>
      <c r="C20" s="1100"/>
      <c r="D20" s="1100"/>
      <c r="E20" s="1100"/>
      <c r="F20" s="1100"/>
      <c r="G20" s="1100"/>
      <c r="H20" s="1100"/>
      <c r="I20" s="1100"/>
      <c r="J20" s="1100"/>
      <c r="K20" s="1100"/>
    </row>
    <row r="22" spans="1:11" x14ac:dyDescent="0.35">
      <c r="A22" s="513" t="s">
        <v>963</v>
      </c>
      <c r="B22" s="418"/>
      <c r="C22" s="418"/>
      <c r="D22" s="418"/>
      <c r="E22" s="418"/>
      <c r="F22" s="418"/>
      <c r="G22" s="418"/>
      <c r="H22" s="418"/>
      <c r="I22" s="418"/>
      <c r="J22" s="418"/>
      <c r="K22" s="418"/>
    </row>
    <row r="23" spans="1:11" x14ac:dyDescent="0.35">
      <c r="A23" s="513" t="s">
        <v>967</v>
      </c>
      <c r="B23" s="418"/>
      <c r="C23" s="418"/>
      <c r="D23" s="418"/>
      <c r="E23" s="418"/>
      <c r="F23" s="418"/>
      <c r="G23" s="418"/>
      <c r="H23" s="418"/>
      <c r="I23" s="418"/>
      <c r="J23" s="418"/>
      <c r="K23" s="418"/>
    </row>
    <row r="24" spans="1:11" x14ac:dyDescent="0.35">
      <c r="A24" s="513" t="s">
        <v>964</v>
      </c>
      <c r="B24" s="418"/>
      <c r="C24" s="418"/>
      <c r="D24" s="418"/>
      <c r="E24" s="418"/>
      <c r="F24" s="418"/>
      <c r="G24" s="418"/>
      <c r="H24" s="418"/>
      <c r="I24" s="418"/>
      <c r="J24" s="418"/>
      <c r="K24" s="418"/>
    </row>
    <row r="25" spans="1:11" x14ac:dyDescent="0.35">
      <c r="A25" s="513" t="s">
        <v>968</v>
      </c>
      <c r="B25" s="418"/>
      <c r="C25" s="418"/>
      <c r="D25" s="418"/>
      <c r="E25" s="418"/>
      <c r="F25" s="418"/>
      <c r="G25" s="418"/>
      <c r="H25" s="418"/>
      <c r="I25" s="418"/>
      <c r="J25" s="418"/>
      <c r="K25" s="418"/>
    </row>
    <row r="26" spans="1:11" x14ac:dyDescent="0.35">
      <c r="A26" s="513" t="s">
        <v>969</v>
      </c>
      <c r="B26" s="418"/>
      <c r="C26" s="418"/>
      <c r="D26" s="418"/>
      <c r="E26" s="418"/>
      <c r="F26" s="418"/>
      <c r="G26" s="418"/>
      <c r="H26" s="418"/>
      <c r="I26" s="418"/>
      <c r="J26" s="418"/>
      <c r="K26" s="418"/>
    </row>
    <row r="27" spans="1:11" x14ac:dyDescent="0.35">
      <c r="A27" s="513" t="s">
        <v>970</v>
      </c>
      <c r="B27" s="418"/>
      <c r="C27" s="418"/>
      <c r="D27" s="418"/>
      <c r="E27" s="418"/>
      <c r="F27" s="418"/>
      <c r="G27" s="418"/>
      <c r="H27" s="418"/>
      <c r="I27" s="418"/>
      <c r="J27" s="418"/>
      <c r="K27" s="418"/>
    </row>
    <row r="28" spans="1:11" x14ac:dyDescent="0.35">
      <c r="A28" s="513" t="s">
        <v>1233</v>
      </c>
      <c r="B28" s="418"/>
      <c r="C28" s="418"/>
      <c r="D28" s="418"/>
      <c r="E28" s="418"/>
      <c r="F28" s="418"/>
      <c r="G28" s="418"/>
      <c r="H28" s="418"/>
      <c r="I28" s="418"/>
      <c r="J28" s="418"/>
      <c r="K28" s="418"/>
    </row>
  </sheetData>
  <mergeCells count="17">
    <mergeCell ref="A2:E2"/>
    <mergeCell ref="A4:K4"/>
    <mergeCell ref="A6:K6"/>
    <mergeCell ref="A1:F1"/>
    <mergeCell ref="A8:K8"/>
    <mergeCell ref="A9:K9"/>
    <mergeCell ref="A10:K10"/>
    <mergeCell ref="A11:K11"/>
    <mergeCell ref="A12:K12"/>
    <mergeCell ref="A18:K18"/>
    <mergeCell ref="A19:K19"/>
    <mergeCell ref="A20:K20"/>
    <mergeCell ref="A13:K13"/>
    <mergeCell ref="A14:K14"/>
    <mergeCell ref="A15:K15"/>
    <mergeCell ref="A16:K16"/>
    <mergeCell ref="A17:K17"/>
  </mergeCells>
  <hyperlinks>
    <hyperlink ref="A8:K8" location="'Indicator 4-9-10'!A1" display="Indicator 4-9-10 (Compliance)" xr:uid="{00000000-0004-0000-0500-000000000000}"/>
    <hyperlink ref="A9:K9" location="'Indicator 11'!A1" display="Indicator 11 (Compliance)" xr:uid="{00000000-0004-0000-0500-000001000000}"/>
    <hyperlink ref="A10:K10" location="'Indicator 12'!A1" display="Indicator 12 (Compliance)" xr:uid="{00000000-0004-0000-0500-000002000000}"/>
    <hyperlink ref="A11:K11" location="'Indicator 13'!A1" display="Indicator 13 (Compliance)" xr:uid="{00000000-0004-0000-0500-000003000000}"/>
    <hyperlink ref="A12:K12" location="'Indicator 14'!A1" display="Indicator 14 (Non-scored Results)" xr:uid="{00000000-0004-0000-0500-000004000000}"/>
    <hyperlink ref="A13:K13" location="Data!A1" display="Data (Student Success Tab)" xr:uid="{00000000-0004-0000-0500-000005000000}"/>
    <hyperlink ref="A14:K14" location="'Cultural Resp'!A1" display="Cultural Responsiveness (Student Success Tab)" xr:uid="{00000000-0004-0000-0500-000006000000}"/>
    <hyperlink ref="A15:K15" location="Core!A1" display="Core Instructional Program (Student Success Tab)" xr:uid="{00000000-0004-0000-0500-000007000000}"/>
    <hyperlink ref="A16:K16" location="Assessment!A1" display="Assessment – Universal Screening and Progress Monitoring (Student Success Tab)" xr:uid="{00000000-0004-0000-0500-000008000000}"/>
    <hyperlink ref="A17:K17" location="Interventions!A1" display="Interventions and Supports (Student Success Tab)" xr:uid="{00000000-0004-0000-0500-000009000000}"/>
    <hyperlink ref="A18:K18" location="'Ratings Summary'!A1" display="Rating Summary (Student Success Tabs)" xr:uid="{00000000-0004-0000-0500-00000A000000}"/>
    <hyperlink ref="A19:K19" location="'Targeted Action Plan'!A1" display="Targeted Action Plan (Compliance)" xr:uid="{00000000-0004-0000-0500-00000B000000}"/>
    <hyperlink ref="A20:K20" location="'4, 9, 10 Action Plan Updates'!A1" display="4, 9, 10 Action Plan Updates (Compliance)" xr:uid="{00000000-0004-0000-0500-00000C000000}"/>
    <hyperlink ref="A24" location="'1% Cap'!A1" display="1% Cap on Alternate Assessment" xr:uid="{00000000-0004-0000-0500-00000D000000}"/>
    <hyperlink ref="A28" location="'Results Technical Assistance'!A1" display="Results Techncial Assistance" xr:uid="{00000000-0004-0000-0500-00000E000000}"/>
    <hyperlink ref="A22" location="'Students by Eligibility'!A1" display="Students by Eligibility" xr:uid="{00000000-0004-0000-0500-00000F000000}"/>
    <hyperlink ref="A23" location="'Statewide Assess (Ind 3)'!A1" display="Indicator 3 Statewide Assessments (ILEARN, ISTEP+, IREAD) (Results)" xr:uid="{00000000-0004-0000-0500-000010000000}"/>
    <hyperlink ref="A25" location="'ISTAR-KR (Ind 7)'!A1" display="Indicator 7 ISTAR-KR (Results)" xr:uid="{00000000-0004-0000-0500-000011000000}"/>
    <hyperlink ref="A26" location="'Grad Rate (Ind 1)'!A1" display="Indicator 1 Graduation Rate (Results)" xr:uid="{00000000-0004-0000-0500-000012000000}"/>
    <hyperlink ref="A27" location="'LRE (Ind 5)'!A1" display="Indicator 5 LRE (Results)" xr:uid="{00000000-0004-0000-0500-000013000000}"/>
  </hyperlink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Y1015"/>
  <sheetViews>
    <sheetView showGridLines="0" zoomScale="70" zoomScaleNormal="70" workbookViewId="0">
      <selection activeCell="E5" sqref="E5"/>
    </sheetView>
  </sheetViews>
  <sheetFormatPr defaultColWidth="11.23046875" defaultRowHeight="15" customHeight="1" x14ac:dyDescent="0.35"/>
  <cols>
    <col min="1" max="1" width="37.4609375" style="390" customWidth="1"/>
    <col min="2" max="2" width="34" style="390" customWidth="1"/>
    <col min="3" max="3" width="37.23046875" style="390" customWidth="1"/>
    <col min="4" max="4" width="21.84375" style="390" customWidth="1"/>
    <col min="5" max="5" width="22.765625" style="390" customWidth="1"/>
    <col min="6" max="6" width="24.23046875" style="390" customWidth="1"/>
    <col min="7" max="16384" width="11.23046875" style="390"/>
  </cols>
  <sheetData>
    <row r="1" spans="1:25" s="388" customFormat="1" ht="70.5" customHeight="1" thickBot="1" x14ac:dyDescent="0.5">
      <c r="A1" s="1120" t="str">
        <f>IF(D1="X","This tab, the Data tab, the Cultural Responsiveness tab, the Core tab, the Assessment tab, the Interventions tab, and the Targeted Action Plan tab MUST be completed for this indicator.","")</f>
        <v>This tab, the Data tab, the Cultural Responsiveness tab, the Core tab, the Assessment tab, the Interventions tab, and the Targeted Action Plan tab MUST be completed for this indicator.</v>
      </c>
      <c r="B1" s="1120"/>
      <c r="C1" s="1120"/>
      <c r="D1" s="389" t="s">
        <v>776</v>
      </c>
    </row>
    <row r="2" spans="1:25" s="388" customFormat="1" ht="23.5" thickBot="1" x14ac:dyDescent="0.55000000000000004">
      <c r="A2" s="1120" t="str">
        <f>IF(D2="x","This tab need not be completed.","")</f>
        <v>This tab need not be completed.</v>
      </c>
      <c r="B2" s="1120"/>
      <c r="C2" s="1120"/>
      <c r="D2" s="389" t="s">
        <v>776</v>
      </c>
      <c r="F2" s="938" t="s">
        <v>941</v>
      </c>
      <c r="G2" s="939"/>
      <c r="H2" s="940"/>
    </row>
    <row r="3" spans="1:25" s="388" customFormat="1" ht="23" thickBot="1" x14ac:dyDescent="0.5">
      <c r="D3" s="389"/>
      <c r="F3" s="941" t="s">
        <v>940</v>
      </c>
      <c r="G3" s="942"/>
      <c r="H3" s="943"/>
    </row>
    <row r="4" spans="1:25" s="388" customFormat="1" ht="23.5" thickBot="1" x14ac:dyDescent="0.55000000000000004">
      <c r="A4" s="1132" t="str">
        <f>IF(D4="x","Continued Noncompliance (2 years)","")</f>
        <v>Continued Noncompliance (2 years)</v>
      </c>
      <c r="B4" s="1132"/>
      <c r="C4" s="1132"/>
      <c r="D4" s="419" t="s">
        <v>776</v>
      </c>
      <c r="F4" s="938" t="s">
        <v>962</v>
      </c>
      <c r="G4" s="939"/>
      <c r="H4" s="940"/>
    </row>
    <row r="5" spans="1:25" s="388" customFormat="1" ht="23" x14ac:dyDescent="0.5">
      <c r="A5" s="1132" t="str">
        <f>IF(D5="x","Longstanding Noncompliance (3 or more years)","")</f>
        <v>Longstanding Noncompliance (3 or more years)</v>
      </c>
      <c r="B5" s="1132"/>
      <c r="C5" s="1132"/>
      <c r="D5" s="419" t="s">
        <v>776</v>
      </c>
      <c r="F5" s="389"/>
      <c r="H5" s="389"/>
    </row>
    <row r="6" spans="1:25" s="388" customFormat="1" ht="22.5" x14ac:dyDescent="0.45"/>
    <row r="7" spans="1:25" ht="22.9" customHeight="1" x14ac:dyDescent="0.35">
      <c r="A7" s="1121" t="s">
        <v>931</v>
      </c>
      <c r="B7" s="1122"/>
      <c r="C7" s="1122"/>
      <c r="D7" s="1122"/>
      <c r="E7" s="1122"/>
      <c r="F7" s="1123"/>
      <c r="G7" s="397"/>
      <c r="H7" s="397"/>
      <c r="I7" s="397"/>
      <c r="J7" s="397"/>
      <c r="K7" s="397"/>
      <c r="L7" s="397"/>
      <c r="M7" s="397"/>
      <c r="N7" s="397"/>
      <c r="O7" s="397"/>
      <c r="P7" s="397"/>
      <c r="Q7" s="397"/>
      <c r="R7" s="397"/>
      <c r="S7" s="397"/>
      <c r="T7" s="397"/>
      <c r="U7" s="397"/>
      <c r="V7" s="397"/>
      <c r="W7" s="397"/>
      <c r="X7" s="397"/>
      <c r="Y7" s="397"/>
    </row>
    <row r="8" spans="1:25" ht="22.9" customHeight="1" x14ac:dyDescent="0.35">
      <c r="A8" s="1124"/>
      <c r="B8" s="1125"/>
      <c r="C8" s="1125"/>
      <c r="D8" s="1125"/>
      <c r="E8" s="1125"/>
      <c r="F8" s="1126"/>
      <c r="G8" s="397"/>
      <c r="H8" s="397"/>
      <c r="I8" s="397"/>
      <c r="J8" s="397"/>
      <c r="K8" s="397"/>
      <c r="L8" s="397"/>
      <c r="M8" s="397"/>
      <c r="N8" s="397"/>
      <c r="O8" s="397"/>
      <c r="P8" s="397"/>
      <c r="Q8" s="397"/>
      <c r="R8" s="397"/>
      <c r="S8" s="397"/>
      <c r="T8" s="397"/>
      <c r="U8" s="397"/>
      <c r="V8" s="397"/>
      <c r="W8" s="397"/>
      <c r="X8" s="397"/>
      <c r="Y8" s="397"/>
    </row>
    <row r="9" spans="1:25" ht="22.5" x14ac:dyDescent="0.45">
      <c r="A9" s="402" t="s">
        <v>927</v>
      </c>
      <c r="B9" s="1127" t="s">
        <v>928</v>
      </c>
      <c r="C9" s="1127"/>
      <c r="D9" s="1127"/>
      <c r="E9" s="1127"/>
      <c r="F9" s="1128"/>
      <c r="G9" s="397"/>
      <c r="H9" s="397"/>
      <c r="I9" s="397"/>
      <c r="J9" s="397"/>
      <c r="K9" s="397"/>
      <c r="L9" s="397"/>
      <c r="M9" s="397"/>
      <c r="N9" s="397"/>
      <c r="O9" s="397"/>
      <c r="P9" s="397"/>
      <c r="Q9" s="397"/>
      <c r="R9" s="397"/>
      <c r="S9" s="397"/>
      <c r="T9" s="397"/>
      <c r="U9" s="397"/>
      <c r="V9" s="397"/>
      <c r="W9" s="397"/>
      <c r="X9" s="397"/>
      <c r="Y9" s="397"/>
    </row>
    <row r="10" spans="1:25" ht="22.5" x14ac:dyDescent="0.45">
      <c r="A10" s="403" t="s">
        <v>929</v>
      </c>
      <c r="B10" s="1129" t="s">
        <v>930</v>
      </c>
      <c r="C10" s="1129"/>
      <c r="D10" s="1129"/>
      <c r="E10" s="1129"/>
      <c r="F10" s="1130"/>
      <c r="G10" s="397"/>
      <c r="H10" s="397"/>
      <c r="I10" s="397"/>
      <c r="J10" s="397"/>
      <c r="K10" s="397"/>
      <c r="L10" s="397"/>
      <c r="M10" s="397"/>
      <c r="N10" s="397"/>
      <c r="O10" s="397"/>
      <c r="P10" s="397"/>
      <c r="Q10" s="397"/>
      <c r="R10" s="397"/>
      <c r="S10" s="397"/>
      <c r="T10" s="397"/>
      <c r="U10" s="397"/>
      <c r="V10" s="397"/>
      <c r="W10" s="397"/>
      <c r="X10" s="397"/>
      <c r="Y10" s="397"/>
    </row>
    <row r="11" spans="1:25" ht="15.5" x14ac:dyDescent="0.35">
      <c r="A11" s="401"/>
      <c r="B11" s="398"/>
      <c r="C11" s="398"/>
      <c r="D11" s="396"/>
      <c r="E11" s="396"/>
      <c r="F11" s="397"/>
      <c r="G11" s="397"/>
      <c r="H11" s="397"/>
      <c r="I11" s="397"/>
      <c r="J11" s="397"/>
      <c r="K11" s="397"/>
      <c r="L11" s="397"/>
      <c r="M11" s="397"/>
      <c r="N11" s="397"/>
      <c r="O11" s="397"/>
      <c r="P11" s="397"/>
      <c r="Q11" s="397"/>
      <c r="R11" s="397"/>
      <c r="S11" s="397"/>
      <c r="T11" s="397"/>
      <c r="U11" s="397"/>
      <c r="V11" s="397"/>
      <c r="W11" s="397"/>
      <c r="X11" s="397"/>
      <c r="Y11" s="397"/>
    </row>
    <row r="12" spans="1:25" ht="23" x14ac:dyDescent="0.5">
      <c r="A12" s="1131" t="s">
        <v>0</v>
      </c>
      <c r="B12" s="1108"/>
      <c r="C12" s="1108"/>
      <c r="D12" s="1108"/>
      <c r="E12" s="1108"/>
      <c r="F12" s="1108"/>
    </row>
    <row r="13" spans="1:25" ht="22.5" x14ac:dyDescent="0.45">
      <c r="A13" s="391"/>
      <c r="B13" s="391"/>
      <c r="C13" s="391"/>
      <c r="D13" s="391"/>
      <c r="E13" s="391"/>
      <c r="F13" s="391"/>
    </row>
    <row r="14" spans="1:25" ht="23" x14ac:dyDescent="0.5">
      <c r="A14" s="1107" t="s">
        <v>296</v>
      </c>
      <c r="B14" s="1108"/>
      <c r="C14" s="1108"/>
      <c r="D14" s="1108"/>
      <c r="E14" s="1108"/>
      <c r="F14" s="1109"/>
    </row>
    <row r="15" spans="1:25" ht="23" x14ac:dyDescent="0.5">
      <c r="A15" s="1107" t="s">
        <v>297</v>
      </c>
      <c r="B15" s="1108"/>
      <c r="C15" s="1108"/>
      <c r="D15" s="1108"/>
      <c r="E15" s="1108"/>
      <c r="F15" s="1109"/>
    </row>
    <row r="16" spans="1:25" ht="23" x14ac:dyDescent="0.5">
      <c r="A16" s="1110" t="s">
        <v>298</v>
      </c>
      <c r="B16" s="1108"/>
      <c r="C16" s="1108"/>
      <c r="D16" s="1108"/>
      <c r="E16" s="1108"/>
      <c r="F16" s="1109"/>
    </row>
    <row r="17" spans="1:6" ht="23" x14ac:dyDescent="0.5">
      <c r="A17" s="1111" t="s">
        <v>299</v>
      </c>
      <c r="B17" s="1112"/>
      <c r="C17" s="1112"/>
      <c r="D17" s="1112"/>
      <c r="E17" s="1112"/>
      <c r="F17" s="1113"/>
    </row>
    <row r="18" spans="1:6" ht="22.15" customHeight="1" thickBot="1" x14ac:dyDescent="0.4">
      <c r="A18" s="392"/>
      <c r="B18" s="392"/>
      <c r="C18" s="392"/>
      <c r="D18" s="392"/>
      <c r="E18" s="392"/>
      <c r="F18" s="392"/>
    </row>
    <row r="19" spans="1:6" ht="165.65" customHeight="1" thickTop="1" thickBot="1" x14ac:dyDescent="0.5">
      <c r="A19" s="1114" t="s">
        <v>1203</v>
      </c>
      <c r="B19" s="1115"/>
      <c r="C19" s="1115"/>
      <c r="D19" s="1115"/>
      <c r="E19" s="1115"/>
      <c r="F19" s="1116"/>
    </row>
    <row r="22" spans="1:6" ht="16" thickTop="1" x14ac:dyDescent="0.35">
      <c r="A22" s="1117" t="s">
        <v>1</v>
      </c>
      <c r="B22" s="1117" t="s">
        <v>2</v>
      </c>
      <c r="C22" s="1119" t="s">
        <v>3</v>
      </c>
      <c r="D22" s="1117" t="s">
        <v>247</v>
      </c>
      <c r="E22" s="1117" t="s">
        <v>317</v>
      </c>
      <c r="F22" s="1117" t="s">
        <v>304</v>
      </c>
    </row>
    <row r="23" spans="1:6" ht="54" customHeight="1" thickBot="1" x14ac:dyDescent="0.4">
      <c r="A23" s="1118"/>
      <c r="B23" s="1118"/>
      <c r="C23" s="1118"/>
      <c r="D23" s="1118"/>
      <c r="E23" s="1118"/>
      <c r="F23" s="1118"/>
    </row>
    <row r="24" spans="1:6" ht="18.5" thickTop="1" thickBot="1" x14ac:dyDescent="0.4">
      <c r="A24" s="511" t="s">
        <v>5</v>
      </c>
      <c r="B24" s="393"/>
      <c r="C24" s="393"/>
      <c r="D24" s="393"/>
      <c r="E24" s="394"/>
      <c r="F24" s="393"/>
    </row>
    <row r="25" spans="1:6" ht="18.5" thickTop="1" thickBot="1" x14ac:dyDescent="0.4">
      <c r="A25" s="511" t="s">
        <v>5</v>
      </c>
      <c r="B25" s="393"/>
      <c r="C25" s="395"/>
      <c r="D25" s="395"/>
      <c r="E25" s="394"/>
      <c r="F25" s="395"/>
    </row>
    <row r="26" spans="1:6" ht="18.5" thickTop="1" thickBot="1" x14ac:dyDescent="0.4">
      <c r="A26" s="511" t="s">
        <v>5</v>
      </c>
      <c r="B26" s="393"/>
      <c r="C26" s="395"/>
      <c r="D26" s="395"/>
      <c r="E26" s="394"/>
      <c r="F26" s="395"/>
    </row>
    <row r="27" spans="1:6" ht="18.5" thickTop="1" thickBot="1" x14ac:dyDescent="0.4">
      <c r="A27" s="511" t="s">
        <v>5</v>
      </c>
      <c r="B27" s="393"/>
      <c r="C27" s="395"/>
      <c r="D27" s="395"/>
      <c r="E27" s="394"/>
      <c r="F27" s="395"/>
    </row>
    <row r="28" spans="1:6" ht="18.5" thickTop="1" thickBot="1" x14ac:dyDescent="0.4">
      <c r="A28" s="511" t="s">
        <v>5</v>
      </c>
      <c r="B28" s="393"/>
      <c r="C28" s="395"/>
      <c r="D28" s="395"/>
      <c r="E28" s="394"/>
      <c r="F28" s="395"/>
    </row>
    <row r="29" spans="1:6" ht="18.5" thickTop="1" thickBot="1" x14ac:dyDescent="0.4">
      <c r="A29" s="511" t="s">
        <v>5</v>
      </c>
      <c r="B29" s="393"/>
      <c r="C29" s="395"/>
      <c r="D29" s="395"/>
      <c r="E29" s="394"/>
      <c r="F29" s="395"/>
    </row>
    <row r="30" spans="1:6" ht="18.5" thickTop="1" thickBot="1" x14ac:dyDescent="0.4">
      <c r="A30" s="511" t="s">
        <v>5</v>
      </c>
      <c r="B30" s="393"/>
      <c r="C30" s="395"/>
      <c r="D30" s="395"/>
      <c r="E30" s="394"/>
      <c r="F30" s="395"/>
    </row>
    <row r="31" spans="1:6" ht="18.5" thickTop="1" thickBot="1" x14ac:dyDescent="0.4">
      <c r="A31" s="511" t="s">
        <v>5</v>
      </c>
      <c r="B31" s="393"/>
      <c r="C31" s="395"/>
      <c r="D31" s="395"/>
      <c r="E31" s="394"/>
      <c r="F31" s="395"/>
    </row>
    <row r="32" spans="1:6" ht="15" customHeight="1" thickTop="1" x14ac:dyDescent="0.35"/>
    <row r="34" spans="1:25" ht="15.5" x14ac:dyDescent="0.35">
      <c r="A34" s="396"/>
      <c r="B34" s="398"/>
      <c r="C34" s="398"/>
      <c r="D34" s="396"/>
      <c r="E34" s="396"/>
      <c r="F34" s="397"/>
      <c r="G34" s="397"/>
      <c r="H34" s="397"/>
      <c r="I34" s="397"/>
      <c r="J34" s="397"/>
      <c r="K34" s="397"/>
      <c r="L34" s="397"/>
      <c r="M34" s="397"/>
      <c r="N34" s="397"/>
      <c r="O34" s="397"/>
      <c r="P34" s="397"/>
      <c r="Q34" s="397"/>
      <c r="R34" s="397"/>
      <c r="S34" s="397"/>
      <c r="T34" s="397"/>
      <c r="U34" s="397"/>
      <c r="V34" s="397"/>
      <c r="W34" s="397"/>
      <c r="X34" s="397"/>
      <c r="Y34" s="397"/>
    </row>
    <row r="35" spans="1:25" ht="15.5" x14ac:dyDescent="0.35">
      <c r="A35" s="396"/>
      <c r="B35" s="398"/>
      <c r="C35" s="396"/>
      <c r="D35" s="396"/>
      <c r="E35" s="396"/>
      <c r="F35" s="397"/>
      <c r="G35" s="397"/>
      <c r="H35" s="397"/>
      <c r="I35" s="397"/>
      <c r="J35" s="397"/>
      <c r="K35" s="397"/>
      <c r="L35" s="397"/>
      <c r="M35" s="397"/>
      <c r="N35" s="397"/>
      <c r="O35" s="397"/>
      <c r="P35" s="397"/>
      <c r="Q35" s="397"/>
      <c r="R35" s="397"/>
      <c r="S35" s="397"/>
      <c r="T35" s="397"/>
      <c r="U35" s="397"/>
      <c r="V35" s="397"/>
      <c r="W35" s="397"/>
      <c r="X35" s="397"/>
      <c r="Y35" s="397"/>
    </row>
    <row r="36" spans="1:25" ht="15.75" customHeight="1" x14ac:dyDescent="0.35">
      <c r="A36" s="396"/>
      <c r="B36" s="398"/>
      <c r="C36" s="396"/>
      <c r="D36" s="396"/>
      <c r="E36" s="396"/>
      <c r="F36" s="397"/>
      <c r="G36" s="397"/>
      <c r="H36" s="397"/>
      <c r="I36" s="397"/>
      <c r="J36" s="397"/>
      <c r="K36" s="397"/>
      <c r="L36" s="397"/>
      <c r="M36" s="397"/>
      <c r="N36" s="397"/>
      <c r="O36" s="397"/>
      <c r="P36" s="397"/>
      <c r="Q36" s="397"/>
      <c r="R36" s="397"/>
      <c r="S36" s="397"/>
      <c r="T36" s="397"/>
      <c r="U36" s="397"/>
      <c r="V36" s="397"/>
      <c r="W36" s="397"/>
      <c r="X36" s="397"/>
      <c r="Y36" s="397"/>
    </row>
    <row r="37" spans="1:25" ht="15.75" customHeight="1" x14ac:dyDescent="0.35">
      <c r="A37" s="396"/>
      <c r="B37" s="396"/>
      <c r="C37" s="396"/>
      <c r="D37" s="396"/>
      <c r="E37" s="396"/>
      <c r="F37" s="397"/>
      <c r="G37" s="397"/>
      <c r="H37" s="397"/>
      <c r="I37" s="397"/>
      <c r="J37" s="397"/>
      <c r="K37" s="397"/>
      <c r="L37" s="397"/>
      <c r="M37" s="397"/>
      <c r="N37" s="397"/>
      <c r="O37" s="397"/>
      <c r="P37" s="397"/>
      <c r="Q37" s="397"/>
      <c r="R37" s="397"/>
      <c r="S37" s="397"/>
      <c r="T37" s="397"/>
      <c r="U37" s="397"/>
      <c r="V37" s="397"/>
      <c r="W37" s="397"/>
      <c r="X37" s="397"/>
      <c r="Y37" s="397"/>
    </row>
    <row r="38" spans="1:25" ht="15.75" customHeight="1" x14ac:dyDescent="0.35">
      <c r="A38" s="396"/>
      <c r="B38" s="396"/>
      <c r="C38" s="396"/>
      <c r="D38" s="396"/>
      <c r="E38" s="396"/>
      <c r="F38" s="397"/>
      <c r="G38" s="397"/>
      <c r="H38" s="397"/>
      <c r="I38" s="397"/>
      <c r="J38" s="397"/>
      <c r="K38" s="397"/>
      <c r="L38" s="397"/>
      <c r="M38" s="397"/>
      <c r="N38" s="397"/>
      <c r="O38" s="397"/>
      <c r="P38" s="397"/>
      <c r="Q38" s="397"/>
      <c r="R38" s="397"/>
      <c r="S38" s="397"/>
      <c r="T38" s="397"/>
      <c r="U38" s="397"/>
      <c r="V38" s="397"/>
      <c r="W38" s="397"/>
      <c r="X38" s="397"/>
      <c r="Y38" s="397"/>
    </row>
    <row r="39" spans="1:25" ht="15.75" customHeight="1" x14ac:dyDescent="0.35">
      <c r="A39" s="396"/>
      <c r="B39" s="396"/>
      <c r="C39" s="396"/>
      <c r="D39" s="396"/>
      <c r="E39" s="396"/>
      <c r="F39" s="397"/>
      <c r="G39" s="397"/>
      <c r="H39" s="397"/>
      <c r="I39" s="397"/>
      <c r="J39" s="397"/>
      <c r="K39" s="397"/>
      <c r="L39" s="397"/>
      <c r="M39" s="397"/>
      <c r="N39" s="397"/>
      <c r="O39" s="397"/>
      <c r="P39" s="397"/>
      <c r="Q39" s="397"/>
      <c r="R39" s="397"/>
      <c r="S39" s="397"/>
      <c r="T39" s="397"/>
      <c r="U39" s="397"/>
      <c r="V39" s="397"/>
      <c r="W39" s="397"/>
      <c r="X39" s="397"/>
      <c r="Y39" s="397"/>
    </row>
    <row r="40" spans="1:25" ht="15.75" customHeight="1" x14ac:dyDescent="0.35">
      <c r="A40" s="396"/>
      <c r="B40" s="399"/>
      <c r="C40" s="399"/>
      <c r="D40" s="399"/>
      <c r="E40" s="396"/>
      <c r="F40" s="397"/>
      <c r="G40" s="397"/>
      <c r="H40" s="397"/>
      <c r="I40" s="397"/>
      <c r="J40" s="397"/>
      <c r="K40" s="397"/>
      <c r="L40" s="397"/>
      <c r="M40" s="397"/>
      <c r="N40" s="397"/>
      <c r="O40" s="397"/>
      <c r="P40" s="397"/>
      <c r="Q40" s="397"/>
      <c r="R40" s="397"/>
      <c r="S40" s="397"/>
      <c r="T40" s="397"/>
      <c r="U40" s="397"/>
      <c r="V40" s="397"/>
      <c r="W40" s="397"/>
      <c r="X40" s="397"/>
      <c r="Y40" s="397"/>
    </row>
    <row r="41" spans="1:25" ht="15.75" customHeight="1" x14ac:dyDescent="0.35">
      <c r="A41" s="399"/>
      <c r="B41" s="399"/>
      <c r="C41" s="399"/>
      <c r="D41" s="399"/>
      <c r="E41" s="396"/>
      <c r="F41" s="397"/>
      <c r="G41" s="397"/>
      <c r="H41" s="397"/>
      <c r="I41" s="397"/>
      <c r="J41" s="397"/>
      <c r="K41" s="397"/>
      <c r="L41" s="397"/>
      <c r="M41" s="397"/>
      <c r="N41" s="397"/>
      <c r="O41" s="397"/>
      <c r="P41" s="397"/>
      <c r="Q41" s="397"/>
      <c r="R41" s="397"/>
      <c r="S41" s="397"/>
      <c r="T41" s="397"/>
      <c r="U41" s="397"/>
      <c r="V41" s="397"/>
      <c r="W41" s="397"/>
      <c r="X41" s="397"/>
      <c r="Y41" s="397"/>
    </row>
    <row r="42" spans="1:25" ht="15.75" customHeight="1" x14ac:dyDescent="0.35">
      <c r="A42" s="399"/>
      <c r="B42" s="399"/>
      <c r="C42" s="399"/>
      <c r="D42" s="399"/>
      <c r="E42" s="396"/>
      <c r="F42" s="397"/>
      <c r="G42" s="397"/>
      <c r="H42" s="397"/>
      <c r="I42" s="397"/>
      <c r="J42" s="397"/>
      <c r="K42" s="397"/>
      <c r="L42" s="397"/>
      <c r="M42" s="397"/>
      <c r="N42" s="397"/>
      <c r="O42" s="397"/>
      <c r="P42" s="397"/>
      <c r="Q42" s="397"/>
      <c r="R42" s="397"/>
      <c r="S42" s="397"/>
      <c r="T42" s="397"/>
      <c r="U42" s="397"/>
      <c r="V42" s="397"/>
      <c r="W42" s="397"/>
      <c r="X42" s="397"/>
      <c r="Y42" s="397"/>
    </row>
    <row r="43" spans="1:25" ht="15.75" customHeight="1" x14ac:dyDescent="0.35">
      <c r="A43" s="399"/>
      <c r="B43" s="399"/>
      <c r="C43" s="399"/>
      <c r="D43" s="399"/>
      <c r="E43" s="396"/>
      <c r="F43" s="397"/>
      <c r="G43" s="397"/>
      <c r="H43" s="397"/>
      <c r="I43" s="397"/>
      <c r="J43" s="397"/>
      <c r="K43" s="397"/>
      <c r="L43" s="397"/>
      <c r="M43" s="397"/>
      <c r="N43" s="397"/>
      <c r="O43" s="397"/>
      <c r="P43" s="397"/>
      <c r="Q43" s="397"/>
      <c r="R43" s="397"/>
      <c r="S43" s="397"/>
      <c r="T43" s="397"/>
      <c r="U43" s="397"/>
      <c r="V43" s="397"/>
      <c r="W43" s="397"/>
      <c r="X43" s="397"/>
      <c r="Y43" s="397"/>
    </row>
    <row r="44" spans="1:25" ht="15.75" customHeight="1" x14ac:dyDescent="0.35">
      <c r="A44" s="396"/>
      <c r="B44" s="399"/>
      <c r="C44" s="399"/>
      <c r="D44" s="399"/>
      <c r="E44" s="396"/>
      <c r="F44" s="397"/>
      <c r="G44" s="397"/>
      <c r="H44" s="397"/>
      <c r="I44" s="397"/>
      <c r="J44" s="397"/>
      <c r="K44" s="397"/>
      <c r="L44" s="397"/>
      <c r="M44" s="397"/>
      <c r="N44" s="397"/>
      <c r="O44" s="397"/>
      <c r="P44" s="397"/>
      <c r="Q44" s="397"/>
      <c r="R44" s="397"/>
      <c r="S44" s="397"/>
      <c r="T44" s="397"/>
      <c r="U44" s="397"/>
      <c r="V44" s="397"/>
      <c r="W44" s="397"/>
      <c r="X44" s="397"/>
      <c r="Y44" s="397"/>
    </row>
    <row r="45" spans="1:25" ht="15.75" customHeight="1" x14ac:dyDescent="0.35">
      <c r="A45" s="396"/>
      <c r="B45" s="399"/>
      <c r="C45" s="399"/>
      <c r="D45" s="396"/>
      <c r="E45" s="396"/>
      <c r="F45" s="397"/>
      <c r="G45" s="397"/>
      <c r="H45" s="397"/>
      <c r="I45" s="397"/>
      <c r="J45" s="397"/>
      <c r="K45" s="397"/>
      <c r="L45" s="397"/>
      <c r="M45" s="397"/>
      <c r="N45" s="397"/>
      <c r="O45" s="397"/>
      <c r="P45" s="397"/>
      <c r="Q45" s="397"/>
      <c r="R45" s="397"/>
      <c r="S45" s="397"/>
      <c r="T45" s="397"/>
      <c r="U45" s="397"/>
      <c r="V45" s="397"/>
      <c r="W45" s="397"/>
      <c r="X45" s="397"/>
      <c r="Y45" s="397"/>
    </row>
    <row r="46" spans="1:25" ht="15.75" customHeight="1" x14ac:dyDescent="0.35">
      <c r="A46" s="396"/>
      <c r="B46" s="399"/>
      <c r="C46" s="399"/>
      <c r="D46" s="396"/>
      <c r="E46" s="396"/>
      <c r="F46" s="397"/>
      <c r="G46" s="397"/>
      <c r="H46" s="397"/>
      <c r="I46" s="397"/>
      <c r="J46" s="397"/>
      <c r="K46" s="397"/>
      <c r="L46" s="397"/>
      <c r="M46" s="397"/>
      <c r="N46" s="397"/>
      <c r="O46" s="397"/>
      <c r="P46" s="397"/>
      <c r="Q46" s="397"/>
      <c r="R46" s="397"/>
      <c r="S46" s="397"/>
      <c r="T46" s="397"/>
      <c r="U46" s="397"/>
      <c r="V46" s="397"/>
      <c r="W46" s="397"/>
      <c r="X46" s="397"/>
      <c r="Y46" s="397"/>
    </row>
    <row r="47" spans="1:25" ht="15.75" customHeight="1" x14ac:dyDescent="0.35">
      <c r="A47" s="396"/>
      <c r="B47" s="399"/>
      <c r="C47" s="399"/>
      <c r="D47" s="396"/>
      <c r="E47" s="396"/>
      <c r="F47" s="397"/>
      <c r="G47" s="397"/>
      <c r="H47" s="397"/>
      <c r="I47" s="397"/>
      <c r="J47" s="397"/>
      <c r="K47" s="397"/>
      <c r="L47" s="397"/>
      <c r="M47" s="397"/>
      <c r="N47" s="397"/>
      <c r="O47" s="397"/>
      <c r="P47" s="397"/>
      <c r="Q47" s="397"/>
      <c r="R47" s="397"/>
      <c r="S47" s="397"/>
      <c r="T47" s="397"/>
      <c r="U47" s="397"/>
      <c r="V47" s="397"/>
      <c r="W47" s="397"/>
      <c r="X47" s="397"/>
      <c r="Y47" s="397"/>
    </row>
    <row r="48" spans="1:25" ht="15.75" customHeight="1" x14ac:dyDescent="0.35">
      <c r="A48" s="396"/>
      <c r="B48" s="396"/>
      <c r="C48" s="399"/>
      <c r="D48" s="396"/>
      <c r="E48" s="396"/>
      <c r="F48" s="397"/>
      <c r="G48" s="397"/>
      <c r="H48" s="397"/>
      <c r="I48" s="397"/>
      <c r="J48" s="397"/>
      <c r="K48" s="397"/>
      <c r="L48" s="397"/>
      <c r="M48" s="397"/>
      <c r="N48" s="397"/>
      <c r="O48" s="397"/>
      <c r="P48" s="397"/>
      <c r="Q48" s="397"/>
      <c r="R48" s="397"/>
      <c r="S48" s="397"/>
      <c r="T48" s="397"/>
      <c r="U48" s="397"/>
      <c r="V48" s="397"/>
      <c r="W48" s="397"/>
      <c r="X48" s="397"/>
      <c r="Y48" s="397"/>
    </row>
    <row r="49" spans="1:25" ht="15.75" customHeight="1" x14ac:dyDescent="0.35">
      <c r="A49" s="396"/>
      <c r="B49" s="396"/>
      <c r="C49" s="399"/>
      <c r="D49" s="396"/>
      <c r="E49" s="396"/>
      <c r="F49" s="397"/>
      <c r="G49" s="397"/>
      <c r="H49" s="397"/>
      <c r="I49" s="397"/>
      <c r="J49" s="397"/>
      <c r="K49" s="397"/>
      <c r="L49" s="397"/>
      <c r="M49" s="397"/>
      <c r="N49" s="397"/>
      <c r="O49" s="397"/>
      <c r="P49" s="397"/>
      <c r="Q49" s="397"/>
      <c r="R49" s="397"/>
      <c r="S49" s="397"/>
      <c r="T49" s="397"/>
      <c r="U49" s="397"/>
      <c r="V49" s="397"/>
      <c r="W49" s="397"/>
      <c r="X49" s="397"/>
      <c r="Y49" s="397"/>
    </row>
    <row r="50" spans="1:25" ht="15.75" customHeight="1" x14ac:dyDescent="0.35">
      <c r="A50" s="396"/>
      <c r="B50" s="396"/>
      <c r="C50" s="396"/>
      <c r="D50" s="396"/>
      <c r="E50" s="396"/>
      <c r="F50" s="397"/>
      <c r="G50" s="397"/>
      <c r="H50" s="397"/>
      <c r="I50" s="397"/>
      <c r="J50" s="397"/>
      <c r="K50" s="397"/>
      <c r="L50" s="397"/>
      <c r="M50" s="397"/>
      <c r="N50" s="397"/>
      <c r="O50" s="397"/>
      <c r="P50" s="397"/>
      <c r="Q50" s="397"/>
      <c r="R50" s="397"/>
      <c r="S50" s="397"/>
      <c r="T50" s="397"/>
      <c r="U50" s="397"/>
      <c r="V50" s="397"/>
      <c r="W50" s="397"/>
      <c r="X50" s="397"/>
      <c r="Y50" s="397"/>
    </row>
    <row r="51" spans="1:25" ht="15.75" customHeight="1" x14ac:dyDescent="0.35"/>
    <row r="52" spans="1:25" ht="15.75" customHeight="1" x14ac:dyDescent="0.35"/>
    <row r="53" spans="1:25" ht="15.75" customHeight="1" x14ac:dyDescent="0.35"/>
    <row r="54" spans="1:25" ht="15.75" customHeight="1" x14ac:dyDescent="0.35"/>
    <row r="55" spans="1:25" ht="15.75" customHeight="1" x14ac:dyDescent="0.35"/>
    <row r="56" spans="1:25" ht="15.75" customHeight="1" x14ac:dyDescent="0.35"/>
    <row r="57" spans="1:25" ht="15.75" customHeight="1" x14ac:dyDescent="0.35"/>
    <row r="58" spans="1:25" ht="15.75" customHeight="1" x14ac:dyDescent="0.35"/>
    <row r="59" spans="1:25" ht="15.75" customHeight="1" x14ac:dyDescent="0.35"/>
    <row r="60" spans="1:25" ht="15.75" customHeight="1" x14ac:dyDescent="0.35"/>
    <row r="61" spans="1:25" ht="15.75" customHeight="1" x14ac:dyDescent="0.35"/>
    <row r="62" spans="1:25" ht="15.75" customHeight="1" x14ac:dyDescent="0.35"/>
    <row r="63" spans="1:25" ht="15.75" customHeight="1" x14ac:dyDescent="0.35"/>
    <row r="64" spans="1:25"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row r="1001" ht="15.75" customHeight="1" x14ac:dyDescent="0.35"/>
    <row r="1002" ht="15.75" customHeight="1" x14ac:dyDescent="0.35"/>
    <row r="1003" ht="15.75" customHeight="1" x14ac:dyDescent="0.35"/>
    <row r="1004" ht="15.75" customHeight="1" x14ac:dyDescent="0.35"/>
    <row r="1005" ht="15.75" customHeight="1" x14ac:dyDescent="0.35"/>
    <row r="1006" ht="15.75" customHeight="1" x14ac:dyDescent="0.35"/>
    <row r="1007" ht="15.75" customHeight="1" x14ac:dyDescent="0.35"/>
    <row r="1008" ht="15.75" customHeight="1" x14ac:dyDescent="0.35"/>
    <row r="1009" ht="15.75" customHeight="1" x14ac:dyDescent="0.35"/>
    <row r="1010" ht="15.75" customHeight="1" x14ac:dyDescent="0.35"/>
    <row r="1011" ht="15.75" customHeight="1" x14ac:dyDescent="0.35"/>
    <row r="1012" ht="15.75" customHeight="1" x14ac:dyDescent="0.35"/>
    <row r="1013" ht="15.75" customHeight="1" x14ac:dyDescent="0.35"/>
    <row r="1014" ht="15.75" customHeight="1" x14ac:dyDescent="0.35"/>
    <row r="1015" ht="15.75" customHeight="1" x14ac:dyDescent="0.35"/>
  </sheetData>
  <sheetProtection formatCells="0" formatColumns="0" formatRows="0" insertHyperlinks="0"/>
  <mergeCells count="22">
    <mergeCell ref="A1:C1"/>
    <mergeCell ref="A2:C2"/>
    <mergeCell ref="F2:H2"/>
    <mergeCell ref="F3:H3"/>
    <mergeCell ref="A14:F14"/>
    <mergeCell ref="A7:F8"/>
    <mergeCell ref="B9:F9"/>
    <mergeCell ref="B10:F10"/>
    <mergeCell ref="A12:F12"/>
    <mergeCell ref="F4:H4"/>
    <mergeCell ref="A4:C4"/>
    <mergeCell ref="A5:C5"/>
    <mergeCell ref="A15:F15"/>
    <mergeCell ref="A16:F16"/>
    <mergeCell ref="A17:F17"/>
    <mergeCell ref="A19:F19"/>
    <mergeCell ref="A22:A23"/>
    <mergeCell ref="B22:B23"/>
    <mergeCell ref="C22:C23"/>
    <mergeCell ref="D22:D23"/>
    <mergeCell ref="E22:E23"/>
    <mergeCell ref="F22:F23"/>
  </mergeCells>
  <conditionalFormatting sqref="A2">
    <cfRule type="expression" dxfId="946" priority="4">
      <formula>D2="x"</formula>
    </cfRule>
  </conditionalFormatting>
  <conditionalFormatting sqref="A1">
    <cfRule type="expression" dxfId="945" priority="3">
      <formula>D1="x"</formula>
    </cfRule>
  </conditionalFormatting>
  <conditionalFormatting sqref="A4">
    <cfRule type="expression" dxfId="944" priority="2">
      <formula>F4="x"</formula>
    </cfRule>
  </conditionalFormatting>
  <conditionalFormatting sqref="A5">
    <cfRule type="expression" dxfId="943" priority="1">
      <formula>F5="x"</formula>
    </cfRule>
  </conditionalFormatting>
  <dataValidations xWindow="276" yWindow="966" count="2">
    <dataValidation type="list" allowBlank="1" showInputMessage="1" prompt="Please choose the correct option from drop down list, if other, type." sqref="B24:B31" xr:uid="{00000000-0002-0000-0600-000000000000}">
      <formula1>INDIRECT(VLOOKUP(A24,LOOKUP,2,FALSE))</formula1>
    </dataValidation>
    <dataValidation type="list" allowBlank="1" showInputMessage="1" showErrorMessage="1" error="Please select from dropdown._x000a_" prompt="Select an option.  If &quot;Other&quot; type at right." sqref="A24:A31" xr:uid="{00000000-0002-0000-0600-000001000000}">
      <formula1>IND_4_9_10_ROOT_DISPLAY</formula1>
    </dataValidation>
  </dataValidations>
  <hyperlinks>
    <hyperlink ref="F3:H3" r:id="rId1" display="Click here for Guiding Video" xr:uid="{00000000-0004-0000-0600-000000000000}"/>
    <hyperlink ref="F4:H4" r:id="rId2" display="Video: What is Disproportionality?" xr:uid="{00000000-0004-0000-0600-000001000000}"/>
    <hyperlink ref="F2:H2" r:id="rId3" location="bookmark=id.t9x7nreqiccj" display="Click here for Guiding Document, or" xr:uid="{00000000-0004-0000-0600-000002000000}"/>
  </hyperlinks>
  <pageMargins left="0.75" right="0.75" top="1" bottom="1" header="0" footer="0"/>
  <pageSetup orientation="landscape" r:id="rId4"/>
  <extLst>
    <ext xmlns:x14="http://schemas.microsoft.com/office/spreadsheetml/2009/9/main" uri="{CCE6A557-97BC-4b89-ADB6-D9C93CAAB3DF}">
      <x14:dataValidations xmlns:xm="http://schemas.microsoft.com/office/excel/2006/main" xWindow="276" yWindow="966" count="1">
        <x14:dataValidation type="list" allowBlank="1" showInputMessage="1" showErrorMessage="1" error="Invalid.  Please select from dropdown." prompt="Please select the valid month from dropdown options." xr:uid="{00000000-0002-0000-0600-000002000000}">
          <x14:formula1>
            <xm:f>INDIRECT(VLOOKUP(A24,Reference!$A$2:$B$9,2,FALSE))</xm:f>
          </x14:formula1>
          <xm:sqref>E24:E31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U1021"/>
  <sheetViews>
    <sheetView showGridLines="0" showZeros="0" zoomScale="80" zoomScaleNormal="80" workbookViewId="0">
      <selection activeCell="I5" sqref="I5"/>
    </sheetView>
  </sheetViews>
  <sheetFormatPr defaultColWidth="11.23046875" defaultRowHeight="15" customHeight="1" x14ac:dyDescent="0.35"/>
  <cols>
    <col min="1" max="1" width="13" style="268" customWidth="1"/>
    <col min="2" max="4" width="9.4609375" style="268" customWidth="1"/>
    <col min="5" max="11" width="12.84375" style="268" customWidth="1"/>
    <col min="12" max="14" width="6.765625" style="268" customWidth="1"/>
    <col min="15" max="15" width="14.765625" style="268" customWidth="1"/>
    <col min="16" max="16" width="16.23046875" style="268" customWidth="1"/>
    <col min="17" max="17" width="18.07421875" style="268" customWidth="1"/>
    <col min="18" max="18" width="7.07421875" style="268" customWidth="1"/>
    <col min="19" max="19" width="6.765625" style="268" customWidth="1"/>
    <col min="20" max="20" width="20.765625" style="268" customWidth="1"/>
    <col min="21" max="21" width="16.53515625" style="268" customWidth="1"/>
    <col min="22" max="27" width="6.765625" style="268" customWidth="1"/>
    <col min="28" max="16384" width="11.23046875" style="268"/>
  </cols>
  <sheetData>
    <row r="1" spans="1:21" s="230" customFormat="1" ht="23" thickBot="1" x14ac:dyDescent="0.5">
      <c r="A1" s="1085" t="str">
        <f>IF(J1="X","This tab and the Targeted Action Plan tab MUST be completed for this indicator.","")</f>
        <v>This tab and the Targeted Action Plan tab MUST be completed for this indicator.</v>
      </c>
      <c r="B1" s="1085"/>
      <c r="C1" s="1085"/>
      <c r="D1" s="1085"/>
      <c r="E1" s="1085"/>
      <c r="F1" s="1085"/>
      <c r="G1" s="1085"/>
      <c r="H1" s="1085"/>
      <c r="I1" s="1085"/>
      <c r="J1" s="233" t="s">
        <v>776</v>
      </c>
    </row>
    <row r="2" spans="1:21" s="230" customFormat="1" ht="23.5" thickBot="1" x14ac:dyDescent="0.55000000000000004">
      <c r="A2" s="1067" t="str">
        <f>IF(J2="x","This tab need not be completed.","")</f>
        <v>This tab need not be completed.</v>
      </c>
      <c r="B2" s="1067"/>
      <c r="C2" s="1067"/>
      <c r="D2" s="1085"/>
      <c r="E2" s="1085"/>
      <c r="F2" s="1085"/>
      <c r="G2" s="1085"/>
      <c r="H2" s="1085"/>
      <c r="I2" s="1085"/>
      <c r="J2" s="409" t="s">
        <v>776</v>
      </c>
      <c r="K2" s="1149" t="s">
        <v>941</v>
      </c>
      <c r="L2" s="1150"/>
      <c r="M2" s="1150"/>
      <c r="N2" s="1150"/>
      <c r="O2" s="1151"/>
    </row>
    <row r="3" spans="1:21" s="230" customFormat="1" ht="23" thickBot="1" x14ac:dyDescent="0.5">
      <c r="H3" s="233"/>
      <c r="K3" s="1152" t="s">
        <v>940</v>
      </c>
      <c r="L3" s="1153"/>
      <c r="M3" s="1153"/>
      <c r="N3" s="1153"/>
      <c r="O3" s="1154"/>
    </row>
    <row r="4" spans="1:21" s="230" customFormat="1" ht="22.5" x14ac:dyDescent="0.45">
      <c r="A4" s="1085" t="str">
        <f>IF(H4="x","Continued Noncompliance (2 years)","")</f>
        <v>Continued Noncompliance (2 years)</v>
      </c>
      <c r="B4" s="1085"/>
      <c r="C4" s="1085"/>
      <c r="D4" s="1085"/>
      <c r="E4" s="1085"/>
      <c r="F4" s="1085"/>
      <c r="G4" s="1085"/>
      <c r="H4" s="233" t="s">
        <v>776</v>
      </c>
    </row>
    <row r="5" spans="1:21" s="230" customFormat="1" ht="22.5" x14ac:dyDescent="0.45">
      <c r="A5" s="1085" t="str">
        <f>IF(H5="x","Longstanding Noncompliance (3 or more years)","")</f>
        <v>Longstanding Noncompliance (3 or more years)</v>
      </c>
      <c r="B5" s="1085"/>
      <c r="C5" s="1085"/>
      <c r="D5" s="1085"/>
      <c r="E5" s="1085"/>
      <c r="F5" s="1085"/>
      <c r="G5" s="1085"/>
      <c r="H5" s="233" t="s">
        <v>776</v>
      </c>
    </row>
    <row r="6" spans="1:21" s="230" customFormat="1" ht="23" thickBot="1" x14ac:dyDescent="0.5"/>
    <row r="7" spans="1:21" ht="23" x14ac:dyDescent="0.5">
      <c r="A7" s="1136" t="s">
        <v>16</v>
      </c>
      <c r="B7" s="1137"/>
      <c r="C7" s="1137"/>
      <c r="D7" s="1137"/>
      <c r="E7" s="1137"/>
      <c r="F7" s="1137"/>
      <c r="G7" s="1137"/>
      <c r="H7" s="1137"/>
      <c r="I7" s="1137"/>
      <c r="J7" s="1137"/>
      <c r="K7" s="1137"/>
      <c r="L7" s="1137"/>
      <c r="M7" s="1137"/>
      <c r="N7" s="1137"/>
      <c r="O7" s="1137"/>
      <c r="P7" s="1137"/>
      <c r="Q7" s="1137"/>
      <c r="R7" s="172"/>
      <c r="S7" s="282"/>
      <c r="T7" s="283"/>
      <c r="U7" s="284"/>
    </row>
    <row r="8" spans="1:21" ht="2.25" customHeight="1" x14ac:dyDescent="0.35">
      <c r="A8" s="1137"/>
      <c r="B8" s="1137"/>
      <c r="C8" s="1137"/>
      <c r="D8" s="1137"/>
      <c r="E8" s="1137"/>
      <c r="F8" s="1137"/>
      <c r="G8" s="1137"/>
      <c r="H8" s="1137"/>
      <c r="I8" s="1137"/>
      <c r="J8" s="1137"/>
      <c r="K8" s="1137"/>
      <c r="L8" s="1137"/>
      <c r="M8" s="1137"/>
      <c r="N8" s="1137"/>
      <c r="O8" s="1137"/>
      <c r="P8" s="1137"/>
      <c r="Q8" s="1137"/>
      <c r="R8" s="173"/>
      <c r="S8" s="285"/>
      <c r="T8" s="286"/>
      <c r="U8" s="285"/>
    </row>
    <row r="9" spans="1:21" ht="18" x14ac:dyDescent="0.35">
      <c r="A9" s="173"/>
      <c r="B9" s="173"/>
      <c r="C9" s="173"/>
      <c r="D9" s="173"/>
      <c r="E9" s="173"/>
      <c r="F9" s="173"/>
      <c r="G9" s="173"/>
      <c r="H9" s="173"/>
      <c r="I9" s="173"/>
      <c r="J9" s="173"/>
      <c r="K9" s="173"/>
      <c r="L9" s="173"/>
      <c r="M9" s="173"/>
      <c r="N9" s="173"/>
      <c r="O9" s="173"/>
      <c r="P9" s="173"/>
      <c r="Q9" s="173"/>
      <c r="R9" s="173"/>
      <c r="S9" s="285"/>
      <c r="T9" s="286"/>
      <c r="U9" s="285"/>
    </row>
    <row r="10" spans="1:21" ht="15" customHeight="1" x14ac:dyDescent="0.5">
      <c r="A10" s="1145" t="s">
        <v>891</v>
      </c>
      <c r="B10" s="1146"/>
      <c r="C10" s="1146"/>
      <c r="D10" s="1146"/>
      <c r="E10" s="1138" t="s">
        <v>17</v>
      </c>
      <c r="F10" s="1138"/>
      <c r="G10" s="1138"/>
      <c r="H10" s="1138"/>
      <c r="I10" s="1138"/>
      <c r="J10" s="1138"/>
      <c r="K10" s="1138"/>
      <c r="L10" s="287"/>
      <c r="M10" s="1139" t="s">
        <v>19</v>
      </c>
      <c r="N10" s="1140"/>
      <c r="O10" s="1140"/>
      <c r="P10" s="1140"/>
      <c r="Q10" s="1141"/>
      <c r="R10" s="288"/>
      <c r="T10" s="29"/>
    </row>
    <row r="11" spans="1:21" ht="27" customHeight="1" thickBot="1" x14ac:dyDescent="0.4">
      <c r="A11" s="1147"/>
      <c r="B11" s="1148"/>
      <c r="C11" s="1148"/>
      <c r="D11" s="1148"/>
      <c r="E11" s="1138"/>
      <c r="F11" s="1138"/>
      <c r="G11" s="1138"/>
      <c r="H11" s="1138"/>
      <c r="I11" s="1138"/>
      <c r="J11" s="1138"/>
      <c r="K11" s="1138"/>
      <c r="M11" s="1142"/>
      <c r="N11" s="1143"/>
      <c r="O11" s="1143"/>
      <c r="P11" s="1143"/>
      <c r="Q11" s="1144"/>
      <c r="R11" s="289"/>
      <c r="T11" s="29"/>
    </row>
    <row r="12" spans="1:21" ht="52.5" customHeight="1" x14ac:dyDescent="0.35">
      <c r="A12" s="174" t="s">
        <v>20</v>
      </c>
      <c r="B12" s="154" t="s">
        <v>21</v>
      </c>
      <c r="C12" s="155" t="s">
        <v>775</v>
      </c>
      <c r="D12" s="155" t="s">
        <v>774</v>
      </c>
      <c r="E12" s="50" t="s">
        <v>22</v>
      </c>
      <c r="F12" s="51" t="s">
        <v>23</v>
      </c>
      <c r="G12" s="52" t="s">
        <v>25</v>
      </c>
      <c r="H12" s="53" t="s">
        <v>26</v>
      </c>
      <c r="I12" s="54" t="s">
        <v>27</v>
      </c>
      <c r="J12" s="175" t="s">
        <v>28</v>
      </c>
      <c r="K12" s="176" t="s">
        <v>29</v>
      </c>
      <c r="T12" s="29"/>
    </row>
    <row r="13" spans="1:21" ht="15" customHeight="1" x14ac:dyDescent="0.35">
      <c r="A13" s="512" t="s">
        <v>315</v>
      </c>
      <c r="B13" s="290" t="s">
        <v>315</v>
      </c>
      <c r="C13" s="290" t="s">
        <v>315</v>
      </c>
      <c r="D13" s="290" t="s">
        <v>315</v>
      </c>
      <c r="E13" s="9"/>
      <c r="F13" s="1"/>
      <c r="G13" s="1"/>
      <c r="H13" s="1"/>
      <c r="I13" s="2"/>
      <c r="J13" s="2"/>
      <c r="K13" s="2"/>
      <c r="T13" s="29"/>
    </row>
    <row r="14" spans="1:21" ht="15.5" x14ac:dyDescent="0.35">
      <c r="A14" s="512" t="s">
        <v>315</v>
      </c>
      <c r="B14" s="290" t="s">
        <v>315</v>
      </c>
      <c r="C14" s="290" t="s">
        <v>315</v>
      </c>
      <c r="D14" s="290" t="s">
        <v>315</v>
      </c>
      <c r="E14" s="9"/>
      <c r="F14" s="1"/>
      <c r="G14" s="2"/>
      <c r="H14" s="2"/>
      <c r="I14" s="2"/>
      <c r="J14" s="2"/>
      <c r="K14" s="2"/>
      <c r="T14" s="29"/>
    </row>
    <row r="15" spans="1:21" ht="15.5" x14ac:dyDescent="0.35">
      <c r="A15" s="512" t="s">
        <v>315</v>
      </c>
      <c r="B15" s="290" t="s">
        <v>315</v>
      </c>
      <c r="C15" s="290" t="s">
        <v>315</v>
      </c>
      <c r="D15" s="290" t="s">
        <v>315</v>
      </c>
      <c r="E15" s="9"/>
      <c r="F15" s="1"/>
      <c r="G15" s="2"/>
      <c r="H15" s="2"/>
      <c r="I15" s="2"/>
      <c r="J15" s="2"/>
      <c r="K15" s="2"/>
      <c r="T15" s="29"/>
    </row>
    <row r="16" spans="1:21" ht="15.5" x14ac:dyDescent="0.35">
      <c r="A16" s="512" t="s">
        <v>315</v>
      </c>
      <c r="B16" s="290" t="s">
        <v>315</v>
      </c>
      <c r="C16" s="290" t="s">
        <v>315</v>
      </c>
      <c r="D16" s="290" t="s">
        <v>315</v>
      </c>
      <c r="E16" s="9"/>
      <c r="F16" s="1"/>
      <c r="G16" s="2"/>
      <c r="H16" s="2"/>
      <c r="I16" s="2"/>
      <c r="J16" s="2"/>
      <c r="K16" s="2"/>
      <c r="T16" s="29"/>
    </row>
    <row r="17" spans="1:20" ht="15.5" x14ac:dyDescent="0.35">
      <c r="A17" s="512" t="s">
        <v>315</v>
      </c>
      <c r="B17" s="290" t="s">
        <v>315</v>
      </c>
      <c r="C17" s="290" t="s">
        <v>315</v>
      </c>
      <c r="D17" s="290" t="s">
        <v>315</v>
      </c>
      <c r="E17" s="9"/>
      <c r="F17" s="1"/>
      <c r="G17" s="2"/>
      <c r="H17" s="2"/>
      <c r="I17" s="2"/>
      <c r="J17" s="2"/>
      <c r="K17" s="2"/>
      <c r="T17" s="29"/>
    </row>
    <row r="18" spans="1:20" ht="15.5" x14ac:dyDescent="0.35">
      <c r="A18" s="512" t="s">
        <v>315</v>
      </c>
      <c r="B18" s="290" t="s">
        <v>315</v>
      </c>
      <c r="C18" s="290" t="s">
        <v>315</v>
      </c>
      <c r="D18" s="290" t="s">
        <v>315</v>
      </c>
      <c r="E18" s="9"/>
      <c r="F18" s="1"/>
      <c r="G18" s="2"/>
      <c r="H18" s="2"/>
      <c r="I18" s="2"/>
      <c r="J18" s="2"/>
      <c r="K18" s="2"/>
      <c r="T18" s="29"/>
    </row>
    <row r="19" spans="1:20" ht="15.5" x14ac:dyDescent="0.35">
      <c r="A19" s="512" t="s">
        <v>315</v>
      </c>
      <c r="B19" s="290" t="s">
        <v>315</v>
      </c>
      <c r="C19" s="290" t="s">
        <v>315</v>
      </c>
      <c r="D19" s="290" t="s">
        <v>315</v>
      </c>
      <c r="E19" s="9"/>
      <c r="F19" s="2"/>
      <c r="G19" s="2"/>
      <c r="H19" s="2"/>
      <c r="I19" s="2"/>
      <c r="J19" s="2"/>
      <c r="K19" s="2"/>
      <c r="T19" s="29"/>
    </row>
    <row r="20" spans="1:20" ht="15.5" x14ac:dyDescent="0.35">
      <c r="A20" s="512" t="s">
        <v>315</v>
      </c>
      <c r="B20" s="290" t="s">
        <v>315</v>
      </c>
      <c r="C20" s="290" t="s">
        <v>315</v>
      </c>
      <c r="D20" s="290" t="s">
        <v>315</v>
      </c>
      <c r="E20" s="9"/>
      <c r="F20" s="2"/>
      <c r="G20" s="1"/>
      <c r="H20" s="2"/>
      <c r="I20" s="2"/>
      <c r="J20" s="2"/>
      <c r="K20" s="2"/>
      <c r="T20" s="29"/>
    </row>
    <row r="21" spans="1:20" ht="15" customHeight="1" x14ac:dyDescent="0.35">
      <c r="A21" s="512" t="s">
        <v>315</v>
      </c>
      <c r="B21" s="290" t="s">
        <v>315</v>
      </c>
      <c r="C21" s="290" t="s">
        <v>315</v>
      </c>
      <c r="D21" s="290" t="s">
        <v>315</v>
      </c>
      <c r="E21" s="10"/>
      <c r="F21" s="1"/>
      <c r="G21" s="2"/>
      <c r="H21" s="2"/>
      <c r="I21" s="2"/>
      <c r="J21" s="2"/>
      <c r="K21" s="2"/>
      <c r="T21" s="29"/>
    </row>
    <row r="22" spans="1:20" ht="15" customHeight="1" x14ac:dyDescent="0.35">
      <c r="A22" s="512" t="s">
        <v>315</v>
      </c>
      <c r="B22" s="290" t="s">
        <v>315</v>
      </c>
      <c r="C22" s="290" t="s">
        <v>315</v>
      </c>
      <c r="D22" s="290" t="s">
        <v>315</v>
      </c>
      <c r="E22" s="10"/>
      <c r="F22" s="1"/>
      <c r="G22" s="2"/>
      <c r="H22" s="2"/>
      <c r="I22" s="2"/>
      <c r="J22" s="2"/>
      <c r="K22" s="2"/>
      <c r="T22" s="29"/>
    </row>
    <row r="23" spans="1:20" ht="15" customHeight="1" x14ac:dyDescent="0.35">
      <c r="A23" s="512" t="s">
        <v>315</v>
      </c>
      <c r="B23" s="290" t="s">
        <v>315</v>
      </c>
      <c r="C23" s="290" t="s">
        <v>315</v>
      </c>
      <c r="D23" s="290" t="s">
        <v>315</v>
      </c>
      <c r="E23" s="10"/>
      <c r="F23" s="2"/>
      <c r="G23" s="2"/>
      <c r="H23" s="2"/>
      <c r="I23" s="2"/>
      <c r="J23" s="2"/>
      <c r="K23" s="2"/>
      <c r="T23" s="29"/>
    </row>
    <row r="24" spans="1:20" ht="15" customHeight="1" x14ac:dyDescent="0.35">
      <c r="A24" s="512" t="s">
        <v>315</v>
      </c>
      <c r="B24" s="290" t="s">
        <v>315</v>
      </c>
      <c r="C24" s="290" t="s">
        <v>315</v>
      </c>
      <c r="D24" s="290" t="s">
        <v>315</v>
      </c>
      <c r="E24" s="10"/>
      <c r="F24" s="2"/>
      <c r="G24" s="2"/>
      <c r="H24" s="2"/>
      <c r="I24" s="2"/>
      <c r="J24" s="2"/>
      <c r="K24" s="2"/>
      <c r="T24" s="29"/>
    </row>
    <row r="25" spans="1:20" ht="15" customHeight="1" x14ac:dyDescent="0.35">
      <c r="A25" s="512" t="s">
        <v>315</v>
      </c>
      <c r="B25" s="290" t="s">
        <v>315</v>
      </c>
      <c r="C25" s="290" t="s">
        <v>315</v>
      </c>
      <c r="D25" s="290" t="s">
        <v>315</v>
      </c>
      <c r="E25" s="10"/>
      <c r="F25" s="2"/>
      <c r="G25" s="2"/>
      <c r="H25" s="2"/>
      <c r="I25" s="2"/>
      <c r="J25" s="2"/>
      <c r="K25" s="2"/>
      <c r="T25" s="29"/>
    </row>
    <row r="26" spans="1:20" ht="15" customHeight="1" x14ac:dyDescent="0.35">
      <c r="A26" s="512" t="s">
        <v>315</v>
      </c>
      <c r="B26" s="290" t="s">
        <v>315</v>
      </c>
      <c r="C26" s="290" t="s">
        <v>315</v>
      </c>
      <c r="D26" s="290" t="s">
        <v>315</v>
      </c>
      <c r="E26" s="10"/>
      <c r="F26" s="2"/>
      <c r="G26" s="2"/>
      <c r="H26" s="2"/>
      <c r="I26" s="2"/>
      <c r="J26" s="2"/>
      <c r="K26" s="2"/>
      <c r="T26" s="29"/>
    </row>
    <row r="27" spans="1:20" s="509" customFormat="1" ht="15" customHeight="1" x14ac:dyDescent="0.35">
      <c r="A27" s="512" t="s">
        <v>315</v>
      </c>
      <c r="B27" s="290" t="s">
        <v>315</v>
      </c>
      <c r="C27" s="290" t="s">
        <v>315</v>
      </c>
      <c r="D27" s="290" t="s">
        <v>315</v>
      </c>
      <c r="E27" s="10"/>
      <c r="F27" s="2"/>
      <c r="G27" s="2"/>
      <c r="H27" s="2"/>
      <c r="I27" s="2"/>
      <c r="J27" s="2"/>
      <c r="K27" s="2"/>
      <c r="T27" s="510"/>
    </row>
    <row r="28" spans="1:20" s="509" customFormat="1" ht="15" customHeight="1" x14ac:dyDescent="0.35">
      <c r="A28" s="512" t="s">
        <v>315</v>
      </c>
      <c r="B28" s="290" t="s">
        <v>315</v>
      </c>
      <c r="C28" s="290" t="s">
        <v>315</v>
      </c>
      <c r="D28" s="290" t="s">
        <v>315</v>
      </c>
      <c r="E28" s="10"/>
      <c r="F28" s="2"/>
      <c r="G28" s="2"/>
      <c r="H28" s="2"/>
      <c r="I28" s="2"/>
      <c r="J28" s="2"/>
      <c r="K28" s="2"/>
      <c r="T28" s="510"/>
    </row>
    <row r="29" spans="1:20" s="509" customFormat="1" ht="15" customHeight="1" x14ac:dyDescent="0.35">
      <c r="A29" s="512" t="s">
        <v>315</v>
      </c>
      <c r="B29" s="290" t="s">
        <v>315</v>
      </c>
      <c r="C29" s="290" t="s">
        <v>315</v>
      </c>
      <c r="D29" s="290" t="s">
        <v>315</v>
      </c>
      <c r="E29" s="10"/>
      <c r="F29" s="2"/>
      <c r="G29" s="2"/>
      <c r="H29" s="2"/>
      <c r="I29" s="2"/>
      <c r="J29" s="2"/>
      <c r="K29" s="2"/>
      <c r="T29" s="510"/>
    </row>
    <row r="30" spans="1:20" s="509" customFormat="1" ht="15" customHeight="1" x14ac:dyDescent="0.35">
      <c r="A30" s="512" t="s">
        <v>315</v>
      </c>
      <c r="B30" s="290" t="s">
        <v>315</v>
      </c>
      <c r="C30" s="290" t="s">
        <v>315</v>
      </c>
      <c r="D30" s="290" t="s">
        <v>315</v>
      </c>
      <c r="E30" s="10"/>
      <c r="F30" s="2"/>
      <c r="G30" s="2"/>
      <c r="H30" s="2"/>
      <c r="I30" s="2"/>
      <c r="J30" s="2"/>
      <c r="K30" s="2"/>
      <c r="T30" s="510"/>
    </row>
    <row r="31" spans="1:20" s="509" customFormat="1" ht="15" customHeight="1" x14ac:dyDescent="0.35">
      <c r="A31" s="512" t="s">
        <v>315</v>
      </c>
      <c r="B31" s="290" t="s">
        <v>315</v>
      </c>
      <c r="C31" s="290" t="s">
        <v>315</v>
      </c>
      <c r="D31" s="290" t="s">
        <v>315</v>
      </c>
      <c r="E31" s="10"/>
      <c r="F31" s="2"/>
      <c r="G31" s="2"/>
      <c r="H31" s="2"/>
      <c r="I31" s="2"/>
      <c r="J31" s="2"/>
      <c r="K31" s="2"/>
      <c r="T31" s="510"/>
    </row>
    <row r="32" spans="1:20" s="509" customFormat="1" ht="15" customHeight="1" x14ac:dyDescent="0.35">
      <c r="A32" s="512" t="s">
        <v>315</v>
      </c>
      <c r="B32" s="290" t="s">
        <v>315</v>
      </c>
      <c r="C32" s="290" t="s">
        <v>315</v>
      </c>
      <c r="D32" s="290" t="s">
        <v>315</v>
      </c>
      <c r="E32" s="10"/>
      <c r="F32" s="2"/>
      <c r="G32" s="2"/>
      <c r="H32" s="2"/>
      <c r="I32" s="2"/>
      <c r="J32" s="2"/>
      <c r="K32" s="2"/>
      <c r="T32" s="510"/>
    </row>
    <row r="33" spans="1:20" s="509" customFormat="1" ht="15" customHeight="1" x14ac:dyDescent="0.35">
      <c r="A33" s="512" t="s">
        <v>315</v>
      </c>
      <c r="B33" s="290" t="s">
        <v>315</v>
      </c>
      <c r="C33" s="290" t="s">
        <v>315</v>
      </c>
      <c r="D33" s="290" t="s">
        <v>315</v>
      </c>
      <c r="E33" s="10"/>
      <c r="F33" s="2"/>
      <c r="G33" s="2"/>
      <c r="H33" s="2"/>
      <c r="I33" s="2"/>
      <c r="J33" s="2"/>
      <c r="K33" s="2"/>
      <c r="T33" s="510"/>
    </row>
    <row r="34" spans="1:20" s="509" customFormat="1" ht="15" customHeight="1" x14ac:dyDescent="0.35">
      <c r="A34" s="512" t="s">
        <v>315</v>
      </c>
      <c r="B34" s="290" t="s">
        <v>315</v>
      </c>
      <c r="C34" s="290" t="s">
        <v>315</v>
      </c>
      <c r="D34" s="290" t="s">
        <v>315</v>
      </c>
      <c r="E34" s="10"/>
      <c r="F34" s="2"/>
      <c r="G34" s="2"/>
      <c r="H34" s="2"/>
      <c r="I34" s="2"/>
      <c r="J34" s="2"/>
      <c r="K34" s="2"/>
      <c r="T34" s="510"/>
    </row>
    <row r="35" spans="1:20" s="509" customFormat="1" ht="15" customHeight="1" x14ac:dyDescent="0.35">
      <c r="A35" s="512" t="s">
        <v>315</v>
      </c>
      <c r="B35" s="290" t="s">
        <v>315</v>
      </c>
      <c r="C35" s="290" t="s">
        <v>315</v>
      </c>
      <c r="D35" s="290" t="s">
        <v>315</v>
      </c>
      <c r="E35" s="10"/>
      <c r="F35" s="2"/>
      <c r="G35" s="2"/>
      <c r="H35" s="2"/>
      <c r="I35" s="2"/>
      <c r="J35" s="2"/>
      <c r="K35" s="2"/>
      <c r="T35" s="510"/>
    </row>
    <row r="36" spans="1:20" s="509" customFormat="1" ht="15" customHeight="1" x14ac:dyDescent="0.35">
      <c r="A36" s="512" t="s">
        <v>315</v>
      </c>
      <c r="B36" s="290" t="s">
        <v>315</v>
      </c>
      <c r="C36" s="290" t="s">
        <v>315</v>
      </c>
      <c r="D36" s="290" t="s">
        <v>315</v>
      </c>
      <c r="E36" s="10"/>
      <c r="F36" s="2"/>
      <c r="G36" s="2"/>
      <c r="H36" s="2"/>
      <c r="I36" s="2"/>
      <c r="J36" s="2"/>
      <c r="K36" s="2"/>
      <c r="T36" s="510"/>
    </row>
    <row r="37" spans="1:20" s="509" customFormat="1" ht="15" customHeight="1" x14ac:dyDescent="0.35">
      <c r="A37" s="512" t="s">
        <v>315</v>
      </c>
      <c r="B37" s="290" t="s">
        <v>315</v>
      </c>
      <c r="C37" s="290" t="s">
        <v>315</v>
      </c>
      <c r="D37" s="290" t="s">
        <v>315</v>
      </c>
      <c r="E37" s="10"/>
      <c r="F37" s="2"/>
      <c r="G37" s="2"/>
      <c r="H37" s="2"/>
      <c r="I37" s="2"/>
      <c r="J37" s="2"/>
      <c r="K37" s="2"/>
      <c r="T37" s="510"/>
    </row>
    <row r="38" spans="1:20" ht="15" customHeight="1" x14ac:dyDescent="0.35">
      <c r="A38" s="512" t="s">
        <v>315</v>
      </c>
      <c r="B38" s="290" t="s">
        <v>315</v>
      </c>
      <c r="C38" s="290" t="s">
        <v>315</v>
      </c>
      <c r="D38" s="290" t="s">
        <v>315</v>
      </c>
      <c r="E38" s="10"/>
      <c r="F38" s="2"/>
      <c r="G38" s="2"/>
      <c r="H38" s="2"/>
      <c r="I38" s="2"/>
      <c r="J38" s="2"/>
      <c r="K38" s="2"/>
      <c r="T38" s="29"/>
    </row>
    <row r="39" spans="1:20" ht="15" customHeight="1" x14ac:dyDescent="0.35">
      <c r="A39" s="163" t="s">
        <v>30</v>
      </c>
      <c r="B39" s="163"/>
      <c r="C39" s="177"/>
      <c r="D39" s="177"/>
      <c r="E39" s="154">
        <f>COUNTA(E13:E38)</f>
        <v>0</v>
      </c>
      <c r="F39" s="154">
        <f t="shared" ref="F39:K39" si="0">COUNTA(F13:F38)</f>
        <v>0</v>
      </c>
      <c r="G39" s="154">
        <f t="shared" si="0"/>
        <v>0</v>
      </c>
      <c r="H39" s="154">
        <f t="shared" si="0"/>
        <v>0</v>
      </c>
      <c r="I39" s="154">
        <f t="shared" si="0"/>
        <v>0</v>
      </c>
      <c r="J39" s="154">
        <f t="shared" si="0"/>
        <v>0</v>
      </c>
      <c r="K39" s="154">
        <f t="shared" si="0"/>
        <v>0</v>
      </c>
      <c r="T39" s="29"/>
    </row>
    <row r="40" spans="1:20" ht="15" customHeight="1" x14ac:dyDescent="0.35">
      <c r="B40" s="291"/>
      <c r="C40" s="291"/>
      <c r="D40" s="291"/>
      <c r="E40" s="292"/>
      <c r="F40" s="286"/>
      <c r="G40" s="286"/>
      <c r="H40" s="286"/>
      <c r="I40" s="286"/>
      <c r="J40" s="286"/>
      <c r="K40" s="286"/>
      <c r="T40" s="29"/>
    </row>
    <row r="41" spans="1:20" ht="15" customHeight="1" x14ac:dyDescent="0.35">
      <c r="B41" s="291"/>
      <c r="C41" s="291"/>
      <c r="D41" s="291"/>
      <c r="E41" s="291"/>
      <c r="F41" s="285"/>
      <c r="G41" s="285"/>
      <c r="H41" s="285"/>
      <c r="I41" s="285"/>
      <c r="J41" s="285"/>
      <c r="K41" s="285"/>
      <c r="T41" s="29"/>
    </row>
    <row r="42" spans="1:20" ht="46.9" customHeight="1" x14ac:dyDescent="0.35">
      <c r="A42" s="293"/>
      <c r="B42" s="179"/>
      <c r="C42" s="180"/>
      <c r="D42" s="180"/>
      <c r="E42" s="1133" t="s">
        <v>848</v>
      </c>
      <c r="F42" s="1134"/>
      <c r="G42" s="1134"/>
      <c r="H42" s="1134"/>
      <c r="I42" s="1134"/>
      <c r="J42" s="1134"/>
      <c r="K42" s="1135"/>
      <c r="T42" s="29"/>
    </row>
    <row r="43" spans="1:20" ht="15" customHeight="1" x14ac:dyDescent="0.35">
      <c r="A43" s="178" t="s">
        <v>31</v>
      </c>
      <c r="B43" s="179">
        <f>COUNTIFS(B13:B38,"&gt;0",B13:B38,"&lt;=6")</f>
        <v>0</v>
      </c>
      <c r="C43" s="180"/>
      <c r="D43" s="180"/>
      <c r="N43" s="181"/>
      <c r="O43" s="181"/>
      <c r="P43" s="181"/>
      <c r="Q43" s="181"/>
    </row>
    <row r="44" spans="1:20" ht="15" customHeight="1" x14ac:dyDescent="0.35">
      <c r="A44" s="182" t="s">
        <v>32</v>
      </c>
      <c r="B44" s="179">
        <f>SUMPRODUCT((B13:B38&gt;=6)*(B13:B38&lt;=10))</f>
        <v>0</v>
      </c>
      <c r="C44" s="180"/>
      <c r="D44" s="180"/>
      <c r="E44" s="292"/>
      <c r="F44" s="286"/>
      <c r="G44" s="286"/>
      <c r="H44" s="286"/>
      <c r="I44" s="286"/>
      <c r="J44" s="286"/>
      <c r="K44" s="286"/>
      <c r="N44" s="181"/>
      <c r="O44" s="181"/>
      <c r="P44" s="181"/>
      <c r="Q44" s="181"/>
    </row>
    <row r="45" spans="1:20" ht="15" customHeight="1" x14ac:dyDescent="0.35">
      <c r="A45" s="183" t="s">
        <v>33</v>
      </c>
      <c r="B45" s="179">
        <f>SUMPRODUCT((B13:B38&gt;=11)*(B13:B38&lt;=15))</f>
        <v>0</v>
      </c>
      <c r="C45" s="180"/>
      <c r="D45" s="180"/>
      <c r="E45" s="292"/>
      <c r="F45" s="286"/>
      <c r="G45" s="286"/>
      <c r="H45" s="286"/>
      <c r="I45" s="286"/>
      <c r="J45" s="286"/>
      <c r="K45" s="286"/>
      <c r="N45" s="181"/>
      <c r="O45" s="181"/>
      <c r="P45" s="181"/>
      <c r="Q45" s="181"/>
    </row>
    <row r="46" spans="1:20" ht="15.5" x14ac:dyDescent="0.35">
      <c r="A46" s="184" t="s">
        <v>34</v>
      </c>
      <c r="B46" s="179">
        <f>SUMPRODUCT((B13:B38&gt;=16)*(B13:B38&lt;=20))</f>
        <v>0</v>
      </c>
      <c r="C46" s="180"/>
      <c r="D46" s="180"/>
      <c r="E46" s="292" t="s">
        <v>36</v>
      </c>
      <c r="F46" s="286"/>
      <c r="G46" s="286"/>
      <c r="H46" s="286"/>
      <c r="I46" s="286"/>
      <c r="J46" s="286"/>
      <c r="K46" s="286"/>
      <c r="N46" s="181"/>
      <c r="O46" s="181"/>
      <c r="P46" s="181"/>
      <c r="Q46" s="181"/>
    </row>
    <row r="47" spans="1:20" ht="15.5" x14ac:dyDescent="0.35">
      <c r="A47" s="185" t="s">
        <v>35</v>
      </c>
      <c r="B47" s="179">
        <f>SUMPRODUCT((B13:B38&gt;=21)*(B13:B38&lt;=25))</f>
        <v>0</v>
      </c>
      <c r="C47" s="180"/>
      <c r="D47" s="180"/>
      <c r="E47" s="292"/>
      <c r="F47" s="286"/>
      <c r="G47" s="286"/>
      <c r="H47" s="286"/>
      <c r="I47" s="286"/>
      <c r="J47" s="286"/>
      <c r="K47" s="286"/>
      <c r="N47" s="294"/>
      <c r="O47" s="294"/>
    </row>
    <row r="48" spans="1:20" ht="15.5" x14ac:dyDescent="0.35">
      <c r="A48" s="186" t="s">
        <v>37</v>
      </c>
      <c r="B48" s="179">
        <f>COUNTIF(B13:B38,"&gt;=26")</f>
        <v>0</v>
      </c>
      <c r="C48" s="180"/>
      <c r="D48" s="180"/>
      <c r="E48" s="292"/>
      <c r="F48" s="286"/>
      <c r="G48" s="286"/>
      <c r="H48" s="286"/>
      <c r="I48" s="286"/>
      <c r="J48" s="286"/>
      <c r="K48" s="286"/>
      <c r="N48" s="294"/>
      <c r="O48" s="294"/>
    </row>
    <row r="49" spans="2:21" ht="47.25" customHeight="1" x14ac:dyDescent="0.35">
      <c r="B49" s="291"/>
      <c r="C49" s="291"/>
      <c r="D49" s="291"/>
      <c r="E49" s="292"/>
      <c r="F49" s="286"/>
      <c r="G49" s="286"/>
      <c r="H49" s="286"/>
      <c r="I49" s="286"/>
      <c r="J49" s="286"/>
      <c r="K49" s="286"/>
      <c r="M49" s="295"/>
      <c r="N49" s="294"/>
      <c r="O49" s="294"/>
    </row>
    <row r="50" spans="2:21" ht="44.25" customHeight="1" x14ac:dyDescent="0.35">
      <c r="B50" s="291"/>
      <c r="C50" s="291"/>
      <c r="D50" s="291"/>
      <c r="E50" s="292"/>
      <c r="F50" s="286"/>
      <c r="G50" s="286"/>
      <c r="H50" s="286"/>
      <c r="I50" s="286"/>
      <c r="J50" s="286"/>
      <c r="K50" s="286"/>
      <c r="M50" s="295"/>
      <c r="N50" s="294"/>
      <c r="O50" s="294"/>
    </row>
    <row r="51" spans="2:21" ht="15.75" customHeight="1" x14ac:dyDescent="0.35">
      <c r="B51" s="291"/>
      <c r="C51" s="291"/>
      <c r="D51" s="291"/>
      <c r="E51" s="292"/>
      <c r="F51" s="286"/>
      <c r="G51" s="286"/>
      <c r="H51" s="286"/>
      <c r="I51" s="286"/>
      <c r="J51" s="286"/>
      <c r="K51" s="286"/>
      <c r="M51" s="295"/>
      <c r="N51" s="294"/>
      <c r="O51" s="294"/>
    </row>
    <row r="52" spans="2:21" ht="15.75" customHeight="1" x14ac:dyDescent="0.35">
      <c r="B52" s="291"/>
      <c r="C52" s="291"/>
      <c r="D52" s="291"/>
      <c r="E52" s="292"/>
      <c r="F52" s="286"/>
      <c r="G52" s="286"/>
      <c r="H52" s="286"/>
      <c r="I52" s="286"/>
      <c r="J52" s="286"/>
      <c r="K52" s="286"/>
      <c r="N52" s="294"/>
      <c r="O52" s="294"/>
    </row>
    <row r="53" spans="2:21" ht="15.75" customHeight="1" x14ac:dyDescent="0.35">
      <c r="B53" s="291"/>
      <c r="C53" s="291"/>
      <c r="D53" s="291"/>
      <c r="E53" s="292"/>
      <c r="F53" s="286"/>
      <c r="G53" s="286"/>
      <c r="H53" s="286"/>
      <c r="I53" s="286"/>
      <c r="J53" s="286"/>
      <c r="K53" s="286"/>
      <c r="N53" s="294"/>
      <c r="O53" s="294"/>
      <c r="P53" s="296"/>
      <c r="Q53" s="297"/>
    </row>
    <row r="54" spans="2:21" ht="15.75" customHeight="1" x14ac:dyDescent="0.35">
      <c r="B54" s="291"/>
      <c r="C54" s="291"/>
      <c r="D54" s="291"/>
      <c r="E54" s="292"/>
      <c r="F54" s="286"/>
      <c r="G54" s="286"/>
      <c r="H54" s="286"/>
      <c r="I54" s="286"/>
      <c r="J54" s="286"/>
      <c r="K54" s="286"/>
      <c r="N54" s="294"/>
      <c r="O54" s="294"/>
      <c r="P54" s="296"/>
      <c r="Q54" s="297"/>
    </row>
    <row r="55" spans="2:21" ht="15.75" customHeight="1" x14ac:dyDescent="0.35">
      <c r="B55" s="291"/>
      <c r="C55" s="291"/>
      <c r="D55" s="291"/>
      <c r="E55" s="292"/>
      <c r="F55" s="286"/>
      <c r="G55" s="286"/>
      <c r="H55" s="286"/>
      <c r="I55" s="286"/>
      <c r="J55" s="286"/>
      <c r="K55" s="286"/>
      <c r="N55" s="294"/>
      <c r="O55" s="294"/>
      <c r="P55" s="296"/>
      <c r="Q55" s="297"/>
    </row>
    <row r="56" spans="2:21" ht="15.75" customHeight="1" x14ac:dyDescent="0.35">
      <c r="B56" s="291"/>
      <c r="C56" s="291"/>
      <c r="D56" s="291"/>
      <c r="E56" s="292"/>
      <c r="F56" s="286"/>
      <c r="G56" s="286"/>
      <c r="H56" s="286"/>
      <c r="I56" s="286"/>
      <c r="J56" s="286"/>
      <c r="K56" s="286"/>
      <c r="N56" s="294"/>
      <c r="O56" s="294"/>
      <c r="P56" s="296"/>
      <c r="Q56" s="297"/>
    </row>
    <row r="57" spans="2:21" ht="15.75" customHeight="1" x14ac:dyDescent="0.35">
      <c r="B57" s="291"/>
      <c r="C57" s="291"/>
      <c r="D57" s="291"/>
      <c r="E57" s="292"/>
      <c r="F57" s="286"/>
      <c r="G57" s="286"/>
      <c r="H57" s="286"/>
      <c r="I57" s="286"/>
      <c r="J57" s="286"/>
      <c r="K57" s="286"/>
      <c r="N57" s="294"/>
      <c r="O57" s="294"/>
      <c r="P57" s="296"/>
      <c r="Q57" s="297"/>
    </row>
    <row r="58" spans="2:21" ht="15.75" customHeight="1" x14ac:dyDescent="0.35">
      <c r="B58" s="291"/>
      <c r="C58" s="291"/>
      <c r="D58" s="291"/>
      <c r="E58" s="292"/>
      <c r="F58" s="286"/>
      <c r="G58" s="286"/>
      <c r="H58" s="286"/>
      <c r="I58" s="286"/>
      <c r="J58" s="286"/>
      <c r="K58" s="286"/>
      <c r="N58" s="294"/>
      <c r="O58" s="294"/>
      <c r="P58" s="296"/>
      <c r="Q58" s="297"/>
    </row>
    <row r="59" spans="2:21" ht="15.75" customHeight="1" x14ac:dyDescent="0.35">
      <c r="B59" s="291"/>
      <c r="C59" s="291"/>
      <c r="D59" s="291"/>
      <c r="E59" s="292"/>
      <c r="F59" s="286"/>
      <c r="G59" s="286"/>
      <c r="H59" s="286"/>
      <c r="I59" s="286"/>
      <c r="J59" s="286"/>
      <c r="K59" s="286"/>
      <c r="N59" s="294"/>
      <c r="O59" s="294"/>
      <c r="P59" s="296"/>
      <c r="Q59" s="297"/>
    </row>
    <row r="60" spans="2:21" ht="15.75" customHeight="1" x14ac:dyDescent="0.35">
      <c r="B60" s="291"/>
      <c r="C60" s="291"/>
      <c r="D60" s="291"/>
      <c r="E60" s="292"/>
      <c r="F60" s="286"/>
      <c r="G60" s="286"/>
      <c r="H60" s="286"/>
      <c r="I60" s="286"/>
      <c r="J60" s="286"/>
      <c r="K60" s="286"/>
      <c r="N60" s="294"/>
      <c r="O60" s="294"/>
      <c r="P60" s="296"/>
      <c r="Q60" s="297"/>
    </row>
    <row r="61" spans="2:21" ht="15.75" customHeight="1" x14ac:dyDescent="0.35">
      <c r="B61" s="291"/>
      <c r="C61" s="291"/>
      <c r="D61" s="291"/>
      <c r="E61" s="292"/>
      <c r="F61" s="286"/>
      <c r="G61" s="286"/>
      <c r="H61" s="286"/>
      <c r="I61" s="286"/>
      <c r="J61" s="286"/>
      <c r="K61" s="286"/>
      <c r="N61" s="294"/>
      <c r="O61" s="294"/>
      <c r="P61" s="296"/>
      <c r="Q61" s="297"/>
    </row>
    <row r="62" spans="2:21" ht="15.75" customHeight="1" x14ac:dyDescent="0.35">
      <c r="B62" s="291"/>
      <c r="C62" s="291"/>
      <c r="D62" s="291"/>
      <c r="E62" s="292"/>
      <c r="F62" s="286"/>
      <c r="G62" s="286"/>
      <c r="H62" s="286"/>
      <c r="I62" s="286"/>
      <c r="J62" s="286"/>
      <c r="K62" s="286"/>
      <c r="R62" s="294"/>
      <c r="S62" s="294"/>
      <c r="T62" s="296"/>
      <c r="U62" s="297"/>
    </row>
    <row r="63" spans="2:21" ht="15.75" customHeight="1" x14ac:dyDescent="0.35">
      <c r="B63" s="291"/>
      <c r="C63" s="291"/>
      <c r="D63" s="291"/>
      <c r="E63" s="292"/>
      <c r="F63" s="286"/>
      <c r="G63" s="286"/>
      <c r="H63" s="286"/>
      <c r="I63" s="286"/>
      <c r="J63" s="286"/>
      <c r="K63" s="286"/>
      <c r="R63" s="294"/>
      <c r="S63" s="294"/>
      <c r="T63" s="296"/>
      <c r="U63" s="297"/>
    </row>
    <row r="64" spans="2:21" ht="15.75" customHeight="1" x14ac:dyDescent="0.35">
      <c r="B64" s="291"/>
      <c r="C64" s="291"/>
      <c r="D64" s="291"/>
      <c r="E64" s="292"/>
      <c r="F64" s="286"/>
      <c r="G64" s="286"/>
      <c r="H64" s="286"/>
      <c r="I64" s="286"/>
      <c r="J64" s="286"/>
      <c r="K64" s="286"/>
      <c r="N64" s="294"/>
      <c r="O64" s="294"/>
      <c r="P64" s="294"/>
      <c r="Q64" s="294"/>
      <c r="R64" s="294"/>
      <c r="S64" s="294"/>
      <c r="T64" s="296"/>
      <c r="U64" s="297"/>
    </row>
    <row r="65" spans="1:21" ht="15.75" customHeight="1" x14ac:dyDescent="0.35">
      <c r="B65" s="291"/>
      <c r="C65" s="291"/>
      <c r="D65" s="291"/>
      <c r="E65" s="292"/>
      <c r="F65" s="286"/>
      <c r="G65" s="286"/>
      <c r="H65" s="286"/>
      <c r="I65" s="286"/>
      <c r="J65" s="286"/>
      <c r="K65" s="286"/>
      <c r="N65" s="294"/>
      <c r="O65" s="294"/>
      <c r="P65" s="294"/>
      <c r="Q65" s="294"/>
      <c r="R65" s="294"/>
      <c r="S65" s="294"/>
      <c r="T65" s="296"/>
      <c r="U65" s="297"/>
    </row>
    <row r="66" spans="1:21" ht="15.75" customHeight="1" x14ac:dyDescent="0.35">
      <c r="B66" s="291"/>
      <c r="C66" s="291"/>
      <c r="D66" s="291"/>
      <c r="E66" s="292"/>
      <c r="F66" s="286"/>
      <c r="G66" s="286"/>
      <c r="H66" s="286"/>
      <c r="I66" s="286"/>
      <c r="J66" s="286"/>
      <c r="K66" s="286"/>
      <c r="N66" s="294"/>
      <c r="O66" s="294"/>
      <c r="P66" s="294"/>
      <c r="Q66" s="294"/>
      <c r="R66" s="294"/>
      <c r="S66" s="294"/>
      <c r="T66" s="296"/>
      <c r="U66" s="297"/>
    </row>
    <row r="67" spans="1:21" ht="15.75" customHeight="1" x14ac:dyDescent="0.35">
      <c r="B67" s="291"/>
      <c r="C67" s="291"/>
      <c r="D67" s="291"/>
      <c r="E67" s="292"/>
      <c r="F67" s="286"/>
      <c r="G67" s="286"/>
      <c r="H67" s="286"/>
      <c r="I67" s="286"/>
      <c r="J67" s="286"/>
      <c r="K67" s="286"/>
      <c r="N67" s="294"/>
      <c r="O67" s="294"/>
      <c r="P67" s="294"/>
      <c r="Q67" s="294"/>
      <c r="R67" s="294"/>
      <c r="S67" s="294"/>
      <c r="T67" s="296"/>
      <c r="U67" s="297"/>
    </row>
    <row r="68" spans="1:21" ht="15.75" customHeight="1" x14ac:dyDescent="0.35">
      <c r="B68" s="291"/>
      <c r="C68" s="291"/>
      <c r="D68" s="291"/>
      <c r="E68" s="292"/>
      <c r="F68" s="286"/>
      <c r="G68" s="286"/>
      <c r="H68" s="286"/>
      <c r="I68" s="286"/>
      <c r="J68" s="286"/>
      <c r="K68" s="286"/>
      <c r="N68" s="294"/>
      <c r="O68" s="294"/>
      <c r="P68" s="294"/>
      <c r="Q68" s="294"/>
      <c r="R68" s="294"/>
      <c r="S68" s="294"/>
      <c r="T68" s="296"/>
      <c r="U68" s="297"/>
    </row>
    <row r="69" spans="1:21" ht="15.75" customHeight="1" x14ac:dyDescent="0.35">
      <c r="B69" s="291"/>
      <c r="C69" s="291"/>
      <c r="D69" s="291"/>
      <c r="E69" s="292"/>
      <c r="F69" s="286"/>
      <c r="G69" s="286"/>
      <c r="H69" s="286"/>
      <c r="I69" s="286"/>
      <c r="J69" s="286"/>
      <c r="K69" s="286"/>
      <c r="N69" s="294"/>
      <c r="O69" s="294"/>
      <c r="P69" s="294"/>
      <c r="Q69" s="294"/>
      <c r="R69" s="294"/>
      <c r="S69" s="294"/>
      <c r="T69" s="296"/>
      <c r="U69" s="297"/>
    </row>
    <row r="70" spans="1:21" ht="15.75" customHeight="1" x14ac:dyDescent="0.35">
      <c r="B70" s="291"/>
      <c r="C70" s="291"/>
      <c r="D70" s="291"/>
      <c r="E70" s="292"/>
      <c r="F70" s="286"/>
      <c r="G70" s="286"/>
      <c r="H70" s="286"/>
      <c r="I70" s="286"/>
      <c r="J70" s="286"/>
      <c r="K70" s="286"/>
      <c r="N70" s="294"/>
      <c r="O70" s="294"/>
      <c r="P70" s="294"/>
      <c r="Q70" s="294"/>
      <c r="R70" s="294"/>
      <c r="S70" s="294"/>
      <c r="T70" s="296"/>
      <c r="U70" s="297"/>
    </row>
    <row r="71" spans="1:21" ht="15.75" hidden="1" customHeight="1" x14ac:dyDescent="0.35">
      <c r="A71" s="298"/>
      <c r="B71" s="299"/>
      <c r="C71" s="180"/>
      <c r="D71" s="180"/>
      <c r="E71" s="292"/>
      <c r="F71" s="286"/>
      <c r="G71" s="286"/>
      <c r="H71" s="286"/>
      <c r="I71" s="286"/>
      <c r="J71" s="286"/>
      <c r="K71" s="286"/>
      <c r="N71" s="294"/>
      <c r="O71" s="294"/>
      <c r="P71" s="294"/>
      <c r="Q71" s="294"/>
      <c r="R71" s="294"/>
      <c r="S71" s="294"/>
      <c r="T71" s="300"/>
      <c r="U71" s="301"/>
    </row>
    <row r="72" spans="1:21" ht="15.75" hidden="1" customHeight="1" x14ac:dyDescent="0.35">
      <c r="B72" s="291"/>
      <c r="C72" s="291"/>
      <c r="D72" s="291"/>
      <c r="E72" s="292"/>
      <c r="F72" s="286"/>
      <c r="G72" s="286"/>
      <c r="H72" s="286"/>
      <c r="I72" s="286"/>
      <c r="J72" s="286"/>
      <c r="K72" s="286"/>
      <c r="N72" s="294"/>
      <c r="O72" s="294"/>
      <c r="P72" s="294"/>
      <c r="Q72" s="294"/>
      <c r="R72" s="294"/>
      <c r="S72" s="294"/>
      <c r="T72" s="302"/>
      <c r="U72" s="303"/>
    </row>
    <row r="73" spans="1:21" ht="15.75" hidden="1" customHeight="1" x14ac:dyDescent="0.35">
      <c r="B73" s="291"/>
      <c r="C73" s="291"/>
      <c r="D73" s="291"/>
      <c r="E73" s="292"/>
      <c r="F73" s="286"/>
      <c r="G73" s="286"/>
      <c r="H73" s="286"/>
      <c r="I73" s="286"/>
      <c r="J73" s="286"/>
      <c r="K73" s="286"/>
      <c r="N73" s="294"/>
      <c r="O73" s="294"/>
      <c r="P73" s="294"/>
      <c r="Q73" s="294"/>
      <c r="R73" s="294"/>
      <c r="S73" s="294"/>
      <c r="T73" s="29"/>
      <c r="U73" s="294"/>
    </row>
    <row r="74" spans="1:21" ht="15.75" hidden="1" customHeight="1" x14ac:dyDescent="0.35">
      <c r="B74" s="291"/>
      <c r="C74" s="291"/>
      <c r="D74" s="291"/>
      <c r="E74" s="292"/>
      <c r="F74" s="286"/>
      <c r="G74" s="286"/>
      <c r="H74" s="286"/>
      <c r="I74" s="286"/>
      <c r="J74" s="286"/>
      <c r="K74" s="286"/>
      <c r="T74" s="29"/>
    </row>
    <row r="75" spans="1:21" ht="15.75" hidden="1" customHeight="1" x14ac:dyDescent="0.35">
      <c r="B75" s="291"/>
      <c r="C75" s="291"/>
      <c r="D75" s="291"/>
      <c r="E75" s="292"/>
      <c r="F75" s="286"/>
      <c r="G75" s="286"/>
      <c r="H75" s="286"/>
      <c r="I75" s="286"/>
      <c r="J75" s="286"/>
      <c r="K75" s="286"/>
      <c r="T75" s="29"/>
    </row>
    <row r="76" spans="1:21" ht="15.75" hidden="1" customHeight="1" x14ac:dyDescent="0.35">
      <c r="B76" s="291"/>
      <c r="C76" s="291"/>
      <c r="D76" s="291"/>
      <c r="E76" s="292"/>
      <c r="F76" s="286"/>
      <c r="G76" s="286"/>
      <c r="H76" s="286"/>
      <c r="I76" s="286"/>
      <c r="J76" s="286"/>
      <c r="K76" s="286"/>
      <c r="T76" s="29"/>
    </row>
    <row r="77" spans="1:21" ht="15.75" hidden="1" customHeight="1" x14ac:dyDescent="0.35">
      <c r="B77" s="291"/>
      <c r="C77" s="291"/>
      <c r="D77" s="291"/>
      <c r="E77" s="292"/>
      <c r="F77" s="286"/>
      <c r="G77" s="286"/>
      <c r="H77" s="286"/>
      <c r="I77" s="286"/>
      <c r="J77" s="286"/>
      <c r="K77" s="286"/>
      <c r="T77" s="29"/>
    </row>
    <row r="78" spans="1:21" ht="15.75" hidden="1" customHeight="1" x14ac:dyDescent="0.35">
      <c r="B78" s="291"/>
      <c r="C78" s="291"/>
      <c r="D78" s="291"/>
      <c r="E78" s="292"/>
      <c r="F78" s="286"/>
      <c r="G78" s="286"/>
      <c r="H78" s="286"/>
      <c r="I78" s="286"/>
      <c r="J78" s="286"/>
      <c r="K78" s="286"/>
      <c r="T78" s="29"/>
    </row>
    <row r="79" spans="1:21" ht="15.75" hidden="1" customHeight="1" x14ac:dyDescent="0.35">
      <c r="B79" s="291"/>
      <c r="C79" s="291"/>
      <c r="D79" s="291"/>
      <c r="E79" s="292"/>
      <c r="F79" s="286"/>
      <c r="G79" s="286"/>
      <c r="H79" s="286"/>
      <c r="I79" s="286"/>
      <c r="J79" s="286"/>
      <c r="K79" s="286"/>
      <c r="T79" s="29"/>
    </row>
    <row r="80" spans="1:21" ht="15.75" hidden="1" customHeight="1" x14ac:dyDescent="0.35">
      <c r="B80" s="291"/>
      <c r="C80" s="291"/>
      <c r="D80" s="291"/>
      <c r="E80" s="292"/>
      <c r="F80" s="286"/>
      <c r="G80" s="286"/>
      <c r="H80" s="286"/>
      <c r="I80" s="286"/>
      <c r="J80" s="286"/>
      <c r="K80" s="286"/>
      <c r="T80" s="29"/>
    </row>
    <row r="81" spans="1:20" ht="15.75" hidden="1" customHeight="1" x14ac:dyDescent="0.35">
      <c r="B81" s="291"/>
      <c r="C81" s="291"/>
      <c r="D81" s="291"/>
      <c r="E81" s="292"/>
      <c r="F81" s="286"/>
      <c r="G81" s="286"/>
      <c r="H81" s="286"/>
      <c r="I81" s="286"/>
      <c r="J81" s="286"/>
      <c r="K81" s="286"/>
      <c r="T81" s="29"/>
    </row>
    <row r="82" spans="1:20" ht="15.75" hidden="1" customHeight="1" x14ac:dyDescent="0.35">
      <c r="B82" s="291"/>
      <c r="C82" s="291"/>
      <c r="D82" s="291"/>
      <c r="E82" s="292"/>
      <c r="F82" s="286"/>
      <c r="G82" s="286"/>
      <c r="H82" s="286"/>
      <c r="I82" s="286"/>
      <c r="J82" s="286"/>
      <c r="K82" s="286"/>
      <c r="T82" s="29"/>
    </row>
    <row r="83" spans="1:20" ht="15.75" hidden="1" customHeight="1" x14ac:dyDescent="0.35">
      <c r="A83" s="294" t="s">
        <v>57</v>
      </c>
      <c r="B83" s="291"/>
      <c r="C83" s="291"/>
      <c r="D83" s="291"/>
      <c r="E83" s="292"/>
      <c r="F83" s="286"/>
      <c r="G83" s="286"/>
      <c r="H83" s="286"/>
      <c r="I83" s="286"/>
      <c r="J83" s="286"/>
      <c r="K83" s="286"/>
      <c r="T83" s="29"/>
    </row>
    <row r="84" spans="1:20" ht="15.75" hidden="1" customHeight="1" x14ac:dyDescent="0.35">
      <c r="A84" s="294" t="s">
        <v>58</v>
      </c>
      <c r="B84" s="291"/>
      <c r="C84" s="291"/>
      <c r="D84" s="291"/>
      <c r="E84" s="292"/>
      <c r="F84" s="286"/>
      <c r="G84" s="286"/>
      <c r="H84" s="286"/>
      <c r="I84" s="286"/>
      <c r="J84" s="286"/>
      <c r="K84" s="286"/>
      <c r="T84" s="29"/>
    </row>
    <row r="85" spans="1:20" ht="15.75" hidden="1" customHeight="1" x14ac:dyDescent="0.35">
      <c r="A85" s="294" t="s">
        <v>59</v>
      </c>
      <c r="B85" s="291"/>
      <c r="C85" s="291"/>
      <c r="D85" s="291"/>
      <c r="E85" s="292"/>
      <c r="F85" s="286"/>
      <c r="G85" s="286"/>
      <c r="H85" s="286"/>
      <c r="I85" s="286"/>
      <c r="J85" s="286"/>
      <c r="K85" s="286"/>
      <c r="T85" s="29"/>
    </row>
    <row r="86" spans="1:20" ht="15.75" hidden="1" customHeight="1" x14ac:dyDescent="0.35">
      <c r="A86" s="294" t="s">
        <v>60</v>
      </c>
      <c r="B86" s="291"/>
      <c r="C86" s="291"/>
      <c r="D86" s="291"/>
      <c r="E86" s="292"/>
      <c r="F86" s="286"/>
      <c r="G86" s="286"/>
      <c r="H86" s="286"/>
      <c r="I86" s="286"/>
      <c r="J86" s="286"/>
      <c r="K86" s="286"/>
      <c r="T86" s="29"/>
    </row>
    <row r="87" spans="1:20" ht="15.75" hidden="1" customHeight="1" x14ac:dyDescent="0.35">
      <c r="A87" s="294" t="s">
        <v>61</v>
      </c>
      <c r="B87" s="291"/>
      <c r="C87" s="291"/>
      <c r="D87" s="291"/>
      <c r="E87" s="292"/>
      <c r="F87" s="286"/>
      <c r="G87" s="286"/>
      <c r="H87" s="286"/>
      <c r="I87" s="286"/>
      <c r="J87" s="286"/>
      <c r="K87" s="286"/>
      <c r="T87" s="29"/>
    </row>
    <row r="88" spans="1:20" ht="15.75" hidden="1" customHeight="1" x14ac:dyDescent="0.35">
      <c r="A88" s="294" t="s">
        <v>62</v>
      </c>
      <c r="B88" s="291"/>
      <c r="C88" s="291"/>
      <c r="D88" s="291"/>
      <c r="E88" s="292"/>
      <c r="F88" s="286"/>
      <c r="G88" s="286"/>
      <c r="H88" s="286"/>
      <c r="I88" s="286"/>
      <c r="J88" s="286"/>
      <c r="K88" s="286"/>
      <c r="T88" s="29"/>
    </row>
    <row r="89" spans="1:20" ht="15.75" hidden="1" customHeight="1" x14ac:dyDescent="0.35">
      <c r="B89" s="291"/>
      <c r="C89" s="291"/>
      <c r="D89" s="291"/>
      <c r="E89" s="292"/>
      <c r="F89" s="286"/>
      <c r="G89" s="286"/>
      <c r="H89" s="286"/>
      <c r="I89" s="286"/>
      <c r="J89" s="286"/>
      <c r="K89" s="286"/>
      <c r="T89" s="29"/>
    </row>
    <row r="90" spans="1:20" ht="15.75" hidden="1" customHeight="1" x14ac:dyDescent="0.35">
      <c r="B90" s="291"/>
      <c r="C90" s="291"/>
      <c r="D90" s="291"/>
      <c r="E90" s="292"/>
      <c r="F90" s="286"/>
      <c r="G90" s="286"/>
      <c r="H90" s="286"/>
      <c r="I90" s="286"/>
      <c r="J90" s="286"/>
      <c r="K90" s="286"/>
      <c r="T90" s="29"/>
    </row>
    <row r="91" spans="1:20" ht="15.75" hidden="1" customHeight="1" x14ac:dyDescent="0.35">
      <c r="B91" s="291"/>
      <c r="C91" s="291"/>
      <c r="D91" s="291"/>
      <c r="E91" s="292"/>
      <c r="F91" s="286"/>
      <c r="G91" s="286"/>
      <c r="H91" s="286"/>
      <c r="I91" s="286"/>
      <c r="J91" s="286"/>
      <c r="K91" s="286"/>
      <c r="T91" s="29"/>
    </row>
    <row r="92" spans="1:20" ht="15.75" hidden="1" customHeight="1" x14ac:dyDescent="0.35">
      <c r="B92" s="291"/>
      <c r="C92" s="291"/>
      <c r="D92" s="291"/>
      <c r="E92" s="292"/>
      <c r="F92" s="286"/>
      <c r="G92" s="286"/>
      <c r="H92" s="286"/>
      <c r="I92" s="286"/>
      <c r="J92" s="286"/>
      <c r="K92" s="286"/>
      <c r="T92" s="29"/>
    </row>
    <row r="93" spans="1:20" ht="15.75" customHeight="1" x14ac:dyDescent="0.35">
      <c r="B93" s="291"/>
      <c r="C93" s="291"/>
      <c r="D93" s="291"/>
      <c r="E93" s="292"/>
      <c r="F93" s="286"/>
      <c r="G93" s="286"/>
      <c r="H93" s="286"/>
      <c r="I93" s="286"/>
      <c r="J93" s="286"/>
      <c r="K93" s="286"/>
      <c r="T93" s="29"/>
    </row>
    <row r="94" spans="1:20" ht="15.75" customHeight="1" x14ac:dyDescent="0.35">
      <c r="B94" s="291"/>
      <c r="C94" s="291"/>
      <c r="D94" s="291"/>
      <c r="E94" s="292"/>
      <c r="F94" s="286"/>
      <c r="G94" s="286"/>
      <c r="H94" s="286"/>
      <c r="I94" s="286"/>
      <c r="J94" s="286"/>
      <c r="K94" s="286"/>
      <c r="T94" s="29"/>
    </row>
    <row r="95" spans="1:20" ht="15.75" customHeight="1" x14ac:dyDescent="0.35">
      <c r="B95" s="291"/>
      <c r="C95" s="291"/>
      <c r="D95" s="291"/>
      <c r="E95" s="292"/>
      <c r="F95" s="286"/>
      <c r="G95" s="286"/>
      <c r="H95" s="286"/>
      <c r="I95" s="286"/>
      <c r="J95" s="286"/>
      <c r="K95" s="286"/>
      <c r="T95" s="29"/>
    </row>
    <row r="96" spans="1:20" ht="15.75" customHeight="1" x14ac:dyDescent="0.35">
      <c r="B96" s="291"/>
      <c r="C96" s="291"/>
      <c r="D96" s="291"/>
      <c r="E96" s="292"/>
      <c r="F96" s="286"/>
      <c r="G96" s="286"/>
      <c r="H96" s="286"/>
      <c r="I96" s="286"/>
      <c r="J96" s="286"/>
      <c r="K96" s="286"/>
      <c r="T96" s="29"/>
    </row>
    <row r="97" spans="2:20" ht="15.75" customHeight="1" x14ac:dyDescent="0.35">
      <c r="B97" s="291"/>
      <c r="C97" s="291"/>
      <c r="D97" s="291"/>
      <c r="E97" s="292"/>
      <c r="F97" s="286"/>
      <c r="G97" s="286"/>
      <c r="H97" s="286"/>
      <c r="I97" s="286"/>
      <c r="J97" s="286"/>
      <c r="K97" s="286"/>
      <c r="T97" s="29"/>
    </row>
    <row r="98" spans="2:20" ht="15.75" customHeight="1" x14ac:dyDescent="0.35">
      <c r="B98" s="291"/>
      <c r="C98" s="291"/>
      <c r="D98" s="291"/>
      <c r="E98" s="292"/>
      <c r="F98" s="286"/>
      <c r="G98" s="286"/>
      <c r="H98" s="286"/>
      <c r="I98" s="286"/>
      <c r="J98" s="286"/>
      <c r="K98" s="286"/>
      <c r="T98" s="29"/>
    </row>
    <row r="99" spans="2:20" ht="15.75" customHeight="1" x14ac:dyDescent="0.35">
      <c r="B99" s="291"/>
      <c r="C99" s="291"/>
      <c r="D99" s="291"/>
      <c r="E99" s="292"/>
      <c r="F99" s="286"/>
      <c r="G99" s="286"/>
      <c r="H99" s="286"/>
      <c r="I99" s="286"/>
      <c r="J99" s="286"/>
      <c r="K99" s="286"/>
      <c r="T99" s="29"/>
    </row>
    <row r="100" spans="2:20" ht="15.75" customHeight="1" x14ac:dyDescent="0.35">
      <c r="B100" s="291"/>
      <c r="C100" s="291"/>
      <c r="D100" s="291"/>
      <c r="E100" s="292"/>
      <c r="F100" s="286"/>
      <c r="G100" s="286"/>
      <c r="H100" s="286"/>
      <c r="I100" s="286"/>
      <c r="J100" s="286"/>
      <c r="K100" s="286"/>
      <c r="T100" s="29"/>
    </row>
    <row r="101" spans="2:20" ht="15.75" customHeight="1" x14ac:dyDescent="0.35">
      <c r="B101" s="291"/>
      <c r="C101" s="291"/>
      <c r="D101" s="291"/>
      <c r="E101" s="292"/>
      <c r="F101" s="286"/>
      <c r="G101" s="286"/>
      <c r="H101" s="286"/>
      <c r="I101" s="286"/>
      <c r="J101" s="286"/>
      <c r="K101" s="286"/>
      <c r="T101" s="29"/>
    </row>
    <row r="102" spans="2:20" ht="15.75" customHeight="1" x14ac:dyDescent="0.35">
      <c r="B102" s="291"/>
      <c r="C102" s="291"/>
      <c r="D102" s="291"/>
      <c r="E102" s="292"/>
      <c r="F102" s="286"/>
      <c r="G102" s="286"/>
      <c r="H102" s="286"/>
      <c r="I102" s="286"/>
      <c r="J102" s="286"/>
      <c r="K102" s="286"/>
      <c r="T102" s="29"/>
    </row>
    <row r="103" spans="2:20" ht="15.75" customHeight="1" x14ac:dyDescent="0.35">
      <c r="B103" s="291"/>
      <c r="C103" s="291"/>
      <c r="D103" s="291"/>
      <c r="E103" s="292"/>
      <c r="F103" s="286"/>
      <c r="G103" s="286"/>
      <c r="H103" s="286"/>
      <c r="I103" s="286"/>
      <c r="J103" s="286"/>
      <c r="K103" s="286"/>
      <c r="T103" s="29"/>
    </row>
    <row r="104" spans="2:20" ht="15.75" customHeight="1" x14ac:dyDescent="0.35">
      <c r="B104" s="291"/>
      <c r="C104" s="291"/>
      <c r="D104" s="291"/>
      <c r="E104" s="292"/>
      <c r="F104" s="286"/>
      <c r="G104" s="286"/>
      <c r="H104" s="286"/>
      <c r="I104" s="286"/>
      <c r="J104" s="286"/>
      <c r="K104" s="286"/>
      <c r="T104" s="29"/>
    </row>
    <row r="105" spans="2:20" ht="15.75" hidden="1" customHeight="1" x14ac:dyDescent="0.35">
      <c r="B105" s="291"/>
      <c r="C105" s="291"/>
      <c r="D105" s="291"/>
      <c r="E105" s="292"/>
      <c r="F105" s="286"/>
      <c r="G105" s="286"/>
      <c r="H105" s="286"/>
      <c r="I105" s="286"/>
      <c r="J105" s="286"/>
      <c r="K105" s="286"/>
      <c r="T105" s="29"/>
    </row>
    <row r="106" spans="2:20" ht="15.75" hidden="1" customHeight="1" x14ac:dyDescent="0.35">
      <c r="B106" s="291"/>
      <c r="C106" s="291"/>
      <c r="D106" s="291"/>
      <c r="E106" s="292"/>
      <c r="F106" s="286"/>
      <c r="G106" s="286"/>
      <c r="H106" s="286"/>
      <c r="I106" s="286"/>
      <c r="J106" s="286"/>
      <c r="K106" s="286"/>
      <c r="T106" s="29"/>
    </row>
    <row r="107" spans="2:20" ht="15.75" hidden="1" customHeight="1" x14ac:dyDescent="0.35">
      <c r="B107" s="291"/>
      <c r="C107" s="291"/>
      <c r="D107" s="291"/>
      <c r="E107" s="292"/>
      <c r="F107" s="286"/>
      <c r="G107" s="286"/>
      <c r="H107" s="286"/>
      <c r="I107" s="286"/>
      <c r="J107" s="286"/>
      <c r="K107" s="286"/>
      <c r="T107" s="29"/>
    </row>
    <row r="108" spans="2:20" ht="15.75" hidden="1" customHeight="1" x14ac:dyDescent="0.35">
      <c r="B108" s="291"/>
      <c r="C108" s="291"/>
      <c r="D108" s="291"/>
      <c r="E108" s="292"/>
      <c r="F108" s="286"/>
      <c r="G108" s="286"/>
      <c r="H108" s="286"/>
      <c r="I108" s="286"/>
      <c r="J108" s="286"/>
      <c r="K108" s="286"/>
      <c r="T108" s="29"/>
    </row>
    <row r="109" spans="2:20" ht="15.75" hidden="1" customHeight="1" x14ac:dyDescent="0.35">
      <c r="B109" s="291"/>
      <c r="C109" s="291"/>
      <c r="D109" s="291"/>
      <c r="E109" s="292"/>
      <c r="F109" s="286"/>
      <c r="G109" s="286"/>
      <c r="H109" s="286"/>
      <c r="I109" s="286"/>
      <c r="J109" s="286"/>
      <c r="K109" s="286"/>
      <c r="T109" s="29"/>
    </row>
    <row r="110" spans="2:20" ht="15.75" hidden="1" customHeight="1" x14ac:dyDescent="0.35">
      <c r="B110" s="291"/>
      <c r="C110" s="291"/>
      <c r="D110" s="291"/>
      <c r="E110" s="292"/>
      <c r="F110" s="286"/>
      <c r="G110" s="286"/>
      <c r="H110" s="286"/>
      <c r="I110" s="286"/>
      <c r="J110" s="286"/>
      <c r="K110" s="286"/>
      <c r="T110" s="29"/>
    </row>
    <row r="111" spans="2:20" ht="15.75" customHeight="1" x14ac:dyDescent="0.35">
      <c r="T111" s="29"/>
    </row>
    <row r="112" spans="2:20" ht="15.75" customHeight="1" x14ac:dyDescent="0.35">
      <c r="T112" s="29"/>
    </row>
    <row r="113" spans="20:20" ht="15.75" customHeight="1" x14ac:dyDescent="0.35">
      <c r="T113" s="29"/>
    </row>
    <row r="114" spans="20:20" ht="15.75" customHeight="1" x14ac:dyDescent="0.35">
      <c r="T114" s="29"/>
    </row>
    <row r="115" spans="20:20" ht="15.75" customHeight="1" x14ac:dyDescent="0.35">
      <c r="T115" s="29"/>
    </row>
    <row r="116" spans="20:20" ht="15.75" customHeight="1" x14ac:dyDescent="0.35">
      <c r="T116" s="29"/>
    </row>
    <row r="117" spans="20:20" ht="15.75" customHeight="1" x14ac:dyDescent="0.35">
      <c r="T117" s="29"/>
    </row>
    <row r="118" spans="20:20" ht="15.75" customHeight="1" x14ac:dyDescent="0.35">
      <c r="T118" s="29"/>
    </row>
    <row r="119" spans="20:20" ht="15.75" customHeight="1" x14ac:dyDescent="0.35">
      <c r="T119" s="29"/>
    </row>
    <row r="120" spans="20:20" ht="15.75" customHeight="1" x14ac:dyDescent="0.35">
      <c r="T120" s="29"/>
    </row>
    <row r="121" spans="20:20" ht="15.75" customHeight="1" x14ac:dyDescent="0.35">
      <c r="T121" s="29"/>
    </row>
    <row r="122" spans="20:20" ht="15.75" customHeight="1" x14ac:dyDescent="0.35">
      <c r="T122" s="29"/>
    </row>
    <row r="123" spans="20:20" ht="15.75" customHeight="1" x14ac:dyDescent="0.35">
      <c r="T123" s="29"/>
    </row>
    <row r="124" spans="20:20" ht="15.75" customHeight="1" x14ac:dyDescent="0.35">
      <c r="T124" s="29"/>
    </row>
    <row r="125" spans="20:20" ht="15.75" customHeight="1" x14ac:dyDescent="0.35">
      <c r="T125" s="29"/>
    </row>
    <row r="126" spans="20:20" ht="15.75" customHeight="1" x14ac:dyDescent="0.35">
      <c r="T126" s="29"/>
    </row>
    <row r="127" spans="20:20" ht="15.75" customHeight="1" x14ac:dyDescent="0.35">
      <c r="T127" s="29"/>
    </row>
    <row r="128" spans="20:20" ht="15.75" customHeight="1" x14ac:dyDescent="0.35">
      <c r="T128" s="29"/>
    </row>
    <row r="129" spans="2:20" ht="15.75" customHeight="1" x14ac:dyDescent="0.35">
      <c r="T129" s="29"/>
    </row>
    <row r="130" spans="2:20" ht="15.75" customHeight="1" x14ac:dyDescent="0.35">
      <c r="T130" s="29"/>
    </row>
    <row r="131" spans="2:20" ht="15.75" customHeight="1" x14ac:dyDescent="0.35">
      <c r="T131" s="29"/>
    </row>
    <row r="132" spans="2:20" ht="15.75" customHeight="1" x14ac:dyDescent="0.35">
      <c r="T132" s="29"/>
    </row>
    <row r="133" spans="2:20" ht="15.75" customHeight="1" x14ac:dyDescent="0.35">
      <c r="B133" s="291"/>
      <c r="C133" s="291"/>
      <c r="D133" s="291"/>
      <c r="E133" s="292"/>
      <c r="F133" s="286"/>
      <c r="G133" s="286"/>
      <c r="H133" s="286"/>
      <c r="I133" s="286"/>
      <c r="J133" s="286"/>
      <c r="K133" s="286"/>
      <c r="T133" s="29"/>
    </row>
    <row r="134" spans="2:20" ht="15.75" customHeight="1" x14ac:dyDescent="0.35">
      <c r="B134" s="291"/>
      <c r="C134" s="291"/>
      <c r="D134" s="291"/>
      <c r="E134" s="292"/>
      <c r="F134" s="286"/>
      <c r="G134" s="286"/>
      <c r="H134" s="286"/>
      <c r="I134" s="286"/>
      <c r="J134" s="286"/>
      <c r="K134" s="286"/>
      <c r="T134" s="29"/>
    </row>
    <row r="135" spans="2:20" ht="15.75" customHeight="1" x14ac:dyDescent="0.35">
      <c r="B135" s="291"/>
      <c r="C135" s="291"/>
      <c r="D135" s="291"/>
      <c r="E135" s="292"/>
      <c r="F135" s="286"/>
      <c r="G135" s="286"/>
      <c r="H135" s="286"/>
      <c r="I135" s="286"/>
      <c r="J135" s="286"/>
      <c r="K135" s="286"/>
      <c r="T135" s="29"/>
    </row>
    <row r="136" spans="2:20" ht="15.75" customHeight="1" x14ac:dyDescent="0.35">
      <c r="B136" s="291"/>
      <c r="C136" s="291"/>
      <c r="D136" s="291"/>
      <c r="E136" s="292"/>
      <c r="F136" s="286"/>
      <c r="G136" s="286"/>
      <c r="H136" s="286"/>
      <c r="I136" s="286"/>
      <c r="J136" s="286"/>
      <c r="K136" s="286"/>
      <c r="T136" s="29"/>
    </row>
    <row r="137" spans="2:20" ht="15.75" customHeight="1" x14ac:dyDescent="0.35">
      <c r="B137" s="291"/>
      <c r="C137" s="291"/>
      <c r="D137" s="291"/>
      <c r="E137" s="292"/>
      <c r="F137" s="286"/>
      <c r="G137" s="286"/>
      <c r="H137" s="286"/>
      <c r="I137" s="286"/>
      <c r="J137" s="286"/>
      <c r="K137" s="286"/>
      <c r="T137" s="29"/>
    </row>
    <row r="138" spans="2:20" ht="15.75" customHeight="1" x14ac:dyDescent="0.35">
      <c r="B138" s="291"/>
      <c r="C138" s="291"/>
      <c r="D138" s="291"/>
      <c r="E138" s="292"/>
      <c r="F138" s="286"/>
      <c r="G138" s="286"/>
      <c r="H138" s="286"/>
      <c r="I138" s="286"/>
      <c r="J138" s="286"/>
      <c r="K138" s="286"/>
      <c r="T138" s="29"/>
    </row>
    <row r="139" spans="2:20" ht="15.75" customHeight="1" x14ac:dyDescent="0.35">
      <c r="B139" s="291"/>
      <c r="C139" s="291"/>
      <c r="D139" s="291"/>
      <c r="E139" s="292"/>
      <c r="F139" s="286"/>
      <c r="G139" s="286"/>
      <c r="H139" s="286"/>
      <c r="I139" s="286"/>
      <c r="J139" s="286"/>
      <c r="K139" s="286"/>
      <c r="T139" s="29"/>
    </row>
    <row r="140" spans="2:20" ht="15.75" customHeight="1" x14ac:dyDescent="0.35">
      <c r="B140" s="291"/>
      <c r="C140" s="291"/>
      <c r="D140" s="291"/>
      <c r="E140" s="292"/>
      <c r="F140" s="286"/>
      <c r="G140" s="286"/>
      <c r="H140" s="286"/>
      <c r="I140" s="286"/>
      <c r="J140" s="286"/>
      <c r="K140" s="286"/>
      <c r="T140" s="29"/>
    </row>
    <row r="141" spans="2:20" ht="15.75" customHeight="1" x14ac:dyDescent="0.35">
      <c r="B141" s="291"/>
      <c r="C141" s="291"/>
      <c r="D141" s="291"/>
      <c r="E141" s="292"/>
      <c r="F141" s="286"/>
      <c r="G141" s="286"/>
      <c r="H141" s="286"/>
      <c r="I141" s="286"/>
      <c r="J141" s="286"/>
      <c r="K141" s="286"/>
      <c r="T141" s="29"/>
    </row>
    <row r="142" spans="2:20" ht="15.75" customHeight="1" x14ac:dyDescent="0.35">
      <c r="B142" s="291"/>
      <c r="C142" s="291"/>
      <c r="D142" s="291"/>
      <c r="E142" s="292"/>
      <c r="F142" s="286"/>
      <c r="G142" s="286"/>
      <c r="H142" s="286"/>
      <c r="I142" s="286"/>
      <c r="J142" s="286"/>
      <c r="K142" s="286"/>
      <c r="T142" s="29"/>
    </row>
    <row r="143" spans="2:20" ht="15.75" customHeight="1" x14ac:dyDescent="0.35">
      <c r="B143" s="291"/>
      <c r="C143" s="291"/>
      <c r="D143" s="291"/>
      <c r="E143" s="292"/>
      <c r="F143" s="286"/>
      <c r="G143" s="286"/>
      <c r="H143" s="286"/>
      <c r="I143" s="286"/>
      <c r="J143" s="286"/>
      <c r="K143" s="286"/>
      <c r="T143" s="29"/>
    </row>
    <row r="144" spans="2:20" ht="15.75" customHeight="1" x14ac:dyDescent="0.35">
      <c r="B144" s="291"/>
      <c r="C144" s="291"/>
      <c r="D144" s="291"/>
      <c r="E144" s="292"/>
      <c r="F144" s="286"/>
      <c r="G144" s="286"/>
      <c r="H144" s="286"/>
      <c r="I144" s="286"/>
      <c r="J144" s="286"/>
      <c r="K144" s="286"/>
      <c r="T144" s="29"/>
    </row>
    <row r="145" spans="2:20" ht="15.75" customHeight="1" x14ac:dyDescent="0.35">
      <c r="B145" s="291"/>
      <c r="C145" s="291"/>
      <c r="D145" s="291"/>
      <c r="E145" s="292"/>
      <c r="F145" s="286"/>
      <c r="G145" s="286"/>
      <c r="H145" s="286"/>
      <c r="I145" s="286"/>
      <c r="J145" s="286"/>
      <c r="K145" s="286"/>
      <c r="T145" s="29"/>
    </row>
    <row r="146" spans="2:20" ht="15.75" customHeight="1" x14ac:dyDescent="0.35">
      <c r="B146" s="291"/>
      <c r="C146" s="291"/>
      <c r="D146" s="291"/>
      <c r="E146" s="292"/>
      <c r="F146" s="286"/>
      <c r="G146" s="286"/>
      <c r="H146" s="286"/>
      <c r="I146" s="286"/>
      <c r="J146" s="286"/>
      <c r="K146" s="286"/>
      <c r="T146" s="29"/>
    </row>
    <row r="147" spans="2:20" ht="15.75" customHeight="1" x14ac:dyDescent="0.35">
      <c r="B147" s="291"/>
      <c r="C147" s="291"/>
      <c r="D147" s="291"/>
      <c r="E147" s="292"/>
      <c r="F147" s="286"/>
      <c r="G147" s="286"/>
      <c r="H147" s="286"/>
      <c r="I147" s="286"/>
      <c r="J147" s="286"/>
      <c r="K147" s="286"/>
      <c r="T147" s="29"/>
    </row>
    <row r="148" spans="2:20" ht="15.75" customHeight="1" x14ac:dyDescent="0.35">
      <c r="B148" s="291"/>
      <c r="C148" s="291"/>
      <c r="D148" s="291"/>
      <c r="E148" s="292"/>
      <c r="F148" s="286"/>
      <c r="G148" s="286"/>
      <c r="H148" s="286"/>
      <c r="I148" s="286"/>
      <c r="J148" s="286"/>
      <c r="K148" s="286"/>
      <c r="T148" s="29"/>
    </row>
    <row r="149" spans="2:20" ht="15.75" customHeight="1" x14ac:dyDescent="0.35">
      <c r="B149" s="291"/>
      <c r="C149" s="291"/>
      <c r="D149" s="291"/>
      <c r="E149" s="292"/>
      <c r="F149" s="286"/>
      <c r="G149" s="286"/>
      <c r="H149" s="286"/>
      <c r="I149" s="286"/>
      <c r="J149" s="286"/>
      <c r="K149" s="286"/>
      <c r="T149" s="29"/>
    </row>
    <row r="150" spans="2:20" ht="15.75" customHeight="1" x14ac:dyDescent="0.35">
      <c r="B150" s="291"/>
      <c r="C150" s="291"/>
      <c r="D150" s="291"/>
      <c r="E150" s="292"/>
      <c r="F150" s="286"/>
      <c r="G150" s="286"/>
      <c r="H150" s="286"/>
      <c r="I150" s="286"/>
      <c r="J150" s="286"/>
      <c r="K150" s="286"/>
      <c r="T150" s="29"/>
    </row>
    <row r="151" spans="2:20" ht="15.75" customHeight="1" x14ac:dyDescent="0.35">
      <c r="B151" s="291"/>
      <c r="C151" s="291"/>
      <c r="D151" s="291"/>
      <c r="E151" s="292"/>
      <c r="F151" s="286"/>
      <c r="G151" s="286"/>
      <c r="H151" s="286"/>
      <c r="I151" s="286"/>
      <c r="J151" s="286"/>
      <c r="K151" s="286"/>
      <c r="T151" s="29"/>
    </row>
    <row r="152" spans="2:20" ht="15.75" customHeight="1" x14ac:dyDescent="0.35">
      <c r="B152" s="291"/>
      <c r="C152" s="291"/>
      <c r="D152" s="291"/>
      <c r="E152" s="292"/>
      <c r="F152" s="286"/>
      <c r="G152" s="286"/>
      <c r="H152" s="286"/>
      <c r="I152" s="286"/>
      <c r="J152" s="286"/>
      <c r="K152" s="286"/>
      <c r="T152" s="29"/>
    </row>
    <row r="153" spans="2:20" ht="15.75" customHeight="1" x14ac:dyDescent="0.35">
      <c r="B153" s="291"/>
      <c r="C153" s="291"/>
      <c r="D153" s="291"/>
      <c r="E153" s="292"/>
      <c r="F153" s="286"/>
      <c r="G153" s="286"/>
      <c r="H153" s="286"/>
      <c r="I153" s="286"/>
      <c r="J153" s="286"/>
      <c r="K153" s="286"/>
      <c r="T153" s="29"/>
    </row>
    <row r="154" spans="2:20" ht="15.75" customHeight="1" x14ac:dyDescent="0.35">
      <c r="B154" s="291"/>
      <c r="C154" s="291"/>
      <c r="D154" s="291"/>
      <c r="E154" s="292"/>
      <c r="F154" s="286"/>
      <c r="G154" s="286"/>
      <c r="H154" s="286"/>
      <c r="I154" s="286"/>
      <c r="J154" s="286"/>
      <c r="K154" s="286"/>
      <c r="T154" s="29"/>
    </row>
    <row r="155" spans="2:20" ht="15.75" customHeight="1" x14ac:dyDescent="0.35">
      <c r="B155" s="291"/>
      <c r="C155" s="291"/>
      <c r="D155" s="291"/>
      <c r="E155" s="292"/>
      <c r="F155" s="286"/>
      <c r="G155" s="286"/>
      <c r="H155" s="286"/>
      <c r="I155" s="286"/>
      <c r="J155" s="286"/>
      <c r="K155" s="286"/>
      <c r="T155" s="29"/>
    </row>
    <row r="156" spans="2:20" ht="15.75" customHeight="1" x14ac:dyDescent="0.35">
      <c r="B156" s="291"/>
      <c r="C156" s="291"/>
      <c r="D156" s="291"/>
      <c r="E156" s="292"/>
      <c r="F156" s="286"/>
      <c r="G156" s="286"/>
      <c r="H156" s="286"/>
      <c r="I156" s="286"/>
      <c r="J156" s="286"/>
      <c r="K156" s="286"/>
      <c r="T156" s="29"/>
    </row>
    <row r="157" spans="2:20" ht="15.75" customHeight="1" x14ac:dyDescent="0.35">
      <c r="B157" s="291"/>
      <c r="C157" s="291"/>
      <c r="D157" s="291"/>
      <c r="E157" s="292"/>
      <c r="F157" s="286"/>
      <c r="G157" s="286"/>
      <c r="H157" s="286"/>
      <c r="I157" s="286"/>
      <c r="J157" s="286"/>
      <c r="K157" s="286"/>
      <c r="T157" s="29"/>
    </row>
    <row r="158" spans="2:20" ht="15.75" customHeight="1" x14ac:dyDescent="0.35">
      <c r="B158" s="291"/>
      <c r="C158" s="291"/>
      <c r="D158" s="291"/>
      <c r="E158" s="292"/>
      <c r="F158" s="286"/>
      <c r="G158" s="286"/>
      <c r="H158" s="286"/>
      <c r="I158" s="286"/>
      <c r="J158" s="286"/>
      <c r="K158" s="286"/>
      <c r="T158" s="29"/>
    </row>
    <row r="159" spans="2:20" ht="15.75" customHeight="1" x14ac:dyDescent="0.35">
      <c r="B159" s="291"/>
      <c r="C159" s="291"/>
      <c r="D159" s="291"/>
      <c r="E159" s="292"/>
      <c r="F159" s="286"/>
      <c r="G159" s="286"/>
      <c r="H159" s="286"/>
      <c r="I159" s="286"/>
      <c r="J159" s="286"/>
      <c r="K159" s="286"/>
      <c r="T159" s="29"/>
    </row>
    <row r="160" spans="2:20" ht="15.75" customHeight="1" x14ac:dyDescent="0.35">
      <c r="B160" s="291"/>
      <c r="C160" s="291"/>
      <c r="D160" s="291"/>
      <c r="E160" s="292"/>
      <c r="F160" s="286"/>
      <c r="G160" s="286"/>
      <c r="H160" s="286"/>
      <c r="I160" s="286"/>
      <c r="J160" s="286"/>
      <c r="K160" s="286"/>
      <c r="T160" s="29"/>
    </row>
    <row r="161" spans="2:20" ht="15.75" customHeight="1" x14ac:dyDescent="0.35">
      <c r="B161" s="291"/>
      <c r="C161" s="291"/>
      <c r="D161" s="291"/>
      <c r="E161" s="292"/>
      <c r="F161" s="286"/>
      <c r="G161" s="286"/>
      <c r="H161" s="286"/>
      <c r="I161" s="286"/>
      <c r="J161" s="286"/>
      <c r="K161" s="286"/>
      <c r="T161" s="29"/>
    </row>
    <row r="162" spans="2:20" ht="15.75" customHeight="1" x14ac:dyDescent="0.35">
      <c r="B162" s="291"/>
      <c r="C162" s="291"/>
      <c r="D162" s="291"/>
      <c r="E162" s="292"/>
      <c r="F162" s="286"/>
      <c r="G162" s="286"/>
      <c r="H162" s="286"/>
      <c r="I162" s="286"/>
      <c r="J162" s="286"/>
      <c r="K162" s="286"/>
      <c r="T162" s="29"/>
    </row>
    <row r="163" spans="2:20" ht="15.75" customHeight="1" x14ac:dyDescent="0.35">
      <c r="B163" s="291"/>
      <c r="C163" s="291"/>
      <c r="D163" s="291"/>
      <c r="E163" s="292"/>
      <c r="F163" s="286"/>
      <c r="G163" s="286"/>
      <c r="H163" s="286"/>
      <c r="I163" s="286"/>
      <c r="J163" s="286"/>
      <c r="K163" s="286"/>
      <c r="T163" s="29"/>
    </row>
    <row r="164" spans="2:20" ht="15.75" customHeight="1" x14ac:dyDescent="0.35">
      <c r="B164" s="291"/>
      <c r="C164" s="291"/>
      <c r="D164" s="291"/>
      <c r="E164" s="292"/>
      <c r="F164" s="286"/>
      <c r="G164" s="286"/>
      <c r="H164" s="286"/>
      <c r="I164" s="286"/>
      <c r="J164" s="286"/>
      <c r="K164" s="286"/>
      <c r="T164" s="29"/>
    </row>
    <row r="165" spans="2:20" ht="15.75" customHeight="1" x14ac:dyDescent="0.35">
      <c r="B165" s="291"/>
      <c r="C165" s="291"/>
      <c r="D165" s="291"/>
      <c r="E165" s="292"/>
      <c r="F165" s="286"/>
      <c r="G165" s="286"/>
      <c r="H165" s="286"/>
      <c r="I165" s="286"/>
      <c r="J165" s="286"/>
      <c r="K165" s="286"/>
      <c r="T165" s="29"/>
    </row>
    <row r="166" spans="2:20" ht="15.75" customHeight="1" x14ac:dyDescent="0.35">
      <c r="B166" s="291"/>
      <c r="C166" s="291"/>
      <c r="D166" s="291"/>
      <c r="E166" s="292"/>
      <c r="F166" s="286"/>
      <c r="G166" s="286"/>
      <c r="H166" s="286"/>
      <c r="I166" s="286"/>
      <c r="J166" s="286"/>
      <c r="K166" s="286"/>
      <c r="T166" s="29"/>
    </row>
    <row r="167" spans="2:20" ht="15.75" customHeight="1" x14ac:dyDescent="0.35">
      <c r="B167" s="291"/>
      <c r="C167" s="291"/>
      <c r="D167" s="291"/>
      <c r="E167" s="292"/>
      <c r="F167" s="286"/>
      <c r="G167" s="286"/>
      <c r="H167" s="286"/>
      <c r="I167" s="286"/>
      <c r="J167" s="286"/>
      <c r="K167" s="286"/>
      <c r="T167" s="29"/>
    </row>
    <row r="168" spans="2:20" ht="15.75" customHeight="1" x14ac:dyDescent="0.35">
      <c r="B168" s="291"/>
      <c r="C168" s="291"/>
      <c r="D168" s="291"/>
      <c r="E168" s="292"/>
      <c r="F168" s="286"/>
      <c r="G168" s="286"/>
      <c r="H168" s="286"/>
      <c r="I168" s="286"/>
      <c r="J168" s="286"/>
      <c r="K168" s="286"/>
      <c r="T168" s="29"/>
    </row>
    <row r="169" spans="2:20" ht="15.75" customHeight="1" x14ac:dyDescent="0.35">
      <c r="B169" s="291"/>
      <c r="C169" s="291"/>
      <c r="D169" s="291"/>
      <c r="E169" s="292"/>
      <c r="F169" s="286"/>
      <c r="G169" s="286"/>
      <c r="H169" s="286"/>
      <c r="I169" s="286"/>
      <c r="J169" s="286"/>
      <c r="K169" s="286"/>
      <c r="T169" s="29"/>
    </row>
    <row r="170" spans="2:20" ht="15.75" customHeight="1" x14ac:dyDescent="0.35">
      <c r="B170" s="291"/>
      <c r="C170" s="291"/>
      <c r="D170" s="291"/>
      <c r="E170" s="292"/>
      <c r="F170" s="286"/>
      <c r="G170" s="286"/>
      <c r="H170" s="286"/>
      <c r="I170" s="286"/>
      <c r="J170" s="286"/>
      <c r="K170" s="286"/>
      <c r="T170" s="29"/>
    </row>
    <row r="171" spans="2:20" ht="15.75" customHeight="1" x14ac:dyDescent="0.35">
      <c r="B171" s="291"/>
      <c r="C171" s="291"/>
      <c r="D171" s="291"/>
      <c r="E171" s="292"/>
      <c r="F171" s="286"/>
      <c r="G171" s="286"/>
      <c r="H171" s="286"/>
      <c r="I171" s="286"/>
      <c r="J171" s="286"/>
      <c r="K171" s="286"/>
      <c r="T171" s="29"/>
    </row>
    <row r="172" spans="2:20" ht="15.75" customHeight="1" x14ac:dyDescent="0.35">
      <c r="B172" s="291"/>
      <c r="C172" s="291"/>
      <c r="D172" s="291"/>
      <c r="E172" s="292"/>
      <c r="F172" s="286"/>
      <c r="G172" s="286"/>
      <c r="H172" s="286"/>
      <c r="I172" s="286"/>
      <c r="J172" s="286"/>
      <c r="K172" s="286"/>
      <c r="T172" s="29"/>
    </row>
    <row r="173" spans="2:20" ht="15.75" customHeight="1" x14ac:dyDescent="0.35">
      <c r="B173" s="291"/>
      <c r="C173" s="291"/>
      <c r="D173" s="291"/>
      <c r="E173" s="292"/>
      <c r="F173" s="286"/>
      <c r="G173" s="286"/>
      <c r="H173" s="286"/>
      <c r="I173" s="286"/>
      <c r="J173" s="286"/>
      <c r="K173" s="286"/>
      <c r="T173" s="29"/>
    </row>
    <row r="174" spans="2:20" ht="15.75" customHeight="1" x14ac:dyDescent="0.35">
      <c r="B174" s="291"/>
      <c r="C174" s="291"/>
      <c r="D174" s="291"/>
      <c r="E174" s="292"/>
      <c r="F174" s="286"/>
      <c r="G174" s="286"/>
      <c r="H174" s="286"/>
      <c r="I174" s="286"/>
      <c r="J174" s="286"/>
      <c r="K174" s="286"/>
      <c r="T174" s="29"/>
    </row>
    <row r="175" spans="2:20" ht="15.75" customHeight="1" x14ac:dyDescent="0.35">
      <c r="B175" s="291"/>
      <c r="C175" s="291"/>
      <c r="D175" s="291"/>
      <c r="E175" s="292"/>
      <c r="F175" s="286"/>
      <c r="G175" s="286"/>
      <c r="H175" s="286"/>
      <c r="I175" s="286"/>
      <c r="J175" s="286"/>
      <c r="K175" s="286"/>
      <c r="T175" s="29"/>
    </row>
    <row r="176" spans="2:20" ht="15.75" customHeight="1" x14ac:dyDescent="0.35">
      <c r="B176" s="291"/>
      <c r="C176" s="291"/>
      <c r="D176" s="291"/>
      <c r="E176" s="292"/>
      <c r="F176" s="286"/>
      <c r="G176" s="286"/>
      <c r="H176" s="286"/>
      <c r="I176" s="286"/>
      <c r="J176" s="286"/>
      <c r="K176" s="286"/>
      <c r="T176" s="29"/>
    </row>
    <row r="177" spans="2:20" ht="15.75" customHeight="1" x14ac:dyDescent="0.35">
      <c r="B177" s="291"/>
      <c r="C177" s="291"/>
      <c r="D177" s="291"/>
      <c r="E177" s="292"/>
      <c r="F177" s="286"/>
      <c r="G177" s="286"/>
      <c r="H177" s="286"/>
      <c r="I177" s="286"/>
      <c r="J177" s="286"/>
      <c r="K177" s="286"/>
      <c r="T177" s="29"/>
    </row>
    <row r="178" spans="2:20" ht="15.75" customHeight="1" x14ac:dyDescent="0.35">
      <c r="B178" s="291"/>
      <c r="C178" s="291"/>
      <c r="D178" s="291"/>
      <c r="E178" s="292"/>
      <c r="F178" s="286"/>
      <c r="G178" s="286"/>
      <c r="H178" s="286"/>
      <c r="I178" s="286"/>
      <c r="J178" s="286"/>
      <c r="K178" s="286"/>
      <c r="T178" s="29"/>
    </row>
    <row r="179" spans="2:20" ht="15.75" customHeight="1" x14ac:dyDescent="0.35">
      <c r="B179" s="291"/>
      <c r="C179" s="291"/>
      <c r="D179" s="291"/>
      <c r="E179" s="292"/>
      <c r="F179" s="286"/>
      <c r="G179" s="286"/>
      <c r="H179" s="286"/>
      <c r="I179" s="286"/>
      <c r="J179" s="286"/>
      <c r="K179" s="286"/>
      <c r="T179" s="29"/>
    </row>
    <row r="180" spans="2:20" ht="15.75" customHeight="1" x14ac:dyDescent="0.35">
      <c r="B180" s="291"/>
      <c r="C180" s="291"/>
      <c r="D180" s="291"/>
      <c r="E180" s="292"/>
      <c r="F180" s="286"/>
      <c r="G180" s="286"/>
      <c r="H180" s="286"/>
      <c r="I180" s="286"/>
      <c r="J180" s="286"/>
      <c r="K180" s="286"/>
      <c r="T180" s="29"/>
    </row>
    <row r="181" spans="2:20" ht="15.75" customHeight="1" x14ac:dyDescent="0.35">
      <c r="B181" s="291"/>
      <c r="C181" s="291"/>
      <c r="D181" s="291"/>
      <c r="E181" s="292"/>
      <c r="F181" s="286"/>
      <c r="G181" s="286"/>
      <c r="H181" s="286"/>
      <c r="I181" s="286"/>
      <c r="J181" s="286"/>
      <c r="K181" s="286"/>
      <c r="T181" s="29"/>
    </row>
    <row r="182" spans="2:20" ht="15.75" customHeight="1" x14ac:dyDescent="0.35">
      <c r="B182" s="291"/>
      <c r="C182" s="291"/>
      <c r="D182" s="291"/>
      <c r="E182" s="292"/>
      <c r="F182" s="286"/>
      <c r="G182" s="286"/>
      <c r="H182" s="286"/>
      <c r="I182" s="286"/>
      <c r="J182" s="286"/>
      <c r="K182" s="286"/>
      <c r="T182" s="29"/>
    </row>
    <row r="183" spans="2:20" ht="15.75" customHeight="1" x14ac:dyDescent="0.35">
      <c r="B183" s="291"/>
      <c r="C183" s="291"/>
      <c r="D183" s="291"/>
      <c r="E183" s="292"/>
      <c r="F183" s="286"/>
      <c r="G183" s="286"/>
      <c r="H183" s="286"/>
      <c r="I183" s="286"/>
      <c r="J183" s="286"/>
      <c r="K183" s="286"/>
      <c r="T183" s="29"/>
    </row>
    <row r="184" spans="2:20" ht="15.75" customHeight="1" x14ac:dyDescent="0.35">
      <c r="B184" s="291"/>
      <c r="C184" s="291"/>
      <c r="D184" s="291"/>
      <c r="E184" s="292"/>
      <c r="F184" s="286"/>
      <c r="G184" s="286"/>
      <c r="H184" s="286"/>
      <c r="I184" s="286"/>
      <c r="J184" s="286"/>
      <c r="K184" s="286"/>
      <c r="T184" s="29"/>
    </row>
    <row r="185" spans="2:20" ht="15.75" customHeight="1" x14ac:dyDescent="0.35">
      <c r="B185" s="291"/>
      <c r="C185" s="291"/>
      <c r="D185" s="291"/>
      <c r="E185" s="292"/>
      <c r="F185" s="286"/>
      <c r="G185" s="286"/>
      <c r="H185" s="286"/>
      <c r="I185" s="286"/>
      <c r="J185" s="286"/>
      <c r="K185" s="286"/>
      <c r="T185" s="29"/>
    </row>
    <row r="186" spans="2:20" ht="15.75" customHeight="1" x14ac:dyDescent="0.35">
      <c r="B186" s="291"/>
      <c r="C186" s="291"/>
      <c r="D186" s="291"/>
      <c r="E186" s="292"/>
      <c r="F186" s="286"/>
      <c r="G186" s="286"/>
      <c r="H186" s="286"/>
      <c r="I186" s="286"/>
      <c r="J186" s="286"/>
      <c r="K186" s="286"/>
      <c r="T186" s="29"/>
    </row>
    <row r="187" spans="2:20" ht="15.75" customHeight="1" x14ac:dyDescent="0.35">
      <c r="B187" s="291"/>
      <c r="C187" s="291"/>
      <c r="D187" s="291"/>
      <c r="E187" s="292"/>
      <c r="F187" s="286"/>
      <c r="G187" s="286"/>
      <c r="H187" s="286"/>
      <c r="I187" s="286"/>
      <c r="J187" s="286"/>
      <c r="K187" s="286"/>
      <c r="T187" s="29"/>
    </row>
    <row r="188" spans="2:20" ht="15.75" customHeight="1" x14ac:dyDescent="0.35">
      <c r="B188" s="291"/>
      <c r="C188" s="291"/>
      <c r="D188" s="291"/>
      <c r="E188" s="292"/>
      <c r="F188" s="286"/>
      <c r="G188" s="286"/>
      <c r="H188" s="286"/>
      <c r="I188" s="286"/>
      <c r="J188" s="286"/>
      <c r="K188" s="286"/>
      <c r="T188" s="29"/>
    </row>
    <row r="189" spans="2:20" ht="15.75" customHeight="1" x14ac:dyDescent="0.35">
      <c r="B189" s="291"/>
      <c r="C189" s="291"/>
      <c r="D189" s="291"/>
      <c r="E189" s="292"/>
      <c r="F189" s="286"/>
      <c r="G189" s="286"/>
      <c r="H189" s="286"/>
      <c r="I189" s="286"/>
      <c r="J189" s="286"/>
      <c r="K189" s="286"/>
      <c r="T189" s="29"/>
    </row>
    <row r="190" spans="2:20" ht="15.75" customHeight="1" x14ac:dyDescent="0.35">
      <c r="B190" s="291"/>
      <c r="C190" s="291"/>
      <c r="D190" s="291"/>
      <c r="E190" s="292"/>
      <c r="F190" s="286"/>
      <c r="G190" s="286"/>
      <c r="H190" s="286"/>
      <c r="I190" s="286"/>
      <c r="J190" s="286"/>
      <c r="K190" s="286"/>
      <c r="T190" s="29"/>
    </row>
    <row r="191" spans="2:20" ht="15.75" customHeight="1" x14ac:dyDescent="0.35">
      <c r="B191" s="291"/>
      <c r="C191" s="291"/>
      <c r="D191" s="291"/>
      <c r="E191" s="292"/>
      <c r="F191" s="286"/>
      <c r="G191" s="286"/>
      <c r="H191" s="286"/>
      <c r="I191" s="286"/>
      <c r="J191" s="286"/>
      <c r="K191" s="286"/>
      <c r="T191" s="29"/>
    </row>
    <row r="192" spans="2:20" ht="15.75" customHeight="1" x14ac:dyDescent="0.35">
      <c r="B192" s="291"/>
      <c r="C192" s="291"/>
      <c r="D192" s="291"/>
      <c r="E192" s="292"/>
      <c r="F192" s="286"/>
      <c r="G192" s="286"/>
      <c r="H192" s="286"/>
      <c r="I192" s="286"/>
      <c r="J192" s="286"/>
      <c r="K192" s="286"/>
      <c r="T192" s="29"/>
    </row>
    <row r="193" spans="2:20" ht="15.75" customHeight="1" x14ac:dyDescent="0.35">
      <c r="B193" s="291"/>
      <c r="C193" s="291"/>
      <c r="D193" s="291"/>
      <c r="E193" s="292"/>
      <c r="F193" s="286"/>
      <c r="G193" s="286"/>
      <c r="H193" s="286"/>
      <c r="I193" s="286"/>
      <c r="J193" s="286"/>
      <c r="K193" s="286"/>
      <c r="T193" s="29"/>
    </row>
    <row r="194" spans="2:20" ht="15.75" customHeight="1" x14ac:dyDescent="0.35">
      <c r="B194" s="291"/>
      <c r="C194" s="291"/>
      <c r="D194" s="291"/>
      <c r="E194" s="292"/>
      <c r="F194" s="286"/>
      <c r="G194" s="286"/>
      <c r="H194" s="286"/>
      <c r="I194" s="286"/>
      <c r="J194" s="286"/>
      <c r="K194" s="286"/>
      <c r="T194" s="29"/>
    </row>
    <row r="195" spans="2:20" ht="15.75" customHeight="1" x14ac:dyDescent="0.35">
      <c r="B195" s="291"/>
      <c r="C195" s="291"/>
      <c r="D195" s="291"/>
      <c r="E195" s="292"/>
      <c r="F195" s="286"/>
      <c r="G195" s="286"/>
      <c r="H195" s="286"/>
      <c r="I195" s="286"/>
      <c r="J195" s="286"/>
      <c r="K195" s="286"/>
      <c r="T195" s="29"/>
    </row>
    <row r="196" spans="2:20" ht="15.75" customHeight="1" x14ac:dyDescent="0.35">
      <c r="B196" s="291"/>
      <c r="C196" s="291"/>
      <c r="D196" s="291"/>
      <c r="E196" s="292"/>
      <c r="F196" s="286"/>
      <c r="G196" s="286"/>
      <c r="H196" s="286"/>
      <c r="I196" s="286"/>
      <c r="J196" s="286"/>
      <c r="K196" s="286"/>
      <c r="T196" s="29"/>
    </row>
    <row r="197" spans="2:20" ht="15.75" customHeight="1" x14ac:dyDescent="0.35">
      <c r="B197" s="291"/>
      <c r="C197" s="291"/>
      <c r="D197" s="291"/>
      <c r="E197" s="292"/>
      <c r="F197" s="286"/>
      <c r="G197" s="286"/>
      <c r="H197" s="286"/>
      <c r="I197" s="286"/>
      <c r="J197" s="286"/>
      <c r="K197" s="286"/>
      <c r="T197" s="29"/>
    </row>
    <row r="198" spans="2:20" ht="15.75" customHeight="1" x14ac:dyDescent="0.35">
      <c r="B198" s="291"/>
      <c r="C198" s="291"/>
      <c r="D198" s="291"/>
      <c r="E198" s="292"/>
      <c r="F198" s="286"/>
      <c r="G198" s="286"/>
      <c r="H198" s="286"/>
      <c r="I198" s="286"/>
      <c r="J198" s="286"/>
      <c r="K198" s="286"/>
      <c r="T198" s="29"/>
    </row>
    <row r="199" spans="2:20" ht="15.75" customHeight="1" x14ac:dyDescent="0.35">
      <c r="B199" s="291"/>
      <c r="C199" s="291"/>
      <c r="D199" s="291"/>
      <c r="E199" s="292"/>
      <c r="F199" s="286"/>
      <c r="G199" s="286"/>
      <c r="H199" s="286"/>
      <c r="I199" s="286"/>
      <c r="J199" s="286"/>
      <c r="K199" s="286"/>
      <c r="T199" s="29"/>
    </row>
    <row r="200" spans="2:20" ht="15.75" customHeight="1" x14ac:dyDescent="0.35">
      <c r="B200" s="291"/>
      <c r="C200" s="291"/>
      <c r="D200" s="291"/>
      <c r="E200" s="292"/>
      <c r="F200" s="286"/>
      <c r="G200" s="286"/>
      <c r="H200" s="286"/>
      <c r="I200" s="286"/>
      <c r="J200" s="286"/>
      <c r="K200" s="286"/>
      <c r="T200" s="29"/>
    </row>
    <row r="201" spans="2:20" ht="15.75" customHeight="1" x14ac:dyDescent="0.35">
      <c r="B201" s="291"/>
      <c r="C201" s="291"/>
      <c r="D201" s="291"/>
      <c r="E201" s="292"/>
      <c r="F201" s="286"/>
      <c r="G201" s="286"/>
      <c r="H201" s="286"/>
      <c r="I201" s="286"/>
      <c r="J201" s="286"/>
      <c r="K201" s="286"/>
      <c r="T201" s="29"/>
    </row>
    <row r="202" spans="2:20" ht="15.75" customHeight="1" x14ac:dyDescent="0.35">
      <c r="B202" s="291"/>
      <c r="C202" s="291"/>
      <c r="D202" s="291"/>
      <c r="E202" s="292"/>
      <c r="F202" s="286"/>
      <c r="G202" s="286"/>
      <c r="H202" s="286"/>
      <c r="I202" s="286"/>
      <c r="J202" s="286"/>
      <c r="K202" s="286"/>
      <c r="T202" s="29"/>
    </row>
    <row r="203" spans="2:20" ht="15.75" customHeight="1" x14ac:dyDescent="0.35">
      <c r="B203" s="291"/>
      <c r="C203" s="291"/>
      <c r="D203" s="291"/>
      <c r="E203" s="292"/>
      <c r="F203" s="286"/>
      <c r="G203" s="286"/>
      <c r="H203" s="286"/>
      <c r="I203" s="286"/>
      <c r="J203" s="286"/>
      <c r="K203" s="286"/>
      <c r="T203" s="29"/>
    </row>
    <row r="204" spans="2:20" ht="15.75" customHeight="1" x14ac:dyDescent="0.35">
      <c r="B204" s="291"/>
      <c r="C204" s="291"/>
      <c r="D204" s="291"/>
      <c r="E204" s="292"/>
      <c r="F204" s="286"/>
      <c r="G204" s="286"/>
      <c r="H204" s="286"/>
      <c r="I204" s="286"/>
      <c r="J204" s="286"/>
      <c r="K204" s="286"/>
      <c r="T204" s="29"/>
    </row>
    <row r="205" spans="2:20" ht="15.75" customHeight="1" x14ac:dyDescent="0.35">
      <c r="B205" s="291"/>
      <c r="C205" s="291"/>
      <c r="D205" s="291"/>
      <c r="E205" s="292"/>
      <c r="F205" s="286"/>
      <c r="G205" s="286"/>
      <c r="H205" s="286"/>
      <c r="I205" s="286"/>
      <c r="J205" s="286"/>
      <c r="K205" s="286"/>
      <c r="T205" s="29"/>
    </row>
    <row r="206" spans="2:20" ht="15.75" customHeight="1" x14ac:dyDescent="0.35">
      <c r="B206" s="291"/>
      <c r="C206" s="291"/>
      <c r="D206" s="291"/>
      <c r="E206" s="292"/>
      <c r="F206" s="286"/>
      <c r="G206" s="286"/>
      <c r="H206" s="286"/>
      <c r="I206" s="286"/>
      <c r="J206" s="286"/>
      <c r="K206" s="286"/>
      <c r="T206" s="29"/>
    </row>
    <row r="207" spans="2:20" ht="15.75" customHeight="1" x14ac:dyDescent="0.35">
      <c r="B207" s="291"/>
      <c r="C207" s="291"/>
      <c r="D207" s="291"/>
      <c r="E207" s="292"/>
      <c r="F207" s="286"/>
      <c r="G207" s="286"/>
      <c r="H207" s="286"/>
      <c r="I207" s="286"/>
      <c r="J207" s="286"/>
      <c r="K207" s="286"/>
      <c r="T207" s="29"/>
    </row>
    <row r="208" spans="2:20" ht="15.75" customHeight="1" x14ac:dyDescent="0.35">
      <c r="B208" s="291"/>
      <c r="C208" s="291"/>
      <c r="D208" s="291"/>
      <c r="E208" s="292"/>
      <c r="F208" s="286"/>
      <c r="G208" s="286"/>
      <c r="H208" s="286"/>
      <c r="I208" s="286"/>
      <c r="J208" s="286"/>
      <c r="K208" s="286"/>
      <c r="T208" s="29"/>
    </row>
    <row r="209" spans="2:20" ht="15.75" customHeight="1" x14ac:dyDescent="0.35">
      <c r="B209" s="291"/>
      <c r="C209" s="291"/>
      <c r="D209" s="291"/>
      <c r="E209" s="292"/>
      <c r="F209" s="286"/>
      <c r="G209" s="286"/>
      <c r="H209" s="286"/>
      <c r="I209" s="286"/>
      <c r="J209" s="286"/>
      <c r="K209" s="286"/>
      <c r="T209" s="29"/>
    </row>
    <row r="210" spans="2:20" ht="15.75" customHeight="1" x14ac:dyDescent="0.35">
      <c r="B210" s="291"/>
      <c r="C210" s="291"/>
      <c r="D210" s="291"/>
      <c r="E210" s="292"/>
      <c r="F210" s="286"/>
      <c r="G210" s="286"/>
      <c r="H210" s="286"/>
      <c r="I210" s="286"/>
      <c r="J210" s="286"/>
      <c r="K210" s="286"/>
      <c r="T210" s="29"/>
    </row>
    <row r="211" spans="2:20" ht="15.75" customHeight="1" x14ac:dyDescent="0.35">
      <c r="B211" s="291"/>
      <c r="C211" s="291"/>
      <c r="D211" s="291"/>
      <c r="E211" s="292"/>
      <c r="F211" s="286"/>
      <c r="G211" s="286"/>
      <c r="H211" s="286"/>
      <c r="I211" s="286"/>
      <c r="J211" s="286"/>
      <c r="K211" s="286"/>
      <c r="T211" s="29"/>
    </row>
    <row r="212" spans="2:20" ht="15.75" customHeight="1" x14ac:dyDescent="0.35">
      <c r="B212" s="291"/>
      <c r="C212" s="291"/>
      <c r="D212" s="291"/>
      <c r="E212" s="292"/>
      <c r="F212" s="286"/>
      <c r="G212" s="286"/>
      <c r="H212" s="286"/>
      <c r="I212" s="286"/>
      <c r="J212" s="286"/>
      <c r="K212" s="286"/>
      <c r="T212" s="29"/>
    </row>
    <row r="213" spans="2:20" ht="15.75" customHeight="1" x14ac:dyDescent="0.35">
      <c r="B213" s="291"/>
      <c r="C213" s="291"/>
      <c r="D213" s="291"/>
      <c r="E213" s="292"/>
      <c r="F213" s="286"/>
      <c r="G213" s="286"/>
      <c r="H213" s="286"/>
      <c r="I213" s="286"/>
      <c r="J213" s="286"/>
      <c r="K213" s="286"/>
      <c r="T213" s="29"/>
    </row>
    <row r="214" spans="2:20" ht="15.75" customHeight="1" x14ac:dyDescent="0.35">
      <c r="B214" s="291"/>
      <c r="C214" s="291"/>
      <c r="D214" s="291"/>
      <c r="E214" s="292"/>
      <c r="F214" s="286"/>
      <c r="G214" s="286"/>
      <c r="H214" s="286"/>
      <c r="I214" s="286"/>
      <c r="J214" s="286"/>
      <c r="K214" s="286"/>
      <c r="T214" s="29"/>
    </row>
    <row r="215" spans="2:20" ht="15.75" customHeight="1" x14ac:dyDescent="0.35">
      <c r="B215" s="291"/>
      <c r="C215" s="291"/>
      <c r="D215" s="291"/>
      <c r="E215" s="292"/>
      <c r="F215" s="286"/>
      <c r="G215" s="286"/>
      <c r="H215" s="286"/>
      <c r="I215" s="286"/>
      <c r="J215" s="286"/>
      <c r="K215" s="286"/>
      <c r="T215" s="29"/>
    </row>
    <row r="216" spans="2:20" ht="15.75" customHeight="1" x14ac:dyDescent="0.35">
      <c r="B216" s="291"/>
      <c r="C216" s="291"/>
      <c r="D216" s="291"/>
      <c r="E216" s="292"/>
      <c r="F216" s="286"/>
      <c r="G216" s="286"/>
      <c r="H216" s="286"/>
      <c r="I216" s="286"/>
      <c r="J216" s="286"/>
      <c r="K216" s="286"/>
      <c r="T216" s="29"/>
    </row>
    <row r="217" spans="2:20" ht="15.75" customHeight="1" x14ac:dyDescent="0.35">
      <c r="B217" s="291"/>
      <c r="C217" s="291"/>
      <c r="D217" s="291"/>
      <c r="E217" s="292"/>
      <c r="F217" s="286"/>
      <c r="G217" s="286"/>
      <c r="H217" s="286"/>
      <c r="I217" s="286"/>
      <c r="J217" s="286"/>
      <c r="K217" s="286"/>
      <c r="T217" s="29"/>
    </row>
    <row r="218" spans="2:20" ht="15.75" customHeight="1" x14ac:dyDescent="0.35">
      <c r="B218" s="291"/>
      <c r="C218" s="291"/>
      <c r="D218" s="291"/>
      <c r="E218" s="292"/>
      <c r="F218" s="286"/>
      <c r="G218" s="286"/>
      <c r="H218" s="286"/>
      <c r="I218" s="286"/>
      <c r="J218" s="286"/>
      <c r="K218" s="286"/>
      <c r="T218" s="29"/>
    </row>
    <row r="219" spans="2:20" ht="15.75" customHeight="1" x14ac:dyDescent="0.35">
      <c r="B219" s="291"/>
      <c r="C219" s="291"/>
      <c r="D219" s="291"/>
      <c r="E219" s="292"/>
      <c r="F219" s="286"/>
      <c r="G219" s="286"/>
      <c r="H219" s="286"/>
      <c r="I219" s="286"/>
      <c r="J219" s="286"/>
      <c r="K219" s="286"/>
      <c r="T219" s="29"/>
    </row>
    <row r="220" spans="2:20" ht="15.75" customHeight="1" x14ac:dyDescent="0.35">
      <c r="B220" s="291"/>
      <c r="C220" s="291"/>
      <c r="D220" s="291"/>
      <c r="E220" s="292"/>
      <c r="F220" s="286"/>
      <c r="G220" s="286"/>
      <c r="H220" s="286"/>
      <c r="I220" s="286"/>
      <c r="J220" s="286"/>
      <c r="K220" s="286"/>
      <c r="T220" s="29"/>
    </row>
    <row r="221" spans="2:20" ht="15.75" customHeight="1" x14ac:dyDescent="0.35">
      <c r="B221" s="291"/>
      <c r="C221" s="291"/>
      <c r="D221" s="291"/>
      <c r="E221" s="292"/>
      <c r="F221" s="286"/>
      <c r="G221" s="286"/>
      <c r="H221" s="286"/>
      <c r="I221" s="286"/>
      <c r="J221" s="286"/>
      <c r="K221" s="286"/>
      <c r="T221" s="29"/>
    </row>
    <row r="222" spans="2:20" ht="15.75" customHeight="1" x14ac:dyDescent="0.35">
      <c r="B222" s="291"/>
      <c r="C222" s="291"/>
      <c r="D222" s="291"/>
      <c r="E222" s="292"/>
      <c r="F222" s="286"/>
      <c r="G222" s="286"/>
      <c r="H222" s="286"/>
      <c r="I222" s="286"/>
      <c r="J222" s="286"/>
      <c r="K222" s="286"/>
      <c r="T222" s="29"/>
    </row>
    <row r="223" spans="2:20" ht="15.75" customHeight="1" x14ac:dyDescent="0.35">
      <c r="B223" s="291"/>
      <c r="C223" s="291"/>
      <c r="D223" s="291"/>
      <c r="E223" s="292"/>
      <c r="F223" s="286"/>
      <c r="G223" s="286"/>
      <c r="H223" s="286"/>
      <c r="I223" s="286"/>
      <c r="J223" s="286"/>
      <c r="K223" s="286"/>
      <c r="T223" s="29"/>
    </row>
    <row r="224" spans="2:20" ht="15.75" customHeight="1" x14ac:dyDescent="0.35">
      <c r="B224" s="291"/>
      <c r="C224" s="291"/>
      <c r="D224" s="291"/>
      <c r="E224" s="292"/>
      <c r="F224" s="286"/>
      <c r="G224" s="286"/>
      <c r="H224" s="286"/>
      <c r="I224" s="286"/>
      <c r="J224" s="286"/>
      <c r="K224" s="286"/>
      <c r="T224" s="29"/>
    </row>
    <row r="225" spans="2:20" ht="15.75" customHeight="1" x14ac:dyDescent="0.35">
      <c r="B225" s="291"/>
      <c r="C225" s="291"/>
      <c r="D225" s="291"/>
      <c r="E225" s="292"/>
      <c r="F225" s="286"/>
      <c r="G225" s="286"/>
      <c r="H225" s="286"/>
      <c r="I225" s="286"/>
      <c r="J225" s="286"/>
      <c r="K225" s="286"/>
      <c r="T225" s="29"/>
    </row>
    <row r="226" spans="2:20" ht="15.75" customHeight="1" x14ac:dyDescent="0.35">
      <c r="B226" s="291"/>
      <c r="C226" s="291"/>
      <c r="D226" s="291"/>
      <c r="E226" s="292"/>
      <c r="F226" s="286"/>
      <c r="G226" s="286"/>
      <c r="H226" s="286"/>
      <c r="I226" s="286"/>
      <c r="J226" s="286"/>
      <c r="K226" s="286"/>
      <c r="T226" s="29"/>
    </row>
    <row r="227" spans="2:20" ht="15.75" customHeight="1" x14ac:dyDescent="0.35">
      <c r="B227" s="291"/>
      <c r="C227" s="291"/>
      <c r="D227" s="291"/>
      <c r="E227" s="292"/>
      <c r="F227" s="286"/>
      <c r="G227" s="286"/>
      <c r="H227" s="286"/>
      <c r="I227" s="286"/>
      <c r="J227" s="286"/>
      <c r="K227" s="286"/>
      <c r="T227" s="29"/>
    </row>
    <row r="228" spans="2:20" ht="15.75" customHeight="1" x14ac:dyDescent="0.35">
      <c r="B228" s="291"/>
      <c r="C228" s="291"/>
      <c r="D228" s="291"/>
      <c r="E228" s="292"/>
      <c r="F228" s="286"/>
      <c r="G228" s="286"/>
      <c r="H228" s="286"/>
      <c r="I228" s="286"/>
      <c r="J228" s="286"/>
      <c r="K228" s="286"/>
      <c r="T228" s="29"/>
    </row>
    <row r="229" spans="2:20" ht="15.75" customHeight="1" x14ac:dyDescent="0.35">
      <c r="B229" s="291"/>
      <c r="C229" s="291"/>
      <c r="D229" s="291"/>
      <c r="E229" s="292"/>
      <c r="F229" s="286"/>
      <c r="G229" s="286"/>
      <c r="H229" s="286"/>
      <c r="I229" s="286"/>
      <c r="J229" s="286"/>
      <c r="K229" s="286"/>
      <c r="T229" s="29"/>
    </row>
    <row r="230" spans="2:20" ht="15.75" customHeight="1" x14ac:dyDescent="0.35">
      <c r="B230" s="291"/>
      <c r="C230" s="291"/>
      <c r="D230" s="291"/>
      <c r="E230" s="292"/>
      <c r="F230" s="286"/>
      <c r="G230" s="286"/>
      <c r="H230" s="286"/>
      <c r="I230" s="286"/>
      <c r="J230" s="286"/>
      <c r="K230" s="286"/>
      <c r="T230" s="29"/>
    </row>
    <row r="231" spans="2:20" ht="15.75" customHeight="1" x14ac:dyDescent="0.35">
      <c r="B231" s="291"/>
      <c r="C231" s="291"/>
      <c r="D231" s="291"/>
      <c r="E231" s="292"/>
      <c r="F231" s="286"/>
      <c r="G231" s="286"/>
      <c r="H231" s="286"/>
      <c r="I231" s="286"/>
      <c r="J231" s="286"/>
      <c r="K231" s="286"/>
      <c r="T231" s="29"/>
    </row>
    <row r="232" spans="2:20" ht="15.75" customHeight="1" x14ac:dyDescent="0.35">
      <c r="B232" s="291"/>
      <c r="C232" s="291"/>
      <c r="D232" s="291"/>
      <c r="E232" s="292"/>
      <c r="F232" s="286"/>
      <c r="G232" s="286"/>
      <c r="H232" s="286"/>
      <c r="I232" s="286"/>
      <c r="J232" s="286"/>
      <c r="K232" s="286"/>
      <c r="T232" s="29"/>
    </row>
    <row r="233" spans="2:20" ht="15.75" customHeight="1" x14ac:dyDescent="0.35">
      <c r="B233" s="291"/>
      <c r="C233" s="291"/>
      <c r="D233" s="291"/>
      <c r="E233" s="292"/>
      <c r="F233" s="286"/>
      <c r="G233" s="286"/>
      <c r="H233" s="286"/>
      <c r="I233" s="286"/>
      <c r="J233" s="286"/>
      <c r="K233" s="286"/>
      <c r="T233" s="29"/>
    </row>
    <row r="234" spans="2:20" ht="15.75" customHeight="1" x14ac:dyDescent="0.35">
      <c r="B234" s="291"/>
      <c r="C234" s="291"/>
      <c r="D234" s="291"/>
      <c r="E234" s="292"/>
      <c r="F234" s="286"/>
      <c r="G234" s="286"/>
      <c r="H234" s="286"/>
      <c r="I234" s="286"/>
      <c r="J234" s="286"/>
      <c r="K234" s="286"/>
      <c r="T234" s="29"/>
    </row>
    <row r="235" spans="2:20" ht="15.75" customHeight="1" x14ac:dyDescent="0.35">
      <c r="B235" s="291"/>
      <c r="C235" s="291"/>
      <c r="D235" s="291"/>
      <c r="E235" s="292"/>
      <c r="F235" s="286"/>
      <c r="G235" s="286"/>
      <c r="H235" s="286"/>
      <c r="I235" s="286"/>
      <c r="J235" s="286"/>
      <c r="K235" s="286"/>
      <c r="T235" s="29"/>
    </row>
    <row r="236" spans="2:20" ht="15.75" customHeight="1" x14ac:dyDescent="0.35">
      <c r="B236" s="291"/>
      <c r="C236" s="291"/>
      <c r="D236" s="291"/>
      <c r="E236" s="292"/>
      <c r="F236" s="286"/>
      <c r="G236" s="286"/>
      <c r="H236" s="286"/>
      <c r="I236" s="286"/>
      <c r="J236" s="286"/>
      <c r="K236" s="286"/>
      <c r="T236" s="29"/>
    </row>
    <row r="237" spans="2:20" ht="15.75" customHeight="1" x14ac:dyDescent="0.35">
      <c r="B237" s="291"/>
      <c r="C237" s="291"/>
      <c r="D237" s="291"/>
      <c r="E237" s="292"/>
      <c r="F237" s="286"/>
      <c r="G237" s="286"/>
      <c r="H237" s="286"/>
      <c r="I237" s="286"/>
      <c r="J237" s="286"/>
      <c r="K237" s="286"/>
      <c r="T237" s="29"/>
    </row>
    <row r="238" spans="2:20" ht="15.75" customHeight="1" x14ac:dyDescent="0.35">
      <c r="B238" s="291"/>
      <c r="C238" s="291"/>
      <c r="D238" s="291"/>
      <c r="E238" s="292"/>
      <c r="F238" s="286"/>
      <c r="G238" s="286"/>
      <c r="H238" s="286"/>
      <c r="I238" s="286"/>
      <c r="J238" s="286"/>
      <c r="K238" s="286"/>
      <c r="T238" s="29"/>
    </row>
    <row r="239" spans="2:20" ht="15.75" customHeight="1" x14ac:dyDescent="0.35">
      <c r="B239" s="291"/>
      <c r="C239" s="291"/>
      <c r="D239" s="291"/>
      <c r="E239" s="292"/>
      <c r="F239" s="286"/>
      <c r="G239" s="286"/>
      <c r="H239" s="286"/>
      <c r="I239" s="286"/>
      <c r="J239" s="286"/>
      <c r="K239" s="286"/>
      <c r="T239" s="29"/>
    </row>
    <row r="240" spans="2:20" ht="15.75" customHeight="1" x14ac:dyDescent="0.35">
      <c r="B240" s="291"/>
      <c r="C240" s="291"/>
      <c r="D240" s="291"/>
      <c r="E240" s="292"/>
      <c r="F240" s="286"/>
      <c r="G240" s="286"/>
      <c r="H240" s="286"/>
      <c r="I240" s="286"/>
      <c r="J240" s="286"/>
      <c r="K240" s="286"/>
      <c r="T240" s="29"/>
    </row>
    <row r="241" spans="2:20" ht="15.75" customHeight="1" x14ac:dyDescent="0.35">
      <c r="B241" s="291"/>
      <c r="C241" s="291"/>
      <c r="D241" s="291"/>
      <c r="E241" s="292"/>
      <c r="F241" s="286"/>
      <c r="G241" s="286"/>
      <c r="H241" s="286"/>
      <c r="I241" s="286"/>
      <c r="J241" s="286"/>
      <c r="K241" s="286"/>
      <c r="T241" s="29"/>
    </row>
    <row r="242" spans="2:20" ht="15.75" customHeight="1" x14ac:dyDescent="0.35">
      <c r="B242" s="291"/>
      <c r="C242" s="291"/>
      <c r="D242" s="291"/>
      <c r="E242" s="292"/>
      <c r="F242" s="286"/>
      <c r="G242" s="286"/>
      <c r="H242" s="286"/>
      <c r="I242" s="286"/>
      <c r="J242" s="286"/>
      <c r="K242" s="286"/>
      <c r="T242" s="29"/>
    </row>
    <row r="243" spans="2:20" ht="15.75" customHeight="1" x14ac:dyDescent="0.35">
      <c r="B243" s="291"/>
      <c r="C243" s="291"/>
      <c r="D243" s="291"/>
      <c r="E243" s="292"/>
      <c r="F243" s="286"/>
      <c r="G243" s="286"/>
      <c r="H243" s="286"/>
      <c r="I243" s="286"/>
      <c r="J243" s="286"/>
      <c r="K243" s="286"/>
      <c r="T243" s="29"/>
    </row>
    <row r="244" spans="2:20" ht="15.75" customHeight="1" x14ac:dyDescent="0.35">
      <c r="B244" s="291"/>
      <c r="C244" s="291"/>
      <c r="D244" s="291"/>
      <c r="E244" s="292"/>
      <c r="F244" s="286"/>
      <c r="G244" s="286"/>
      <c r="H244" s="286"/>
      <c r="I244" s="286"/>
      <c r="J244" s="286"/>
      <c r="K244" s="286"/>
      <c r="T244" s="29"/>
    </row>
    <row r="245" spans="2:20" ht="15.75" customHeight="1" x14ac:dyDescent="0.35">
      <c r="B245" s="291"/>
      <c r="C245" s="291"/>
      <c r="D245" s="291"/>
      <c r="E245" s="292"/>
      <c r="F245" s="286"/>
      <c r="G245" s="286"/>
      <c r="H245" s="286"/>
      <c r="I245" s="286"/>
      <c r="J245" s="286"/>
      <c r="K245" s="286"/>
      <c r="T245" s="29"/>
    </row>
    <row r="246" spans="2:20" ht="15.75" customHeight="1" x14ac:dyDescent="0.35">
      <c r="B246" s="291"/>
      <c r="C246" s="291"/>
      <c r="D246" s="291"/>
      <c r="E246" s="292"/>
      <c r="F246" s="286"/>
      <c r="G246" s="286"/>
      <c r="H246" s="286"/>
      <c r="I246" s="286"/>
      <c r="J246" s="286"/>
      <c r="K246" s="286"/>
      <c r="T246" s="29"/>
    </row>
    <row r="247" spans="2:20" ht="15.75" customHeight="1" x14ac:dyDescent="0.35">
      <c r="B247" s="291"/>
      <c r="C247" s="291"/>
      <c r="D247" s="291"/>
      <c r="E247" s="292"/>
      <c r="F247" s="286"/>
      <c r="G247" s="286"/>
      <c r="H247" s="286"/>
      <c r="I247" s="286"/>
      <c r="J247" s="286"/>
      <c r="K247" s="286"/>
      <c r="T247" s="29"/>
    </row>
    <row r="248" spans="2:20" ht="15.75" customHeight="1" x14ac:dyDescent="0.35">
      <c r="B248" s="291"/>
      <c r="C248" s="291"/>
      <c r="D248" s="291"/>
      <c r="E248" s="292"/>
      <c r="F248" s="286"/>
      <c r="G248" s="286"/>
      <c r="H248" s="286"/>
      <c r="I248" s="286"/>
      <c r="J248" s="286"/>
      <c r="K248" s="286"/>
      <c r="T248" s="29"/>
    </row>
    <row r="249" spans="2:20" ht="15.75" customHeight="1" x14ac:dyDescent="0.35">
      <c r="B249" s="291"/>
      <c r="C249" s="291"/>
      <c r="D249" s="291"/>
      <c r="E249" s="292"/>
      <c r="F249" s="286"/>
      <c r="G249" s="286"/>
      <c r="H249" s="286"/>
      <c r="I249" s="286"/>
      <c r="J249" s="286"/>
      <c r="K249" s="286"/>
      <c r="T249" s="29"/>
    </row>
    <row r="250" spans="2:20" ht="15.75" customHeight="1" x14ac:dyDescent="0.35">
      <c r="B250" s="291"/>
      <c r="C250" s="291"/>
      <c r="D250" s="291"/>
      <c r="E250" s="292"/>
      <c r="F250" s="286"/>
      <c r="G250" s="286"/>
      <c r="H250" s="286"/>
      <c r="I250" s="286"/>
      <c r="J250" s="286"/>
      <c r="K250" s="286"/>
      <c r="T250" s="29"/>
    </row>
    <row r="251" spans="2:20" ht="15.75" customHeight="1" x14ac:dyDescent="0.35">
      <c r="B251" s="291"/>
      <c r="C251" s="291"/>
      <c r="D251" s="291"/>
      <c r="E251" s="292"/>
      <c r="F251" s="286"/>
      <c r="G251" s="286"/>
      <c r="H251" s="286"/>
      <c r="I251" s="286"/>
      <c r="J251" s="286"/>
      <c r="K251" s="286"/>
      <c r="T251" s="29"/>
    </row>
    <row r="252" spans="2:20" ht="15.75" customHeight="1" x14ac:dyDescent="0.35">
      <c r="B252" s="291"/>
      <c r="C252" s="291"/>
      <c r="D252" s="291"/>
      <c r="E252" s="292"/>
      <c r="F252" s="286"/>
      <c r="G252" s="286"/>
      <c r="H252" s="286"/>
      <c r="I252" s="286"/>
      <c r="J252" s="286"/>
      <c r="K252" s="286"/>
      <c r="T252" s="29"/>
    </row>
    <row r="253" spans="2:20" ht="15.75" customHeight="1" x14ac:dyDescent="0.35">
      <c r="B253" s="291"/>
      <c r="C253" s="291"/>
      <c r="D253" s="291"/>
      <c r="E253" s="292"/>
      <c r="F253" s="286"/>
      <c r="G253" s="286"/>
      <c r="H253" s="286"/>
      <c r="I253" s="286"/>
      <c r="J253" s="286"/>
      <c r="K253" s="286"/>
      <c r="T253" s="29"/>
    </row>
    <row r="254" spans="2:20" ht="15.75" customHeight="1" x14ac:dyDescent="0.35">
      <c r="B254" s="291"/>
      <c r="C254" s="291"/>
      <c r="D254" s="291"/>
      <c r="E254" s="292"/>
      <c r="F254" s="286"/>
      <c r="G254" s="286"/>
      <c r="H254" s="286"/>
      <c r="I254" s="286"/>
      <c r="J254" s="286"/>
      <c r="K254" s="286"/>
      <c r="T254" s="29"/>
    </row>
    <row r="255" spans="2:20" ht="15.75" customHeight="1" x14ac:dyDescent="0.35">
      <c r="B255" s="291"/>
      <c r="C255" s="291"/>
      <c r="D255" s="291"/>
      <c r="E255" s="292"/>
      <c r="F255" s="286"/>
      <c r="G255" s="286"/>
      <c r="H255" s="286"/>
      <c r="I255" s="286"/>
      <c r="J255" s="286"/>
      <c r="K255" s="286"/>
      <c r="T255" s="29"/>
    </row>
    <row r="256" spans="2:20" ht="15.75" customHeight="1" x14ac:dyDescent="0.35">
      <c r="B256" s="291"/>
      <c r="C256" s="291"/>
      <c r="D256" s="291"/>
      <c r="E256" s="292"/>
      <c r="F256" s="286"/>
      <c r="G256" s="286"/>
      <c r="H256" s="286"/>
      <c r="I256" s="286"/>
      <c r="J256" s="286"/>
      <c r="K256" s="286"/>
      <c r="T256" s="29"/>
    </row>
    <row r="257" spans="2:20" ht="15.75" customHeight="1" x14ac:dyDescent="0.35">
      <c r="B257" s="291"/>
      <c r="C257" s="291"/>
      <c r="D257" s="291"/>
      <c r="E257" s="292"/>
      <c r="F257" s="286"/>
      <c r="G257" s="286"/>
      <c r="H257" s="286"/>
      <c r="I257" s="286"/>
      <c r="J257" s="286"/>
      <c r="K257" s="286"/>
      <c r="T257" s="29"/>
    </row>
    <row r="258" spans="2:20" ht="15.75" customHeight="1" x14ac:dyDescent="0.35">
      <c r="B258" s="291"/>
      <c r="C258" s="291"/>
      <c r="D258" s="291"/>
      <c r="E258" s="292"/>
      <c r="F258" s="286"/>
      <c r="G258" s="286"/>
      <c r="H258" s="286"/>
      <c r="I258" s="286"/>
      <c r="J258" s="286"/>
      <c r="K258" s="286"/>
      <c r="T258" s="29"/>
    </row>
    <row r="259" spans="2:20" ht="15.75" customHeight="1" x14ac:dyDescent="0.35">
      <c r="B259" s="291"/>
      <c r="C259" s="291"/>
      <c r="D259" s="291"/>
      <c r="E259" s="292"/>
      <c r="F259" s="286"/>
      <c r="G259" s="286"/>
      <c r="H259" s="286"/>
      <c r="I259" s="286"/>
      <c r="J259" s="286"/>
      <c r="K259" s="286"/>
      <c r="T259" s="29"/>
    </row>
    <row r="260" spans="2:20" ht="15.75" customHeight="1" x14ac:dyDescent="0.35">
      <c r="B260" s="291"/>
      <c r="C260" s="291"/>
      <c r="D260" s="291"/>
      <c r="E260" s="292"/>
      <c r="F260" s="286"/>
      <c r="G260" s="286"/>
      <c r="H260" s="286"/>
      <c r="I260" s="286"/>
      <c r="J260" s="286"/>
      <c r="K260" s="286"/>
      <c r="T260" s="29"/>
    </row>
    <row r="261" spans="2:20" ht="15.75" customHeight="1" x14ac:dyDescent="0.35">
      <c r="B261" s="291"/>
      <c r="C261" s="291"/>
      <c r="D261" s="291"/>
      <c r="E261" s="292"/>
      <c r="F261" s="286"/>
      <c r="G261" s="286"/>
      <c r="H261" s="286"/>
      <c r="I261" s="286"/>
      <c r="J261" s="286"/>
      <c r="K261" s="286"/>
      <c r="T261" s="29"/>
    </row>
    <row r="262" spans="2:20" ht="15.75" customHeight="1" x14ac:dyDescent="0.35">
      <c r="B262" s="291"/>
      <c r="C262" s="291"/>
      <c r="D262" s="291"/>
      <c r="E262" s="292"/>
      <c r="F262" s="286"/>
      <c r="G262" s="286"/>
      <c r="H262" s="286"/>
      <c r="I262" s="286"/>
      <c r="J262" s="286"/>
      <c r="K262" s="286"/>
      <c r="T262" s="29"/>
    </row>
    <row r="263" spans="2:20" ht="15.75" customHeight="1" x14ac:dyDescent="0.35">
      <c r="B263" s="291"/>
      <c r="C263" s="291"/>
      <c r="D263" s="291"/>
      <c r="E263" s="292"/>
      <c r="F263" s="286"/>
      <c r="G263" s="286"/>
      <c r="H263" s="286"/>
      <c r="I263" s="286"/>
      <c r="J263" s="286"/>
      <c r="K263" s="286"/>
      <c r="T263" s="29"/>
    </row>
    <row r="264" spans="2:20" ht="15.75" customHeight="1" x14ac:dyDescent="0.35">
      <c r="B264" s="291"/>
      <c r="C264" s="291"/>
      <c r="D264" s="291"/>
      <c r="E264" s="292"/>
      <c r="F264" s="286"/>
      <c r="G264" s="286"/>
      <c r="H264" s="286"/>
      <c r="I264" s="286"/>
      <c r="J264" s="286"/>
      <c r="K264" s="286"/>
      <c r="T264" s="29"/>
    </row>
    <row r="265" spans="2:20" ht="15.75" customHeight="1" x14ac:dyDescent="0.35">
      <c r="B265" s="291"/>
      <c r="C265" s="291"/>
      <c r="D265" s="291"/>
      <c r="E265" s="292"/>
      <c r="F265" s="286"/>
      <c r="G265" s="286"/>
      <c r="H265" s="286"/>
      <c r="I265" s="286"/>
      <c r="J265" s="286"/>
      <c r="K265" s="286"/>
      <c r="T265" s="29"/>
    </row>
    <row r="266" spans="2:20" ht="15.75" customHeight="1" x14ac:dyDescent="0.35">
      <c r="B266" s="291"/>
      <c r="C266" s="291"/>
      <c r="D266" s="291"/>
      <c r="E266" s="292"/>
      <c r="F266" s="286"/>
      <c r="G266" s="286"/>
      <c r="H266" s="286"/>
      <c r="I266" s="286"/>
      <c r="J266" s="286"/>
      <c r="K266" s="286"/>
      <c r="T266" s="29"/>
    </row>
    <row r="267" spans="2:20" ht="15.75" customHeight="1" x14ac:dyDescent="0.35">
      <c r="B267" s="291"/>
      <c r="C267" s="291"/>
      <c r="D267" s="291"/>
      <c r="E267" s="292"/>
      <c r="F267" s="286"/>
      <c r="G267" s="286"/>
      <c r="H267" s="286"/>
      <c r="I267" s="286"/>
      <c r="J267" s="286"/>
      <c r="K267" s="286"/>
      <c r="T267" s="29"/>
    </row>
    <row r="268" spans="2:20" ht="15.75" customHeight="1" x14ac:dyDescent="0.35">
      <c r="B268" s="291"/>
      <c r="C268" s="291"/>
      <c r="D268" s="291"/>
      <c r="E268" s="292"/>
      <c r="F268" s="286"/>
      <c r="G268" s="286"/>
      <c r="H268" s="286"/>
      <c r="I268" s="286"/>
      <c r="J268" s="286"/>
      <c r="K268" s="286"/>
      <c r="T268" s="29"/>
    </row>
    <row r="269" spans="2:20" ht="15.75" customHeight="1" x14ac:dyDescent="0.35">
      <c r="B269" s="291"/>
      <c r="C269" s="291"/>
      <c r="D269" s="291"/>
      <c r="E269" s="292"/>
      <c r="F269" s="286"/>
      <c r="G269" s="286"/>
      <c r="H269" s="286"/>
      <c r="I269" s="286"/>
      <c r="J269" s="286"/>
      <c r="K269" s="286"/>
      <c r="T269" s="29"/>
    </row>
    <row r="270" spans="2:20" ht="15.75" customHeight="1" x14ac:dyDescent="0.35">
      <c r="B270" s="291"/>
      <c r="C270" s="291"/>
      <c r="D270" s="291"/>
      <c r="E270" s="292"/>
      <c r="F270" s="286"/>
      <c r="G270" s="286"/>
      <c r="H270" s="286"/>
      <c r="I270" s="286"/>
      <c r="J270" s="286"/>
      <c r="K270" s="286"/>
      <c r="T270" s="29"/>
    </row>
    <row r="271" spans="2:20" ht="15.75" customHeight="1" x14ac:dyDescent="0.35">
      <c r="B271" s="291"/>
      <c r="C271" s="291"/>
      <c r="D271" s="291"/>
      <c r="E271" s="292"/>
      <c r="F271" s="286"/>
      <c r="G271" s="286"/>
      <c r="H271" s="286"/>
      <c r="I271" s="286"/>
      <c r="J271" s="286"/>
      <c r="K271" s="286"/>
      <c r="T271" s="29"/>
    </row>
    <row r="272" spans="2:20" ht="15.75" customHeight="1" x14ac:dyDescent="0.35">
      <c r="B272" s="291"/>
      <c r="C272" s="291"/>
      <c r="D272" s="291"/>
      <c r="E272" s="292"/>
      <c r="F272" s="286"/>
      <c r="G272" s="286"/>
      <c r="H272" s="286"/>
      <c r="I272" s="286"/>
      <c r="J272" s="286"/>
      <c r="K272" s="286"/>
      <c r="T272" s="29"/>
    </row>
    <row r="273" spans="2:20" ht="15.75" customHeight="1" x14ac:dyDescent="0.35">
      <c r="B273" s="291"/>
      <c r="C273" s="291"/>
      <c r="D273" s="291"/>
      <c r="E273" s="292"/>
      <c r="F273" s="286"/>
      <c r="G273" s="286"/>
      <c r="H273" s="286"/>
      <c r="I273" s="286"/>
      <c r="J273" s="286"/>
      <c r="K273" s="286"/>
      <c r="T273" s="29"/>
    </row>
    <row r="274" spans="2:20" ht="15.75" customHeight="1" x14ac:dyDescent="0.35">
      <c r="B274" s="291"/>
      <c r="C274" s="291"/>
      <c r="D274" s="291"/>
      <c r="E274" s="292"/>
      <c r="F274" s="286"/>
      <c r="G274" s="286"/>
      <c r="H274" s="286"/>
      <c r="I274" s="286"/>
      <c r="J274" s="286"/>
      <c r="K274" s="286"/>
      <c r="T274" s="29"/>
    </row>
    <row r="275" spans="2:20" ht="15.75" customHeight="1" x14ac:dyDescent="0.35">
      <c r="B275" s="291"/>
      <c r="C275" s="291"/>
      <c r="D275" s="291"/>
      <c r="E275" s="292"/>
      <c r="F275" s="286"/>
      <c r="G275" s="286"/>
      <c r="H275" s="286"/>
      <c r="I275" s="286"/>
      <c r="J275" s="286"/>
      <c r="K275" s="286"/>
      <c r="T275" s="29"/>
    </row>
    <row r="276" spans="2:20" ht="15.75" customHeight="1" x14ac:dyDescent="0.35">
      <c r="B276" s="291"/>
      <c r="C276" s="291"/>
      <c r="D276" s="291"/>
      <c r="E276" s="292"/>
      <c r="F276" s="286"/>
      <c r="G276" s="286"/>
      <c r="H276" s="286"/>
      <c r="I276" s="286"/>
      <c r="J276" s="286"/>
      <c r="K276" s="286"/>
      <c r="T276" s="29"/>
    </row>
    <row r="277" spans="2:20" ht="15.75" customHeight="1" x14ac:dyDescent="0.35">
      <c r="B277" s="291"/>
      <c r="C277" s="291"/>
      <c r="D277" s="291"/>
      <c r="E277" s="292"/>
      <c r="F277" s="286"/>
      <c r="G277" s="286"/>
      <c r="H277" s="286"/>
      <c r="I277" s="286"/>
      <c r="J277" s="286"/>
      <c r="K277" s="286"/>
      <c r="T277" s="29"/>
    </row>
    <row r="278" spans="2:20" ht="15.75" customHeight="1" x14ac:dyDescent="0.35">
      <c r="B278" s="291"/>
      <c r="C278" s="291"/>
      <c r="D278" s="291"/>
      <c r="E278" s="292"/>
      <c r="F278" s="286"/>
      <c r="G278" s="286"/>
      <c r="H278" s="286"/>
      <c r="I278" s="286"/>
      <c r="J278" s="286"/>
      <c r="K278" s="286"/>
      <c r="T278" s="29"/>
    </row>
    <row r="279" spans="2:20" ht="15.75" customHeight="1" x14ac:dyDescent="0.35">
      <c r="B279" s="291"/>
      <c r="C279" s="291"/>
      <c r="D279" s="291"/>
      <c r="E279" s="292"/>
      <c r="F279" s="286"/>
      <c r="G279" s="286"/>
      <c r="H279" s="286"/>
      <c r="I279" s="286"/>
      <c r="J279" s="286"/>
      <c r="K279" s="286"/>
      <c r="T279" s="29"/>
    </row>
    <row r="280" spans="2:20" ht="15.75" customHeight="1" x14ac:dyDescent="0.35">
      <c r="B280" s="291"/>
      <c r="C280" s="291"/>
      <c r="D280" s="291"/>
      <c r="E280" s="292"/>
      <c r="F280" s="286"/>
      <c r="G280" s="286"/>
      <c r="H280" s="286"/>
      <c r="I280" s="286"/>
      <c r="J280" s="286"/>
      <c r="K280" s="286"/>
      <c r="T280" s="29"/>
    </row>
    <row r="281" spans="2:20" ht="15.75" customHeight="1" x14ac:dyDescent="0.35">
      <c r="B281" s="291"/>
      <c r="C281" s="291"/>
      <c r="D281" s="291"/>
      <c r="E281" s="292"/>
      <c r="F281" s="286"/>
      <c r="G281" s="286"/>
      <c r="H281" s="286"/>
      <c r="I281" s="286"/>
      <c r="J281" s="286"/>
      <c r="K281" s="286"/>
      <c r="T281" s="29"/>
    </row>
    <row r="282" spans="2:20" ht="15.75" customHeight="1" x14ac:dyDescent="0.35">
      <c r="B282" s="291"/>
      <c r="C282" s="291"/>
      <c r="D282" s="291"/>
      <c r="E282" s="292"/>
      <c r="F282" s="286"/>
      <c r="G282" s="286"/>
      <c r="H282" s="286"/>
      <c r="I282" s="286"/>
      <c r="J282" s="286"/>
      <c r="K282" s="286"/>
      <c r="T282" s="29"/>
    </row>
    <row r="283" spans="2:20" ht="15.75" customHeight="1" x14ac:dyDescent="0.35">
      <c r="B283" s="291"/>
      <c r="C283" s="291"/>
      <c r="D283" s="291"/>
      <c r="E283" s="292"/>
      <c r="F283" s="286"/>
      <c r="G283" s="286"/>
      <c r="H283" s="286"/>
      <c r="I283" s="286"/>
      <c r="J283" s="286"/>
      <c r="K283" s="286"/>
      <c r="T283" s="29"/>
    </row>
    <row r="284" spans="2:20" ht="15.75" customHeight="1" x14ac:dyDescent="0.35">
      <c r="B284" s="291"/>
      <c r="C284" s="291"/>
      <c r="D284" s="291"/>
      <c r="E284" s="292"/>
      <c r="F284" s="286"/>
      <c r="G284" s="286"/>
      <c r="H284" s="286"/>
      <c r="I284" s="286"/>
      <c r="J284" s="286"/>
      <c r="K284" s="286"/>
      <c r="T284" s="29"/>
    </row>
    <row r="285" spans="2:20" ht="15.75" customHeight="1" x14ac:dyDescent="0.35">
      <c r="B285" s="291"/>
      <c r="C285" s="291"/>
      <c r="D285" s="291"/>
      <c r="E285" s="292"/>
      <c r="F285" s="286"/>
      <c r="G285" s="286"/>
      <c r="H285" s="286"/>
      <c r="I285" s="286"/>
      <c r="J285" s="286"/>
      <c r="K285" s="286"/>
      <c r="T285" s="29"/>
    </row>
    <row r="286" spans="2:20" ht="15.75" customHeight="1" x14ac:dyDescent="0.35">
      <c r="B286" s="291"/>
      <c r="C286" s="291"/>
      <c r="D286" s="291"/>
      <c r="E286" s="292"/>
      <c r="F286" s="286"/>
      <c r="G286" s="286"/>
      <c r="H286" s="286"/>
      <c r="I286" s="286"/>
      <c r="J286" s="286"/>
      <c r="K286" s="286"/>
      <c r="T286" s="29"/>
    </row>
    <row r="287" spans="2:20" ht="15.75" customHeight="1" x14ac:dyDescent="0.35">
      <c r="B287" s="291"/>
      <c r="C287" s="291"/>
      <c r="D287" s="291"/>
      <c r="E287" s="292"/>
      <c r="F287" s="286"/>
      <c r="G287" s="286"/>
      <c r="H287" s="286"/>
      <c r="I287" s="286"/>
      <c r="J287" s="286"/>
      <c r="K287" s="286"/>
      <c r="T287" s="29"/>
    </row>
    <row r="288" spans="2:20" ht="15.75" customHeight="1" x14ac:dyDescent="0.35">
      <c r="B288" s="291"/>
      <c r="C288" s="291"/>
      <c r="D288" s="291"/>
      <c r="E288" s="292"/>
      <c r="F288" s="286"/>
      <c r="G288" s="286"/>
      <c r="H288" s="286"/>
      <c r="I288" s="286"/>
      <c r="J288" s="286"/>
      <c r="K288" s="286"/>
      <c r="T288" s="29"/>
    </row>
    <row r="289" spans="2:20" ht="15.75" customHeight="1" x14ac:dyDescent="0.35">
      <c r="B289" s="291"/>
      <c r="C289" s="291"/>
      <c r="D289" s="291"/>
      <c r="E289" s="292"/>
      <c r="F289" s="286"/>
      <c r="G289" s="286"/>
      <c r="H289" s="286"/>
      <c r="I289" s="286"/>
      <c r="J289" s="286"/>
      <c r="K289" s="286"/>
      <c r="T289" s="29"/>
    </row>
    <row r="290" spans="2:20" ht="15.75" customHeight="1" x14ac:dyDescent="0.35">
      <c r="B290" s="291"/>
      <c r="C290" s="291"/>
      <c r="D290" s="291"/>
      <c r="E290" s="292"/>
      <c r="F290" s="286"/>
      <c r="G290" s="286"/>
      <c r="H290" s="286"/>
      <c r="I290" s="286"/>
      <c r="J290" s="286"/>
      <c r="K290" s="286"/>
      <c r="T290" s="29"/>
    </row>
    <row r="291" spans="2:20" ht="15.75" customHeight="1" x14ac:dyDescent="0.35">
      <c r="B291" s="291"/>
      <c r="C291" s="291"/>
      <c r="D291" s="291"/>
      <c r="E291" s="292"/>
      <c r="F291" s="286"/>
      <c r="G291" s="286"/>
      <c r="H291" s="286"/>
      <c r="I291" s="286"/>
      <c r="J291" s="286"/>
      <c r="K291" s="286"/>
      <c r="T291" s="29"/>
    </row>
    <row r="292" spans="2:20" ht="15.75" customHeight="1" x14ac:dyDescent="0.35">
      <c r="B292" s="291"/>
      <c r="C292" s="291"/>
      <c r="D292" s="291"/>
      <c r="E292" s="292"/>
      <c r="F292" s="286"/>
      <c r="G292" s="286"/>
      <c r="H292" s="286"/>
      <c r="I292" s="286"/>
      <c r="J292" s="286"/>
      <c r="K292" s="286"/>
      <c r="T292" s="29"/>
    </row>
    <row r="293" spans="2:20" ht="15.75" customHeight="1" x14ac:dyDescent="0.35">
      <c r="B293" s="291"/>
      <c r="C293" s="291"/>
      <c r="D293" s="291"/>
      <c r="E293" s="292"/>
      <c r="F293" s="286"/>
      <c r="G293" s="286"/>
      <c r="H293" s="286"/>
      <c r="I293" s="286"/>
      <c r="J293" s="286"/>
      <c r="K293" s="286"/>
      <c r="T293" s="29"/>
    </row>
    <row r="294" spans="2:20" ht="15.75" customHeight="1" x14ac:dyDescent="0.35">
      <c r="B294" s="291"/>
      <c r="C294" s="291"/>
      <c r="D294" s="291"/>
      <c r="E294" s="292"/>
      <c r="F294" s="286"/>
      <c r="G294" s="286"/>
      <c r="H294" s="286"/>
      <c r="I294" s="286"/>
      <c r="J294" s="286"/>
      <c r="K294" s="286"/>
      <c r="T294" s="29"/>
    </row>
    <row r="295" spans="2:20" ht="15.75" customHeight="1" x14ac:dyDescent="0.35">
      <c r="B295" s="291"/>
      <c r="C295" s="291"/>
      <c r="D295" s="291"/>
      <c r="E295" s="292"/>
      <c r="F295" s="286"/>
      <c r="G295" s="286"/>
      <c r="H295" s="286"/>
      <c r="I295" s="286"/>
      <c r="J295" s="286"/>
      <c r="K295" s="286"/>
      <c r="T295" s="29"/>
    </row>
    <row r="296" spans="2:20" ht="15.75" customHeight="1" x14ac:dyDescent="0.35">
      <c r="B296" s="291"/>
      <c r="C296" s="291"/>
      <c r="D296" s="291"/>
      <c r="E296" s="292"/>
      <c r="F296" s="286"/>
      <c r="G296" s="286"/>
      <c r="H296" s="286"/>
      <c r="I296" s="286"/>
      <c r="J296" s="286"/>
      <c r="K296" s="286"/>
      <c r="T296" s="29"/>
    </row>
    <row r="297" spans="2:20" ht="15.75" customHeight="1" x14ac:dyDescent="0.35">
      <c r="B297" s="291"/>
      <c r="C297" s="291"/>
      <c r="D297" s="291"/>
      <c r="E297" s="292"/>
      <c r="F297" s="286"/>
      <c r="G297" s="286"/>
      <c r="H297" s="286"/>
      <c r="I297" s="286"/>
      <c r="J297" s="286"/>
      <c r="K297" s="286"/>
      <c r="T297" s="29"/>
    </row>
    <row r="298" spans="2:20" ht="15.75" customHeight="1" x14ac:dyDescent="0.35">
      <c r="B298" s="291"/>
      <c r="C298" s="291"/>
      <c r="D298" s="291"/>
      <c r="E298" s="292"/>
      <c r="F298" s="286"/>
      <c r="G298" s="286"/>
      <c r="H298" s="286"/>
      <c r="I298" s="286"/>
      <c r="J298" s="286"/>
      <c r="K298" s="286"/>
      <c r="T298" s="29"/>
    </row>
    <row r="299" spans="2:20" ht="15.75" customHeight="1" x14ac:dyDescent="0.35">
      <c r="B299" s="291"/>
      <c r="C299" s="291"/>
      <c r="D299" s="291"/>
      <c r="E299" s="292"/>
      <c r="F299" s="286"/>
      <c r="G299" s="286"/>
      <c r="H299" s="286"/>
      <c r="I299" s="286"/>
      <c r="J299" s="286"/>
      <c r="K299" s="286"/>
      <c r="T299" s="29"/>
    </row>
    <row r="300" spans="2:20" ht="15.75" customHeight="1" x14ac:dyDescent="0.35">
      <c r="B300" s="291"/>
      <c r="C300" s="291"/>
      <c r="D300" s="291"/>
      <c r="E300" s="292"/>
      <c r="F300" s="286"/>
      <c r="G300" s="286"/>
      <c r="H300" s="286"/>
      <c r="I300" s="286"/>
      <c r="J300" s="286"/>
      <c r="K300" s="286"/>
      <c r="T300" s="29"/>
    </row>
    <row r="301" spans="2:20" ht="15.75" customHeight="1" x14ac:dyDescent="0.35">
      <c r="B301" s="291"/>
      <c r="C301" s="291"/>
      <c r="D301" s="291"/>
      <c r="E301" s="292"/>
      <c r="F301" s="286"/>
      <c r="G301" s="286"/>
      <c r="H301" s="286"/>
      <c r="I301" s="286"/>
      <c r="J301" s="286"/>
      <c r="K301" s="286"/>
      <c r="T301" s="29"/>
    </row>
    <row r="302" spans="2:20" ht="15.75" customHeight="1" x14ac:dyDescent="0.35">
      <c r="B302" s="291"/>
      <c r="C302" s="291"/>
      <c r="D302" s="291"/>
      <c r="E302" s="292"/>
      <c r="F302" s="286"/>
      <c r="G302" s="286"/>
      <c r="H302" s="286"/>
      <c r="I302" s="286"/>
      <c r="J302" s="286"/>
      <c r="K302" s="286"/>
      <c r="T302" s="29"/>
    </row>
    <row r="303" spans="2:20" ht="15.75" customHeight="1" x14ac:dyDescent="0.35">
      <c r="B303" s="291"/>
      <c r="C303" s="291"/>
      <c r="D303" s="291"/>
      <c r="E303" s="292"/>
      <c r="F303" s="286"/>
      <c r="G303" s="286"/>
      <c r="H303" s="286"/>
      <c r="I303" s="286"/>
      <c r="J303" s="286"/>
      <c r="K303" s="286"/>
      <c r="T303" s="29"/>
    </row>
    <row r="304" spans="2:20" ht="15.75" customHeight="1" x14ac:dyDescent="0.35">
      <c r="B304" s="291"/>
      <c r="C304" s="291"/>
      <c r="D304" s="291"/>
      <c r="E304" s="292"/>
      <c r="F304" s="286"/>
      <c r="G304" s="286"/>
      <c r="H304" s="286"/>
      <c r="I304" s="286"/>
      <c r="J304" s="286"/>
      <c r="K304" s="286"/>
      <c r="T304" s="29"/>
    </row>
    <row r="305" spans="2:20" ht="15.75" customHeight="1" x14ac:dyDescent="0.35">
      <c r="B305" s="291"/>
      <c r="C305" s="291"/>
      <c r="D305" s="291"/>
      <c r="E305" s="292"/>
      <c r="F305" s="286"/>
      <c r="G305" s="286"/>
      <c r="H305" s="286"/>
      <c r="I305" s="286"/>
      <c r="J305" s="286"/>
      <c r="K305" s="286"/>
      <c r="T305" s="29"/>
    </row>
    <row r="306" spans="2:20" ht="15.75" customHeight="1" x14ac:dyDescent="0.35">
      <c r="B306" s="291"/>
      <c r="C306" s="291"/>
      <c r="D306" s="291"/>
      <c r="E306" s="292"/>
      <c r="F306" s="286"/>
      <c r="G306" s="286"/>
      <c r="H306" s="286"/>
      <c r="I306" s="286"/>
      <c r="J306" s="286"/>
      <c r="K306" s="286"/>
      <c r="T306" s="29"/>
    </row>
    <row r="307" spans="2:20" ht="15.75" customHeight="1" x14ac:dyDescent="0.35">
      <c r="B307" s="291"/>
      <c r="C307" s="291"/>
      <c r="D307" s="291"/>
      <c r="E307" s="292"/>
      <c r="F307" s="286"/>
      <c r="G307" s="286"/>
      <c r="H307" s="286"/>
      <c r="I307" s="286"/>
      <c r="J307" s="286"/>
      <c r="K307" s="286"/>
      <c r="T307" s="29"/>
    </row>
    <row r="308" spans="2:20" ht="15.75" customHeight="1" x14ac:dyDescent="0.35">
      <c r="B308" s="291"/>
      <c r="C308" s="291"/>
      <c r="D308" s="291"/>
      <c r="E308" s="292"/>
      <c r="F308" s="286"/>
      <c r="G308" s="286"/>
      <c r="H308" s="286"/>
      <c r="I308" s="286"/>
      <c r="J308" s="286"/>
      <c r="K308" s="286"/>
      <c r="T308" s="29"/>
    </row>
    <row r="309" spans="2:20" ht="15.75" customHeight="1" x14ac:dyDescent="0.35">
      <c r="B309" s="291"/>
      <c r="C309" s="291"/>
      <c r="D309" s="291"/>
      <c r="E309" s="292"/>
      <c r="F309" s="286"/>
      <c r="G309" s="286"/>
      <c r="H309" s="286"/>
      <c r="I309" s="286"/>
      <c r="J309" s="286"/>
      <c r="K309" s="286"/>
      <c r="T309" s="29"/>
    </row>
    <row r="310" spans="2:20" ht="15.75" customHeight="1" x14ac:dyDescent="0.35">
      <c r="B310" s="291"/>
      <c r="C310" s="291"/>
      <c r="D310" s="291"/>
      <c r="E310" s="292"/>
      <c r="F310" s="286"/>
      <c r="G310" s="286"/>
      <c r="H310" s="286"/>
      <c r="I310" s="286"/>
      <c r="J310" s="286"/>
      <c r="K310" s="286"/>
      <c r="T310" s="29"/>
    </row>
    <row r="311" spans="2:20" ht="15.75" customHeight="1" x14ac:dyDescent="0.35">
      <c r="B311" s="291"/>
      <c r="C311" s="291"/>
      <c r="D311" s="291"/>
      <c r="E311" s="292"/>
      <c r="F311" s="286"/>
      <c r="G311" s="286"/>
      <c r="H311" s="286"/>
      <c r="I311" s="286"/>
      <c r="J311" s="286"/>
      <c r="K311" s="286"/>
      <c r="T311" s="29"/>
    </row>
    <row r="312" spans="2:20" ht="15.75" customHeight="1" x14ac:dyDescent="0.35">
      <c r="B312" s="291"/>
      <c r="C312" s="291"/>
      <c r="D312" s="291"/>
      <c r="E312" s="292"/>
      <c r="F312" s="286"/>
      <c r="G312" s="286"/>
      <c r="H312" s="286"/>
      <c r="I312" s="286"/>
      <c r="J312" s="286"/>
      <c r="K312" s="286"/>
      <c r="T312" s="29"/>
    </row>
    <row r="313" spans="2:20" ht="15.75" customHeight="1" x14ac:dyDescent="0.35">
      <c r="B313" s="291"/>
      <c r="C313" s="291"/>
      <c r="D313" s="291"/>
      <c r="E313" s="292"/>
      <c r="F313" s="286"/>
      <c r="G313" s="286"/>
      <c r="H313" s="286"/>
      <c r="I313" s="286"/>
      <c r="J313" s="286"/>
      <c r="K313" s="286"/>
      <c r="T313" s="29"/>
    </row>
    <row r="314" spans="2:20" ht="15.75" customHeight="1" x14ac:dyDescent="0.35">
      <c r="B314" s="291"/>
      <c r="C314" s="291"/>
      <c r="D314" s="291"/>
      <c r="E314" s="292"/>
      <c r="F314" s="286"/>
      <c r="G314" s="286"/>
      <c r="H314" s="286"/>
      <c r="I314" s="286"/>
      <c r="J314" s="286"/>
      <c r="K314" s="286"/>
      <c r="T314" s="29"/>
    </row>
    <row r="315" spans="2:20" ht="15.75" customHeight="1" x14ac:dyDescent="0.35">
      <c r="B315" s="291"/>
      <c r="C315" s="291"/>
      <c r="D315" s="291"/>
      <c r="E315" s="292"/>
      <c r="F315" s="286"/>
      <c r="G315" s="286"/>
      <c r="H315" s="286"/>
      <c r="I315" s="286"/>
      <c r="J315" s="286"/>
      <c r="K315" s="286"/>
      <c r="T315" s="29"/>
    </row>
    <row r="316" spans="2:20" ht="15.75" customHeight="1" x14ac:dyDescent="0.35">
      <c r="B316" s="291"/>
      <c r="C316" s="291"/>
      <c r="D316" s="291"/>
      <c r="E316" s="292"/>
      <c r="F316" s="286"/>
      <c r="G316" s="286"/>
      <c r="H316" s="286"/>
      <c r="I316" s="286"/>
      <c r="J316" s="286"/>
      <c r="K316" s="286"/>
      <c r="T316" s="29"/>
    </row>
    <row r="317" spans="2:20" ht="15.75" customHeight="1" x14ac:dyDescent="0.35">
      <c r="B317" s="291"/>
      <c r="C317" s="291"/>
      <c r="D317" s="291"/>
      <c r="E317" s="292"/>
      <c r="F317" s="286"/>
      <c r="G317" s="286"/>
      <c r="H317" s="286"/>
      <c r="I317" s="286"/>
      <c r="J317" s="286"/>
      <c r="K317" s="286"/>
      <c r="T317" s="29"/>
    </row>
    <row r="318" spans="2:20" ht="15.75" customHeight="1" x14ac:dyDescent="0.35">
      <c r="B318" s="291"/>
      <c r="C318" s="291"/>
      <c r="D318" s="291"/>
      <c r="E318" s="292"/>
      <c r="F318" s="286"/>
      <c r="G318" s="286"/>
      <c r="H318" s="286"/>
      <c r="I318" s="286"/>
      <c r="J318" s="286"/>
      <c r="K318" s="286"/>
      <c r="T318" s="29"/>
    </row>
    <row r="319" spans="2:20" ht="15.75" customHeight="1" x14ac:dyDescent="0.35">
      <c r="B319" s="291"/>
      <c r="C319" s="291"/>
      <c r="D319" s="291"/>
      <c r="E319" s="292"/>
      <c r="F319" s="286"/>
      <c r="G319" s="286"/>
      <c r="H319" s="286"/>
      <c r="I319" s="286"/>
      <c r="J319" s="286"/>
      <c r="K319" s="286"/>
      <c r="T319" s="29"/>
    </row>
    <row r="320" spans="2:20" ht="15.75" customHeight="1" x14ac:dyDescent="0.35">
      <c r="B320" s="291"/>
      <c r="C320" s="291"/>
      <c r="D320" s="291"/>
      <c r="E320" s="292"/>
      <c r="F320" s="286"/>
      <c r="G320" s="286"/>
      <c r="H320" s="286"/>
      <c r="I320" s="286"/>
      <c r="J320" s="286"/>
      <c r="K320" s="286"/>
      <c r="T320" s="29"/>
    </row>
    <row r="321" spans="2:20" ht="15.75" customHeight="1" x14ac:dyDescent="0.35">
      <c r="B321" s="291"/>
      <c r="C321" s="291"/>
      <c r="D321" s="291"/>
      <c r="E321" s="292"/>
      <c r="F321" s="286"/>
      <c r="G321" s="286"/>
      <c r="H321" s="286"/>
      <c r="I321" s="286"/>
      <c r="J321" s="286"/>
      <c r="K321" s="286"/>
      <c r="T321" s="29"/>
    </row>
    <row r="322" spans="2:20" ht="15.75" customHeight="1" x14ac:dyDescent="0.35">
      <c r="B322" s="291"/>
      <c r="C322" s="291"/>
      <c r="D322" s="291"/>
      <c r="E322" s="292"/>
      <c r="F322" s="286"/>
      <c r="G322" s="286"/>
      <c r="H322" s="286"/>
      <c r="I322" s="286"/>
      <c r="J322" s="286"/>
      <c r="K322" s="286"/>
      <c r="T322" s="29"/>
    </row>
    <row r="323" spans="2:20" ht="15.75" customHeight="1" x14ac:dyDescent="0.35">
      <c r="B323" s="291"/>
      <c r="C323" s="291"/>
      <c r="D323" s="291"/>
      <c r="E323" s="292"/>
      <c r="F323" s="286"/>
      <c r="G323" s="286"/>
      <c r="H323" s="286"/>
      <c r="I323" s="286"/>
      <c r="J323" s="286"/>
      <c r="K323" s="286"/>
      <c r="T323" s="29"/>
    </row>
    <row r="324" spans="2:20" ht="15.75" customHeight="1" x14ac:dyDescent="0.35">
      <c r="B324" s="291"/>
      <c r="C324" s="291"/>
      <c r="D324" s="291"/>
      <c r="E324" s="292"/>
      <c r="F324" s="286"/>
      <c r="G324" s="286"/>
      <c r="H324" s="286"/>
      <c r="I324" s="286"/>
      <c r="J324" s="286"/>
      <c r="K324" s="286"/>
      <c r="T324" s="29"/>
    </row>
    <row r="325" spans="2:20" ht="15.75" customHeight="1" x14ac:dyDescent="0.35">
      <c r="B325" s="291"/>
      <c r="C325" s="291"/>
      <c r="D325" s="291"/>
      <c r="E325" s="292"/>
      <c r="F325" s="286"/>
      <c r="G325" s="286"/>
      <c r="H325" s="286"/>
      <c r="I325" s="286"/>
      <c r="J325" s="286"/>
      <c r="K325" s="286"/>
      <c r="T325" s="29"/>
    </row>
    <row r="326" spans="2:20" ht="15.75" customHeight="1" x14ac:dyDescent="0.35">
      <c r="B326" s="291"/>
      <c r="C326" s="291"/>
      <c r="D326" s="291"/>
      <c r="E326" s="292"/>
      <c r="F326" s="286"/>
      <c r="G326" s="286"/>
      <c r="H326" s="286"/>
      <c r="I326" s="286"/>
      <c r="J326" s="286"/>
      <c r="K326" s="286"/>
      <c r="T326" s="29"/>
    </row>
    <row r="327" spans="2:20" ht="15.75" customHeight="1" x14ac:dyDescent="0.35">
      <c r="B327" s="291"/>
      <c r="C327" s="291"/>
      <c r="D327" s="291"/>
      <c r="E327" s="292"/>
      <c r="F327" s="286"/>
      <c r="G327" s="286"/>
      <c r="H327" s="286"/>
      <c r="I327" s="286"/>
      <c r="J327" s="286"/>
      <c r="K327" s="286"/>
      <c r="T327" s="29"/>
    </row>
    <row r="328" spans="2:20" ht="15.75" customHeight="1" x14ac:dyDescent="0.35">
      <c r="B328" s="291"/>
      <c r="C328" s="291"/>
      <c r="D328" s="291"/>
      <c r="E328" s="292"/>
      <c r="F328" s="286"/>
      <c r="G328" s="286"/>
      <c r="H328" s="286"/>
      <c r="I328" s="286"/>
      <c r="J328" s="286"/>
      <c r="K328" s="286"/>
      <c r="T328" s="29"/>
    </row>
    <row r="329" spans="2:20" ht="15.75" customHeight="1" x14ac:dyDescent="0.35">
      <c r="B329" s="291"/>
      <c r="C329" s="291"/>
      <c r="D329" s="291"/>
      <c r="E329" s="292"/>
      <c r="F329" s="286"/>
      <c r="G329" s="286"/>
      <c r="H329" s="286"/>
      <c r="I329" s="286"/>
      <c r="J329" s="286"/>
      <c r="K329" s="286"/>
      <c r="T329" s="29"/>
    </row>
    <row r="330" spans="2:20" ht="15.75" customHeight="1" x14ac:dyDescent="0.35">
      <c r="B330" s="291"/>
      <c r="C330" s="291"/>
      <c r="D330" s="291"/>
      <c r="E330" s="292"/>
      <c r="F330" s="286"/>
      <c r="G330" s="286"/>
      <c r="H330" s="286"/>
      <c r="I330" s="286"/>
      <c r="J330" s="286"/>
      <c r="K330" s="286"/>
      <c r="T330" s="29"/>
    </row>
    <row r="331" spans="2:20" ht="15.75" customHeight="1" x14ac:dyDescent="0.35">
      <c r="B331" s="291"/>
      <c r="C331" s="291"/>
      <c r="D331" s="291"/>
      <c r="E331" s="292"/>
      <c r="F331" s="286"/>
      <c r="G331" s="286"/>
      <c r="H331" s="286"/>
      <c r="I331" s="286"/>
      <c r="J331" s="286"/>
      <c r="K331" s="286"/>
      <c r="T331" s="29"/>
    </row>
    <row r="332" spans="2:20" ht="15.75" customHeight="1" x14ac:dyDescent="0.35">
      <c r="B332" s="291"/>
      <c r="C332" s="291"/>
      <c r="D332" s="291"/>
      <c r="E332" s="292"/>
      <c r="F332" s="286"/>
      <c r="G332" s="286"/>
      <c r="H332" s="286"/>
      <c r="I332" s="286"/>
      <c r="J332" s="286"/>
      <c r="K332" s="286"/>
      <c r="T332" s="29"/>
    </row>
    <row r="333" spans="2:20" ht="15.75" customHeight="1" x14ac:dyDescent="0.35">
      <c r="B333" s="291"/>
      <c r="C333" s="291"/>
      <c r="D333" s="291"/>
      <c r="E333" s="292"/>
      <c r="F333" s="286"/>
      <c r="G333" s="286"/>
      <c r="H333" s="286"/>
      <c r="I333" s="286"/>
      <c r="J333" s="286"/>
      <c r="K333" s="286"/>
      <c r="T333" s="29"/>
    </row>
    <row r="334" spans="2:20" ht="15.75" customHeight="1" x14ac:dyDescent="0.35">
      <c r="B334" s="291"/>
      <c r="C334" s="291"/>
      <c r="D334" s="291"/>
      <c r="E334" s="292"/>
      <c r="F334" s="286"/>
      <c r="G334" s="286"/>
      <c r="H334" s="286"/>
      <c r="I334" s="286"/>
      <c r="J334" s="286"/>
      <c r="K334" s="286"/>
      <c r="T334" s="29"/>
    </row>
    <row r="335" spans="2:20" ht="15.75" customHeight="1" x14ac:dyDescent="0.35">
      <c r="B335" s="291"/>
      <c r="C335" s="291"/>
      <c r="D335" s="291"/>
      <c r="E335" s="292"/>
      <c r="F335" s="286"/>
      <c r="G335" s="286"/>
      <c r="H335" s="286"/>
      <c r="I335" s="286"/>
      <c r="J335" s="286"/>
      <c r="K335" s="286"/>
      <c r="T335" s="29"/>
    </row>
    <row r="336" spans="2:20" ht="15.75" customHeight="1" x14ac:dyDescent="0.35">
      <c r="B336" s="291"/>
      <c r="C336" s="291"/>
      <c r="D336" s="291"/>
      <c r="E336" s="292"/>
      <c r="F336" s="286"/>
      <c r="G336" s="286"/>
      <c r="H336" s="286"/>
      <c r="I336" s="286"/>
      <c r="J336" s="286"/>
      <c r="K336" s="286"/>
      <c r="T336" s="29"/>
    </row>
    <row r="337" spans="2:20" ht="15.75" customHeight="1" x14ac:dyDescent="0.35">
      <c r="B337" s="291"/>
      <c r="C337" s="291"/>
      <c r="D337" s="291"/>
      <c r="E337" s="292"/>
      <c r="F337" s="286"/>
      <c r="G337" s="286"/>
      <c r="H337" s="286"/>
      <c r="I337" s="286"/>
      <c r="J337" s="286"/>
      <c r="K337" s="286"/>
      <c r="T337" s="29"/>
    </row>
    <row r="338" spans="2:20" ht="15.75" customHeight="1" x14ac:dyDescent="0.35">
      <c r="B338" s="291"/>
      <c r="C338" s="291"/>
      <c r="D338" s="291"/>
      <c r="E338" s="292"/>
      <c r="F338" s="286"/>
      <c r="G338" s="286"/>
      <c r="H338" s="286"/>
      <c r="I338" s="286"/>
      <c r="J338" s="286"/>
      <c r="K338" s="286"/>
      <c r="T338" s="29"/>
    </row>
    <row r="339" spans="2:20" ht="15.75" customHeight="1" x14ac:dyDescent="0.35">
      <c r="B339" s="291"/>
      <c r="C339" s="291"/>
      <c r="D339" s="291"/>
      <c r="E339" s="292"/>
      <c r="F339" s="286"/>
      <c r="G339" s="286"/>
      <c r="H339" s="286"/>
      <c r="I339" s="286"/>
      <c r="J339" s="286"/>
      <c r="K339" s="286"/>
      <c r="T339" s="29"/>
    </row>
    <row r="340" spans="2:20" ht="15.75" customHeight="1" x14ac:dyDescent="0.35">
      <c r="B340" s="291"/>
      <c r="C340" s="291"/>
      <c r="D340" s="291"/>
      <c r="E340" s="292"/>
      <c r="F340" s="286"/>
      <c r="G340" s="286"/>
      <c r="H340" s="286"/>
      <c r="I340" s="286"/>
      <c r="J340" s="286"/>
      <c r="K340" s="286"/>
      <c r="T340" s="29"/>
    </row>
    <row r="341" spans="2:20" ht="15.75" customHeight="1" x14ac:dyDescent="0.35">
      <c r="B341" s="291"/>
      <c r="C341" s="291"/>
      <c r="D341" s="291"/>
      <c r="E341" s="292"/>
      <c r="F341" s="286"/>
      <c r="G341" s="286"/>
      <c r="H341" s="286"/>
      <c r="I341" s="286"/>
      <c r="J341" s="286"/>
      <c r="K341" s="286"/>
      <c r="T341" s="29"/>
    </row>
    <row r="342" spans="2:20" ht="15.75" customHeight="1" x14ac:dyDescent="0.35">
      <c r="B342" s="291"/>
      <c r="C342" s="291"/>
      <c r="D342" s="291"/>
      <c r="E342" s="292"/>
      <c r="F342" s="286"/>
      <c r="G342" s="286"/>
      <c r="H342" s="286"/>
      <c r="I342" s="286"/>
      <c r="J342" s="286"/>
      <c r="K342" s="286"/>
      <c r="T342" s="29"/>
    </row>
    <row r="343" spans="2:20" ht="15.75" customHeight="1" x14ac:dyDescent="0.35">
      <c r="B343" s="291"/>
      <c r="C343" s="291"/>
      <c r="D343" s="291"/>
      <c r="E343" s="292"/>
      <c r="F343" s="286"/>
      <c r="G343" s="286"/>
      <c r="H343" s="286"/>
      <c r="I343" s="286"/>
      <c r="J343" s="286"/>
      <c r="K343" s="286"/>
      <c r="T343" s="29"/>
    </row>
    <row r="344" spans="2:20" ht="15.75" customHeight="1" x14ac:dyDescent="0.35">
      <c r="B344" s="291"/>
      <c r="C344" s="291"/>
      <c r="D344" s="291"/>
      <c r="E344" s="292"/>
      <c r="F344" s="286"/>
      <c r="G344" s="286"/>
      <c r="H344" s="286"/>
      <c r="I344" s="286"/>
      <c r="J344" s="286"/>
      <c r="K344" s="286"/>
      <c r="T344" s="29"/>
    </row>
    <row r="345" spans="2:20" ht="15.75" customHeight="1" x14ac:dyDescent="0.35">
      <c r="B345" s="291"/>
      <c r="C345" s="291"/>
      <c r="D345" s="291"/>
      <c r="E345" s="292"/>
      <c r="F345" s="286"/>
      <c r="G345" s="286"/>
      <c r="H345" s="286"/>
      <c r="I345" s="286"/>
      <c r="J345" s="286"/>
      <c r="K345" s="286"/>
      <c r="T345" s="29"/>
    </row>
    <row r="346" spans="2:20" ht="15.75" customHeight="1" x14ac:dyDescent="0.35">
      <c r="B346" s="291"/>
      <c r="C346" s="291"/>
      <c r="D346" s="291"/>
      <c r="E346" s="292"/>
      <c r="F346" s="286"/>
      <c r="G346" s="286"/>
      <c r="H346" s="286"/>
      <c r="I346" s="286"/>
      <c r="J346" s="286"/>
      <c r="K346" s="286"/>
      <c r="T346" s="29"/>
    </row>
    <row r="347" spans="2:20" ht="15.75" customHeight="1" x14ac:dyDescent="0.35">
      <c r="B347" s="291"/>
      <c r="C347" s="291"/>
      <c r="D347" s="291"/>
      <c r="E347" s="292"/>
      <c r="F347" s="286"/>
      <c r="G347" s="286"/>
      <c r="H347" s="286"/>
      <c r="I347" s="286"/>
      <c r="J347" s="286"/>
      <c r="K347" s="286"/>
      <c r="T347" s="29"/>
    </row>
    <row r="348" spans="2:20" ht="15.75" customHeight="1" x14ac:dyDescent="0.35">
      <c r="B348" s="291"/>
      <c r="C348" s="291"/>
      <c r="D348" s="291"/>
      <c r="E348" s="292"/>
      <c r="F348" s="286"/>
      <c r="G348" s="286"/>
      <c r="H348" s="286"/>
      <c r="I348" s="286"/>
      <c r="J348" s="286"/>
      <c r="K348" s="286"/>
      <c r="T348" s="29"/>
    </row>
    <row r="349" spans="2:20" ht="15.75" customHeight="1" x14ac:dyDescent="0.35">
      <c r="B349" s="291"/>
      <c r="C349" s="291"/>
      <c r="D349" s="291"/>
      <c r="E349" s="292"/>
      <c r="F349" s="286"/>
      <c r="G349" s="286"/>
      <c r="H349" s="286"/>
      <c r="I349" s="286"/>
      <c r="J349" s="286"/>
      <c r="K349" s="286"/>
      <c r="T349" s="29"/>
    </row>
    <row r="350" spans="2:20" ht="15.75" customHeight="1" x14ac:dyDescent="0.35">
      <c r="B350" s="291"/>
      <c r="C350" s="291"/>
      <c r="D350" s="291"/>
      <c r="E350" s="292"/>
      <c r="F350" s="286"/>
      <c r="G350" s="286"/>
      <c r="H350" s="286"/>
      <c r="I350" s="286"/>
      <c r="J350" s="286"/>
      <c r="K350" s="286"/>
      <c r="T350" s="29"/>
    </row>
    <row r="351" spans="2:20" ht="15.75" customHeight="1" x14ac:dyDescent="0.35">
      <c r="B351" s="291"/>
      <c r="C351" s="291"/>
      <c r="D351" s="291"/>
      <c r="E351" s="292"/>
      <c r="F351" s="286"/>
      <c r="G351" s="286"/>
      <c r="H351" s="286"/>
      <c r="I351" s="286"/>
      <c r="J351" s="286"/>
      <c r="K351" s="286"/>
      <c r="T351" s="29"/>
    </row>
    <row r="352" spans="2:20" ht="15.75" customHeight="1" x14ac:dyDescent="0.35">
      <c r="B352" s="291"/>
      <c r="C352" s="291"/>
      <c r="D352" s="291"/>
      <c r="E352" s="292"/>
      <c r="F352" s="286"/>
      <c r="G352" s="286"/>
      <c r="H352" s="286"/>
      <c r="I352" s="286"/>
      <c r="J352" s="286"/>
      <c r="K352" s="286"/>
      <c r="T352" s="29"/>
    </row>
    <row r="353" spans="2:20" ht="15.75" customHeight="1" x14ac:dyDescent="0.35">
      <c r="B353" s="291"/>
      <c r="C353" s="291"/>
      <c r="D353" s="291"/>
      <c r="E353" s="292"/>
      <c r="F353" s="286"/>
      <c r="G353" s="286"/>
      <c r="H353" s="286"/>
      <c r="I353" s="286"/>
      <c r="J353" s="286"/>
      <c r="K353" s="286"/>
      <c r="T353" s="29"/>
    </row>
    <row r="354" spans="2:20" ht="15.75" customHeight="1" x14ac:dyDescent="0.35">
      <c r="B354" s="291"/>
      <c r="C354" s="291"/>
      <c r="D354" s="291"/>
      <c r="E354" s="292"/>
      <c r="F354" s="286"/>
      <c r="G354" s="286"/>
      <c r="H354" s="286"/>
      <c r="I354" s="286"/>
      <c r="J354" s="286"/>
      <c r="K354" s="286"/>
      <c r="T354" s="29"/>
    </row>
    <row r="355" spans="2:20" ht="15.75" customHeight="1" x14ac:dyDescent="0.35">
      <c r="B355" s="291"/>
      <c r="C355" s="291"/>
      <c r="D355" s="291"/>
      <c r="E355" s="292"/>
      <c r="F355" s="286"/>
      <c r="G355" s="286"/>
      <c r="H355" s="286"/>
      <c r="I355" s="286"/>
      <c r="J355" s="286"/>
      <c r="K355" s="286"/>
      <c r="T355" s="29"/>
    </row>
    <row r="356" spans="2:20" ht="15.75" customHeight="1" x14ac:dyDescent="0.35">
      <c r="B356" s="291"/>
      <c r="C356" s="291"/>
      <c r="D356" s="291"/>
      <c r="E356" s="292"/>
      <c r="F356" s="286"/>
      <c r="G356" s="286"/>
      <c r="H356" s="286"/>
      <c r="I356" s="286"/>
      <c r="J356" s="286"/>
      <c r="K356" s="286"/>
      <c r="T356" s="29"/>
    </row>
    <row r="357" spans="2:20" ht="15.75" customHeight="1" x14ac:dyDescent="0.35">
      <c r="B357" s="291"/>
      <c r="C357" s="291"/>
      <c r="D357" s="291"/>
      <c r="E357" s="292"/>
      <c r="F357" s="286"/>
      <c r="G357" s="286"/>
      <c r="H357" s="286"/>
      <c r="I357" s="286"/>
      <c r="J357" s="286"/>
      <c r="K357" s="286"/>
      <c r="T357" s="29"/>
    </row>
    <row r="358" spans="2:20" ht="15.75" customHeight="1" x14ac:dyDescent="0.35">
      <c r="B358" s="291"/>
      <c r="C358" s="291"/>
      <c r="D358" s="291"/>
      <c r="E358" s="292"/>
      <c r="F358" s="286"/>
      <c r="G358" s="286"/>
      <c r="H358" s="286"/>
      <c r="I358" s="286"/>
      <c r="J358" s="286"/>
      <c r="K358" s="286"/>
      <c r="T358" s="29"/>
    </row>
    <row r="359" spans="2:20" ht="15.75" customHeight="1" x14ac:dyDescent="0.35">
      <c r="B359" s="291"/>
      <c r="C359" s="291"/>
      <c r="D359" s="291"/>
      <c r="E359" s="292"/>
      <c r="F359" s="286"/>
      <c r="G359" s="286"/>
      <c r="H359" s="286"/>
      <c r="I359" s="286"/>
      <c r="J359" s="286"/>
      <c r="K359" s="286"/>
      <c r="T359" s="29"/>
    </row>
    <row r="360" spans="2:20" ht="15.75" customHeight="1" x14ac:dyDescent="0.35">
      <c r="B360" s="291"/>
      <c r="C360" s="291"/>
      <c r="D360" s="291"/>
      <c r="E360" s="292"/>
      <c r="F360" s="286"/>
      <c r="G360" s="286"/>
      <c r="H360" s="286"/>
      <c r="I360" s="286"/>
      <c r="J360" s="286"/>
      <c r="K360" s="286"/>
      <c r="T360" s="29"/>
    </row>
    <row r="361" spans="2:20" ht="15.75" customHeight="1" x14ac:dyDescent="0.35">
      <c r="B361" s="291"/>
      <c r="C361" s="291"/>
      <c r="D361" s="291"/>
      <c r="E361" s="292"/>
      <c r="F361" s="286"/>
      <c r="G361" s="286"/>
      <c r="H361" s="286"/>
      <c r="I361" s="286"/>
      <c r="J361" s="286"/>
      <c r="K361" s="286"/>
      <c r="T361" s="29"/>
    </row>
    <row r="362" spans="2:20" ht="15.75" customHeight="1" x14ac:dyDescent="0.35">
      <c r="B362" s="291"/>
      <c r="C362" s="291"/>
      <c r="D362" s="291"/>
      <c r="E362" s="292"/>
      <c r="F362" s="286"/>
      <c r="G362" s="286"/>
      <c r="H362" s="286"/>
      <c r="I362" s="286"/>
      <c r="J362" s="286"/>
      <c r="K362" s="286"/>
      <c r="T362" s="29"/>
    </row>
    <row r="363" spans="2:20" ht="15.75" customHeight="1" x14ac:dyDescent="0.35">
      <c r="B363" s="291"/>
      <c r="C363" s="291"/>
      <c r="D363" s="291"/>
      <c r="E363" s="292"/>
      <c r="F363" s="286"/>
      <c r="G363" s="286"/>
      <c r="H363" s="286"/>
      <c r="I363" s="286"/>
      <c r="J363" s="286"/>
      <c r="K363" s="286"/>
      <c r="T363" s="29"/>
    </row>
    <row r="364" spans="2:20" ht="15.75" customHeight="1" x14ac:dyDescent="0.35">
      <c r="B364" s="291"/>
      <c r="C364" s="291"/>
      <c r="D364" s="291"/>
      <c r="E364" s="292"/>
      <c r="F364" s="286"/>
      <c r="G364" s="286"/>
      <c r="H364" s="286"/>
      <c r="I364" s="286"/>
      <c r="J364" s="286"/>
      <c r="K364" s="286"/>
      <c r="T364" s="29"/>
    </row>
    <row r="365" spans="2:20" ht="15.75" customHeight="1" x14ac:dyDescent="0.35">
      <c r="B365" s="291"/>
      <c r="C365" s="291"/>
      <c r="D365" s="291"/>
      <c r="E365" s="292"/>
      <c r="F365" s="286"/>
      <c r="G365" s="286"/>
      <c r="H365" s="286"/>
      <c r="I365" s="286"/>
      <c r="J365" s="286"/>
      <c r="K365" s="286"/>
      <c r="T365" s="29"/>
    </row>
    <row r="366" spans="2:20" ht="15.75" customHeight="1" x14ac:dyDescent="0.35">
      <c r="B366" s="291"/>
      <c r="C366" s="291"/>
      <c r="D366" s="291"/>
      <c r="E366" s="292"/>
      <c r="F366" s="286"/>
      <c r="G366" s="286"/>
      <c r="H366" s="286"/>
      <c r="I366" s="286"/>
      <c r="J366" s="286"/>
      <c r="K366" s="286"/>
      <c r="T366" s="29"/>
    </row>
    <row r="367" spans="2:20" ht="15.75" customHeight="1" x14ac:dyDescent="0.35">
      <c r="B367" s="291"/>
      <c r="C367" s="291"/>
      <c r="D367" s="291"/>
      <c r="E367" s="292"/>
      <c r="F367" s="286"/>
      <c r="G367" s="286"/>
      <c r="H367" s="286"/>
      <c r="I367" s="286"/>
      <c r="J367" s="286"/>
      <c r="K367" s="286"/>
      <c r="T367" s="29"/>
    </row>
    <row r="368" spans="2:20" ht="15.75" customHeight="1" x14ac:dyDescent="0.35">
      <c r="B368" s="291"/>
      <c r="C368" s="291"/>
      <c r="D368" s="291"/>
      <c r="E368" s="292"/>
      <c r="F368" s="286"/>
      <c r="G368" s="286"/>
      <c r="H368" s="286"/>
      <c r="I368" s="286"/>
      <c r="J368" s="286"/>
      <c r="K368" s="286"/>
      <c r="T368" s="29"/>
    </row>
    <row r="369" spans="2:20" ht="15.75" customHeight="1" x14ac:dyDescent="0.35">
      <c r="B369" s="291"/>
      <c r="C369" s="291"/>
      <c r="D369" s="291"/>
      <c r="E369" s="292"/>
      <c r="F369" s="286"/>
      <c r="G369" s="286"/>
      <c r="H369" s="286"/>
      <c r="I369" s="286"/>
      <c r="J369" s="286"/>
      <c r="K369" s="286"/>
      <c r="T369" s="29"/>
    </row>
    <row r="370" spans="2:20" ht="15.75" customHeight="1" x14ac:dyDescent="0.35">
      <c r="B370" s="291"/>
      <c r="C370" s="291"/>
      <c r="D370" s="291"/>
      <c r="E370" s="292"/>
      <c r="F370" s="286"/>
      <c r="G370" s="286"/>
      <c r="H370" s="286"/>
      <c r="I370" s="286"/>
      <c r="J370" s="286"/>
      <c r="K370" s="286"/>
      <c r="T370" s="29"/>
    </row>
    <row r="371" spans="2:20" ht="15.75" customHeight="1" x14ac:dyDescent="0.35">
      <c r="B371" s="291"/>
      <c r="C371" s="291"/>
      <c r="D371" s="291"/>
      <c r="E371" s="292"/>
      <c r="F371" s="286"/>
      <c r="G371" s="286"/>
      <c r="H371" s="286"/>
      <c r="I371" s="286"/>
      <c r="J371" s="286"/>
      <c r="K371" s="286"/>
      <c r="T371" s="29"/>
    </row>
    <row r="372" spans="2:20" ht="15.75" customHeight="1" x14ac:dyDescent="0.35">
      <c r="B372" s="291"/>
      <c r="C372" s="291"/>
      <c r="D372" s="291"/>
      <c r="E372" s="292"/>
      <c r="F372" s="286"/>
      <c r="G372" s="286"/>
      <c r="H372" s="286"/>
      <c r="I372" s="286"/>
      <c r="J372" s="286"/>
      <c r="K372" s="286"/>
      <c r="T372" s="29"/>
    </row>
    <row r="373" spans="2:20" ht="15.75" customHeight="1" x14ac:dyDescent="0.35">
      <c r="B373" s="291"/>
      <c r="C373" s="291"/>
      <c r="D373" s="291"/>
      <c r="E373" s="292"/>
      <c r="F373" s="286"/>
      <c r="G373" s="286"/>
      <c r="H373" s="286"/>
      <c r="I373" s="286"/>
      <c r="J373" s="286"/>
      <c r="K373" s="286"/>
      <c r="T373" s="29"/>
    </row>
    <row r="374" spans="2:20" ht="15.75" customHeight="1" x14ac:dyDescent="0.35">
      <c r="B374" s="291"/>
      <c r="C374" s="291"/>
      <c r="D374" s="291"/>
      <c r="E374" s="292"/>
      <c r="F374" s="286"/>
      <c r="G374" s="286"/>
      <c r="H374" s="286"/>
      <c r="I374" s="286"/>
      <c r="J374" s="286"/>
      <c r="K374" s="286"/>
      <c r="T374" s="29"/>
    </row>
    <row r="375" spans="2:20" ht="15.75" customHeight="1" x14ac:dyDescent="0.35">
      <c r="B375" s="291"/>
      <c r="C375" s="291"/>
      <c r="D375" s="291"/>
      <c r="E375" s="292"/>
      <c r="F375" s="286"/>
      <c r="G375" s="286"/>
      <c r="H375" s="286"/>
      <c r="I375" s="286"/>
      <c r="J375" s="286"/>
      <c r="K375" s="286"/>
      <c r="T375" s="29"/>
    </row>
    <row r="376" spans="2:20" ht="15.75" customHeight="1" x14ac:dyDescent="0.35">
      <c r="B376" s="291"/>
      <c r="C376" s="291"/>
      <c r="D376" s="291"/>
      <c r="E376" s="292"/>
      <c r="F376" s="286"/>
      <c r="G376" s="286"/>
      <c r="H376" s="286"/>
      <c r="I376" s="286"/>
      <c r="J376" s="286"/>
      <c r="K376" s="286"/>
      <c r="T376" s="29"/>
    </row>
    <row r="377" spans="2:20" ht="15.75" customHeight="1" x14ac:dyDescent="0.35">
      <c r="B377" s="291"/>
      <c r="C377" s="291"/>
      <c r="D377" s="291"/>
      <c r="E377" s="292"/>
      <c r="F377" s="286"/>
      <c r="G377" s="286"/>
      <c r="H377" s="286"/>
      <c r="I377" s="286"/>
      <c r="J377" s="286"/>
      <c r="K377" s="286"/>
      <c r="T377" s="29"/>
    </row>
    <row r="378" spans="2:20" ht="15.75" customHeight="1" x14ac:dyDescent="0.35">
      <c r="B378" s="291"/>
      <c r="C378" s="291"/>
      <c r="D378" s="291"/>
      <c r="E378" s="292"/>
      <c r="F378" s="286"/>
      <c r="G378" s="286"/>
      <c r="H378" s="286"/>
      <c r="I378" s="286"/>
      <c r="J378" s="286"/>
      <c r="K378" s="286"/>
      <c r="T378" s="29"/>
    </row>
    <row r="379" spans="2:20" ht="15.75" customHeight="1" x14ac:dyDescent="0.35">
      <c r="B379" s="291"/>
      <c r="C379" s="291"/>
      <c r="D379" s="291"/>
      <c r="E379" s="292"/>
      <c r="F379" s="286"/>
      <c r="G379" s="286"/>
      <c r="H379" s="286"/>
      <c r="I379" s="286"/>
      <c r="J379" s="286"/>
      <c r="K379" s="286"/>
      <c r="T379" s="29"/>
    </row>
    <row r="380" spans="2:20" ht="15.75" customHeight="1" x14ac:dyDescent="0.35">
      <c r="B380" s="291"/>
      <c r="C380" s="291"/>
      <c r="D380" s="291"/>
      <c r="E380" s="292"/>
      <c r="F380" s="286"/>
      <c r="G380" s="286"/>
      <c r="H380" s="286"/>
      <c r="I380" s="286"/>
      <c r="J380" s="286"/>
      <c r="K380" s="286"/>
      <c r="T380" s="29"/>
    </row>
    <row r="381" spans="2:20" ht="15.75" customHeight="1" x14ac:dyDescent="0.35">
      <c r="B381" s="291"/>
      <c r="C381" s="291"/>
      <c r="D381" s="291"/>
      <c r="E381" s="292"/>
      <c r="F381" s="286"/>
      <c r="G381" s="286"/>
      <c r="H381" s="286"/>
      <c r="I381" s="286"/>
      <c r="J381" s="286"/>
      <c r="K381" s="286"/>
      <c r="T381" s="29"/>
    </row>
    <row r="382" spans="2:20" ht="15.75" customHeight="1" x14ac:dyDescent="0.35">
      <c r="B382" s="291"/>
      <c r="C382" s="291"/>
      <c r="D382" s="291"/>
      <c r="E382" s="292"/>
      <c r="F382" s="286"/>
      <c r="G382" s="286"/>
      <c r="H382" s="286"/>
      <c r="I382" s="286"/>
      <c r="J382" s="286"/>
      <c r="K382" s="286"/>
      <c r="T382" s="29"/>
    </row>
    <row r="383" spans="2:20" ht="15.75" customHeight="1" x14ac:dyDescent="0.35">
      <c r="B383" s="291"/>
      <c r="C383" s="291"/>
      <c r="D383" s="291"/>
      <c r="E383" s="292"/>
      <c r="F383" s="286"/>
      <c r="G383" s="286"/>
      <c r="H383" s="286"/>
      <c r="I383" s="286"/>
      <c r="J383" s="286"/>
      <c r="K383" s="286"/>
      <c r="T383" s="29"/>
    </row>
    <row r="384" spans="2:20" ht="15.75" customHeight="1" x14ac:dyDescent="0.35">
      <c r="B384" s="291"/>
      <c r="C384" s="291"/>
      <c r="D384" s="291"/>
      <c r="E384" s="292"/>
      <c r="F384" s="286"/>
      <c r="G384" s="286"/>
      <c r="H384" s="286"/>
      <c r="I384" s="286"/>
      <c r="J384" s="286"/>
      <c r="K384" s="286"/>
      <c r="T384" s="29"/>
    </row>
    <row r="385" spans="2:20" ht="15.75" customHeight="1" x14ac:dyDescent="0.35">
      <c r="B385" s="291"/>
      <c r="C385" s="291"/>
      <c r="D385" s="291"/>
      <c r="E385" s="292"/>
      <c r="F385" s="286"/>
      <c r="G385" s="286"/>
      <c r="H385" s="286"/>
      <c r="I385" s="286"/>
      <c r="J385" s="286"/>
      <c r="K385" s="286"/>
      <c r="T385" s="29"/>
    </row>
    <row r="386" spans="2:20" ht="15.75" customHeight="1" x14ac:dyDescent="0.35">
      <c r="B386" s="291"/>
      <c r="C386" s="291"/>
      <c r="D386" s="291"/>
      <c r="E386" s="292"/>
      <c r="F386" s="286"/>
      <c r="G386" s="286"/>
      <c r="H386" s="286"/>
      <c r="I386" s="286"/>
      <c r="J386" s="286"/>
      <c r="K386" s="286"/>
      <c r="T386" s="29"/>
    </row>
    <row r="387" spans="2:20" ht="15.75" customHeight="1" x14ac:dyDescent="0.35">
      <c r="B387" s="291"/>
      <c r="C387" s="291"/>
      <c r="D387" s="291"/>
      <c r="E387" s="292"/>
      <c r="F387" s="286"/>
      <c r="G387" s="286"/>
      <c r="H387" s="286"/>
      <c r="I387" s="286"/>
      <c r="J387" s="286"/>
      <c r="K387" s="286"/>
      <c r="T387" s="29"/>
    </row>
    <row r="388" spans="2:20" ht="15.75" customHeight="1" x14ac:dyDescent="0.35">
      <c r="B388" s="291"/>
      <c r="C388" s="291"/>
      <c r="D388" s="291"/>
      <c r="E388" s="292"/>
      <c r="F388" s="286"/>
      <c r="G388" s="286"/>
      <c r="H388" s="286"/>
      <c r="I388" s="286"/>
      <c r="J388" s="286"/>
      <c r="K388" s="286"/>
      <c r="T388" s="29"/>
    </row>
    <row r="389" spans="2:20" ht="15.75" customHeight="1" x14ac:dyDescent="0.35">
      <c r="B389" s="291"/>
      <c r="C389" s="291"/>
      <c r="D389" s="291"/>
      <c r="E389" s="292"/>
      <c r="F389" s="286"/>
      <c r="G389" s="286"/>
      <c r="H389" s="286"/>
      <c r="I389" s="286"/>
      <c r="J389" s="286"/>
      <c r="K389" s="286"/>
      <c r="T389" s="29"/>
    </row>
    <row r="390" spans="2:20" ht="15.75" customHeight="1" x14ac:dyDescent="0.35">
      <c r="B390" s="291"/>
      <c r="C390" s="291"/>
      <c r="D390" s="291"/>
      <c r="E390" s="292"/>
      <c r="F390" s="286"/>
      <c r="G390" s="286"/>
      <c r="H390" s="286"/>
      <c r="I390" s="286"/>
      <c r="J390" s="286"/>
      <c r="K390" s="286"/>
      <c r="T390" s="29"/>
    </row>
    <row r="391" spans="2:20" ht="15.75" customHeight="1" x14ac:dyDescent="0.35">
      <c r="B391" s="291"/>
      <c r="C391" s="291"/>
      <c r="D391" s="291"/>
      <c r="E391" s="292"/>
      <c r="F391" s="286"/>
      <c r="G391" s="286"/>
      <c r="H391" s="286"/>
      <c r="I391" s="286"/>
      <c r="J391" s="286"/>
      <c r="K391" s="286"/>
      <c r="T391" s="29"/>
    </row>
    <row r="392" spans="2:20" ht="15.75" customHeight="1" x14ac:dyDescent="0.35">
      <c r="B392" s="291"/>
      <c r="C392" s="291"/>
      <c r="D392" s="291"/>
      <c r="E392" s="292"/>
      <c r="F392" s="286"/>
      <c r="G392" s="286"/>
      <c r="H392" s="286"/>
      <c r="I392" s="286"/>
      <c r="J392" s="286"/>
      <c r="K392" s="286"/>
      <c r="T392" s="29"/>
    </row>
    <row r="393" spans="2:20" ht="15.75" customHeight="1" x14ac:dyDescent="0.35">
      <c r="B393" s="291"/>
      <c r="C393" s="291"/>
      <c r="D393" s="291"/>
      <c r="E393" s="292"/>
      <c r="F393" s="286"/>
      <c r="G393" s="286"/>
      <c r="H393" s="286"/>
      <c r="I393" s="286"/>
      <c r="J393" s="286"/>
      <c r="K393" s="286"/>
      <c r="T393" s="29"/>
    </row>
    <row r="394" spans="2:20" ht="15.75" customHeight="1" x14ac:dyDescent="0.35">
      <c r="B394" s="291"/>
      <c r="C394" s="291"/>
      <c r="D394" s="291"/>
      <c r="E394" s="292"/>
      <c r="F394" s="286"/>
      <c r="G394" s="286"/>
      <c r="H394" s="286"/>
      <c r="I394" s="286"/>
      <c r="J394" s="286"/>
      <c r="K394" s="286"/>
      <c r="T394" s="29"/>
    </row>
    <row r="395" spans="2:20" ht="15.75" customHeight="1" x14ac:dyDescent="0.35">
      <c r="B395" s="291"/>
      <c r="C395" s="291"/>
      <c r="D395" s="291"/>
      <c r="E395" s="292"/>
      <c r="F395" s="286"/>
      <c r="G395" s="286"/>
      <c r="H395" s="286"/>
      <c r="I395" s="286"/>
      <c r="J395" s="286"/>
      <c r="K395" s="286"/>
      <c r="T395" s="29"/>
    </row>
    <row r="396" spans="2:20" ht="15.75" customHeight="1" x14ac:dyDescent="0.35">
      <c r="B396" s="291"/>
      <c r="C396" s="291"/>
      <c r="D396" s="291"/>
      <c r="E396" s="292"/>
      <c r="F396" s="286"/>
      <c r="G396" s="286"/>
      <c r="H396" s="286"/>
      <c r="I396" s="286"/>
      <c r="J396" s="286"/>
      <c r="K396" s="286"/>
      <c r="T396" s="29"/>
    </row>
    <row r="397" spans="2:20" ht="15.75" customHeight="1" x14ac:dyDescent="0.35">
      <c r="B397" s="291"/>
      <c r="C397" s="291"/>
      <c r="D397" s="291"/>
      <c r="E397" s="292"/>
      <c r="F397" s="286"/>
      <c r="G397" s="286"/>
      <c r="H397" s="286"/>
      <c r="I397" s="286"/>
      <c r="J397" s="286"/>
      <c r="K397" s="286"/>
      <c r="T397" s="29"/>
    </row>
    <row r="398" spans="2:20" ht="15.75" customHeight="1" x14ac:dyDescent="0.35">
      <c r="B398" s="291"/>
      <c r="C398" s="291"/>
      <c r="D398" s="291"/>
      <c r="E398" s="292"/>
      <c r="F398" s="286"/>
      <c r="G398" s="286"/>
      <c r="H398" s="286"/>
      <c r="I398" s="286"/>
      <c r="J398" s="286"/>
      <c r="K398" s="286"/>
      <c r="T398" s="29"/>
    </row>
    <row r="399" spans="2:20" ht="15.75" customHeight="1" x14ac:dyDescent="0.35">
      <c r="B399" s="291"/>
      <c r="C399" s="291"/>
      <c r="D399" s="291"/>
      <c r="E399" s="292"/>
      <c r="F399" s="286"/>
      <c r="G399" s="286"/>
      <c r="H399" s="286"/>
      <c r="I399" s="286"/>
      <c r="J399" s="286"/>
      <c r="K399" s="286"/>
      <c r="T399" s="29"/>
    </row>
    <row r="400" spans="2:20" ht="15.75" customHeight="1" x14ac:dyDescent="0.35">
      <c r="B400" s="291"/>
      <c r="C400" s="291"/>
      <c r="D400" s="291"/>
      <c r="E400" s="292"/>
      <c r="F400" s="286"/>
      <c r="G400" s="286"/>
      <c r="H400" s="286"/>
      <c r="I400" s="286"/>
      <c r="J400" s="286"/>
      <c r="K400" s="286"/>
      <c r="T400" s="29"/>
    </row>
    <row r="401" spans="2:20" ht="15.75" customHeight="1" x14ac:dyDescent="0.35">
      <c r="B401" s="291"/>
      <c r="C401" s="291"/>
      <c r="D401" s="291"/>
      <c r="E401" s="292"/>
      <c r="F401" s="286"/>
      <c r="G401" s="286"/>
      <c r="H401" s="286"/>
      <c r="I401" s="286"/>
      <c r="J401" s="286"/>
      <c r="K401" s="286"/>
      <c r="T401" s="29"/>
    </row>
    <row r="402" spans="2:20" ht="15.75" customHeight="1" x14ac:dyDescent="0.35">
      <c r="B402" s="291"/>
      <c r="C402" s="291"/>
      <c r="D402" s="291"/>
      <c r="E402" s="292"/>
      <c r="F402" s="286"/>
      <c r="G402" s="286"/>
      <c r="H402" s="286"/>
      <c r="I402" s="286"/>
      <c r="J402" s="286"/>
      <c r="K402" s="286"/>
      <c r="T402" s="29"/>
    </row>
    <row r="403" spans="2:20" ht="15.75" customHeight="1" x14ac:dyDescent="0.35">
      <c r="B403" s="291"/>
      <c r="C403" s="291"/>
      <c r="D403" s="291"/>
      <c r="E403" s="292"/>
      <c r="F403" s="286"/>
      <c r="G403" s="286"/>
      <c r="H403" s="286"/>
      <c r="I403" s="286"/>
      <c r="J403" s="286"/>
      <c r="K403" s="286"/>
      <c r="T403" s="29"/>
    </row>
    <row r="404" spans="2:20" ht="15.75" customHeight="1" x14ac:dyDescent="0.35">
      <c r="B404" s="291"/>
      <c r="C404" s="291"/>
      <c r="D404" s="291"/>
      <c r="E404" s="292"/>
      <c r="F404" s="286"/>
      <c r="G404" s="286"/>
      <c r="H404" s="286"/>
      <c r="I404" s="286"/>
      <c r="J404" s="286"/>
      <c r="K404" s="286"/>
      <c r="T404" s="29"/>
    </row>
    <row r="405" spans="2:20" ht="15.75" customHeight="1" x14ac:dyDescent="0.35">
      <c r="B405" s="291"/>
      <c r="C405" s="291"/>
      <c r="D405" s="291"/>
      <c r="E405" s="292"/>
      <c r="F405" s="286"/>
      <c r="G405" s="286"/>
      <c r="H405" s="286"/>
      <c r="I405" s="286"/>
      <c r="J405" s="286"/>
      <c r="K405" s="286"/>
      <c r="T405" s="29"/>
    </row>
    <row r="406" spans="2:20" ht="15.75" customHeight="1" x14ac:dyDescent="0.35">
      <c r="B406" s="291"/>
      <c r="C406" s="291"/>
      <c r="D406" s="291"/>
      <c r="E406" s="292"/>
      <c r="F406" s="286"/>
      <c r="G406" s="286"/>
      <c r="H406" s="286"/>
      <c r="I406" s="286"/>
      <c r="J406" s="286"/>
      <c r="K406" s="286"/>
      <c r="T406" s="29"/>
    </row>
    <row r="407" spans="2:20" ht="15.75" customHeight="1" x14ac:dyDescent="0.35">
      <c r="B407" s="291"/>
      <c r="C407" s="291"/>
      <c r="D407" s="291"/>
      <c r="E407" s="292"/>
      <c r="F407" s="286"/>
      <c r="G407" s="286"/>
      <c r="H407" s="286"/>
      <c r="I407" s="286"/>
      <c r="J407" s="286"/>
      <c r="K407" s="286"/>
      <c r="T407" s="29"/>
    </row>
    <row r="408" spans="2:20" ht="15.75" customHeight="1" x14ac:dyDescent="0.35">
      <c r="B408" s="291"/>
      <c r="C408" s="291"/>
      <c r="D408" s="291"/>
      <c r="E408" s="292"/>
      <c r="F408" s="286"/>
      <c r="G408" s="286"/>
      <c r="H408" s="286"/>
      <c r="I408" s="286"/>
      <c r="J408" s="286"/>
      <c r="K408" s="286"/>
      <c r="T408" s="29"/>
    </row>
    <row r="409" spans="2:20" ht="15.75" customHeight="1" x14ac:dyDescent="0.35">
      <c r="B409" s="291"/>
      <c r="C409" s="291"/>
      <c r="D409" s="291"/>
      <c r="E409" s="292"/>
      <c r="F409" s="286"/>
      <c r="G409" s="286"/>
      <c r="H409" s="286"/>
      <c r="I409" s="286"/>
      <c r="J409" s="286"/>
      <c r="K409" s="286"/>
      <c r="T409" s="29"/>
    </row>
    <row r="410" spans="2:20" ht="15.75" customHeight="1" x14ac:dyDescent="0.35">
      <c r="B410" s="291"/>
      <c r="C410" s="291"/>
      <c r="D410" s="291"/>
      <c r="E410" s="292"/>
      <c r="F410" s="286"/>
      <c r="G410" s="286"/>
      <c r="H410" s="286"/>
      <c r="I410" s="286"/>
      <c r="J410" s="286"/>
      <c r="K410" s="286"/>
      <c r="T410" s="29"/>
    </row>
    <row r="411" spans="2:20" ht="15.75" customHeight="1" x14ac:dyDescent="0.35">
      <c r="B411" s="291"/>
      <c r="C411" s="291"/>
      <c r="D411" s="291"/>
      <c r="E411" s="292"/>
      <c r="F411" s="286"/>
      <c r="G411" s="286"/>
      <c r="H411" s="286"/>
      <c r="I411" s="286"/>
      <c r="J411" s="286"/>
      <c r="K411" s="286"/>
      <c r="T411" s="29"/>
    </row>
    <row r="412" spans="2:20" ht="15.75" customHeight="1" x14ac:dyDescent="0.35">
      <c r="B412" s="291"/>
      <c r="C412" s="291"/>
      <c r="D412" s="291"/>
      <c r="E412" s="292"/>
      <c r="F412" s="286"/>
      <c r="G412" s="286"/>
      <c r="H412" s="286"/>
      <c r="I412" s="286"/>
      <c r="J412" s="286"/>
      <c r="K412" s="286"/>
      <c r="T412" s="29"/>
    </row>
    <row r="413" spans="2:20" ht="15.75" customHeight="1" x14ac:dyDescent="0.35">
      <c r="B413" s="291"/>
      <c r="C413" s="291"/>
      <c r="D413" s="291"/>
      <c r="E413" s="292"/>
      <c r="F413" s="286"/>
      <c r="G413" s="286"/>
      <c r="H413" s="286"/>
      <c r="I413" s="286"/>
      <c r="J413" s="286"/>
      <c r="K413" s="286"/>
      <c r="T413" s="29"/>
    </row>
    <row r="414" spans="2:20" ht="15.75" customHeight="1" x14ac:dyDescent="0.35">
      <c r="B414" s="291"/>
      <c r="C414" s="291"/>
      <c r="D414" s="291"/>
      <c r="E414" s="292"/>
      <c r="F414" s="286"/>
      <c r="G414" s="286"/>
      <c r="H414" s="286"/>
      <c r="I414" s="286"/>
      <c r="J414" s="286"/>
      <c r="K414" s="286"/>
      <c r="T414" s="29"/>
    </row>
    <row r="415" spans="2:20" ht="15.75" customHeight="1" x14ac:dyDescent="0.35">
      <c r="B415" s="291"/>
      <c r="C415" s="291"/>
      <c r="D415" s="291"/>
      <c r="E415" s="292"/>
      <c r="F415" s="286"/>
      <c r="G415" s="286"/>
      <c r="H415" s="286"/>
      <c r="I415" s="286"/>
      <c r="J415" s="286"/>
      <c r="K415" s="286"/>
      <c r="T415" s="29"/>
    </row>
    <row r="416" spans="2:20" ht="15.75" customHeight="1" x14ac:dyDescent="0.35">
      <c r="B416" s="291"/>
      <c r="C416" s="291"/>
      <c r="D416" s="291"/>
      <c r="E416" s="292"/>
      <c r="F416" s="286"/>
      <c r="G416" s="286"/>
      <c r="H416" s="286"/>
      <c r="I416" s="286"/>
      <c r="J416" s="286"/>
      <c r="K416" s="286"/>
      <c r="T416" s="29"/>
    </row>
    <row r="417" spans="2:20" ht="15.75" customHeight="1" x14ac:dyDescent="0.35">
      <c r="B417" s="291"/>
      <c r="C417" s="291"/>
      <c r="D417" s="291"/>
      <c r="E417" s="292"/>
      <c r="F417" s="286"/>
      <c r="G417" s="286"/>
      <c r="H417" s="286"/>
      <c r="I417" s="286"/>
      <c r="J417" s="286"/>
      <c r="K417" s="286"/>
      <c r="T417" s="29"/>
    </row>
    <row r="418" spans="2:20" ht="15.75" customHeight="1" x14ac:dyDescent="0.35">
      <c r="B418" s="291"/>
      <c r="C418" s="291"/>
      <c r="D418" s="291"/>
      <c r="E418" s="292"/>
      <c r="F418" s="286"/>
      <c r="G418" s="286"/>
      <c r="H418" s="286"/>
      <c r="I418" s="286"/>
      <c r="J418" s="286"/>
      <c r="K418" s="286"/>
      <c r="T418" s="29"/>
    </row>
    <row r="419" spans="2:20" ht="15.75" customHeight="1" x14ac:dyDescent="0.35">
      <c r="B419" s="291"/>
      <c r="C419" s="291"/>
      <c r="D419" s="291"/>
      <c r="E419" s="292"/>
      <c r="F419" s="286"/>
      <c r="G419" s="286"/>
      <c r="H419" s="286"/>
      <c r="I419" s="286"/>
      <c r="J419" s="286"/>
      <c r="K419" s="286"/>
      <c r="T419" s="29"/>
    </row>
    <row r="420" spans="2:20" ht="15.75" customHeight="1" x14ac:dyDescent="0.35">
      <c r="B420" s="291"/>
      <c r="C420" s="291"/>
      <c r="D420" s="291"/>
      <c r="E420" s="292"/>
      <c r="F420" s="286"/>
      <c r="G420" s="286"/>
      <c r="H420" s="286"/>
      <c r="I420" s="286"/>
      <c r="J420" s="286"/>
      <c r="K420" s="286"/>
      <c r="T420" s="29"/>
    </row>
    <row r="421" spans="2:20" ht="15.75" customHeight="1" x14ac:dyDescent="0.35">
      <c r="B421" s="291"/>
      <c r="C421" s="291"/>
      <c r="D421" s="291"/>
      <c r="E421" s="292"/>
      <c r="F421" s="286"/>
      <c r="G421" s="286"/>
      <c r="H421" s="286"/>
      <c r="I421" s="286"/>
      <c r="J421" s="286"/>
      <c r="K421" s="286"/>
      <c r="T421" s="29"/>
    </row>
    <row r="422" spans="2:20" ht="15.75" customHeight="1" x14ac:dyDescent="0.35">
      <c r="B422" s="291"/>
      <c r="C422" s="291"/>
      <c r="D422" s="291"/>
      <c r="E422" s="292"/>
      <c r="F422" s="286"/>
      <c r="G422" s="286"/>
      <c r="H422" s="286"/>
      <c r="I422" s="286"/>
      <c r="J422" s="286"/>
      <c r="K422" s="286"/>
      <c r="T422" s="29"/>
    </row>
    <row r="423" spans="2:20" ht="15.75" customHeight="1" x14ac:dyDescent="0.35">
      <c r="B423" s="291"/>
      <c r="C423" s="291"/>
      <c r="D423" s="291"/>
      <c r="E423" s="292"/>
      <c r="F423" s="286"/>
      <c r="G423" s="286"/>
      <c r="H423" s="286"/>
      <c r="I423" s="286"/>
      <c r="J423" s="286"/>
      <c r="K423" s="286"/>
      <c r="T423" s="29"/>
    </row>
    <row r="424" spans="2:20" ht="15.75" customHeight="1" x14ac:dyDescent="0.35">
      <c r="B424" s="291"/>
      <c r="C424" s="291"/>
      <c r="D424" s="291"/>
      <c r="E424" s="292"/>
      <c r="F424" s="286"/>
      <c r="G424" s="286"/>
      <c r="H424" s="286"/>
      <c r="I424" s="286"/>
      <c r="J424" s="286"/>
      <c r="K424" s="286"/>
      <c r="T424" s="29"/>
    </row>
    <row r="425" spans="2:20" ht="15.75" customHeight="1" x14ac:dyDescent="0.35">
      <c r="B425" s="291"/>
      <c r="C425" s="291"/>
      <c r="D425" s="291"/>
      <c r="E425" s="292"/>
      <c r="F425" s="286"/>
      <c r="G425" s="286"/>
      <c r="H425" s="286"/>
      <c r="I425" s="286"/>
      <c r="J425" s="286"/>
      <c r="K425" s="286"/>
      <c r="T425" s="29"/>
    </row>
    <row r="426" spans="2:20" ht="15.75" customHeight="1" x14ac:dyDescent="0.35">
      <c r="B426" s="291"/>
      <c r="C426" s="291"/>
      <c r="D426" s="291"/>
      <c r="E426" s="292"/>
      <c r="F426" s="286"/>
      <c r="G426" s="286"/>
      <c r="H426" s="286"/>
      <c r="I426" s="286"/>
      <c r="J426" s="286"/>
      <c r="K426" s="286"/>
      <c r="T426" s="29"/>
    </row>
    <row r="427" spans="2:20" ht="15.75" customHeight="1" x14ac:dyDescent="0.35">
      <c r="B427" s="291"/>
      <c r="C427" s="291"/>
      <c r="D427" s="291"/>
      <c r="E427" s="292"/>
      <c r="F427" s="286"/>
      <c r="G427" s="286"/>
      <c r="H427" s="286"/>
      <c r="I427" s="286"/>
      <c r="J427" s="286"/>
      <c r="K427" s="286"/>
      <c r="T427" s="29"/>
    </row>
    <row r="428" spans="2:20" ht="15.75" customHeight="1" x14ac:dyDescent="0.35">
      <c r="B428" s="291"/>
      <c r="C428" s="291"/>
      <c r="D428" s="291"/>
      <c r="E428" s="292"/>
      <c r="F428" s="286"/>
      <c r="G428" s="286"/>
      <c r="H428" s="286"/>
      <c r="I428" s="286"/>
      <c r="J428" s="286"/>
      <c r="K428" s="286"/>
      <c r="T428" s="29"/>
    </row>
    <row r="429" spans="2:20" ht="15.75" customHeight="1" x14ac:dyDescent="0.35">
      <c r="B429" s="291"/>
      <c r="C429" s="291"/>
      <c r="D429" s="291"/>
      <c r="E429" s="292"/>
      <c r="F429" s="286"/>
      <c r="G429" s="286"/>
      <c r="H429" s="286"/>
      <c r="I429" s="286"/>
      <c r="J429" s="286"/>
      <c r="K429" s="286"/>
      <c r="T429" s="29"/>
    </row>
    <row r="430" spans="2:20" ht="15.75" customHeight="1" x14ac:dyDescent="0.35">
      <c r="B430" s="291"/>
      <c r="C430" s="291"/>
      <c r="D430" s="291"/>
      <c r="E430" s="292"/>
      <c r="F430" s="286"/>
      <c r="G430" s="286"/>
      <c r="H430" s="286"/>
      <c r="I430" s="286"/>
      <c r="J430" s="286"/>
      <c r="K430" s="286"/>
      <c r="T430" s="29"/>
    </row>
    <row r="431" spans="2:20" ht="15.75" customHeight="1" x14ac:dyDescent="0.35">
      <c r="B431" s="291"/>
      <c r="C431" s="291"/>
      <c r="D431" s="291"/>
      <c r="E431" s="292"/>
      <c r="F431" s="286"/>
      <c r="G431" s="286"/>
      <c r="H431" s="286"/>
      <c r="I431" s="286"/>
      <c r="J431" s="286"/>
      <c r="K431" s="286"/>
      <c r="T431" s="29"/>
    </row>
    <row r="432" spans="2:20" ht="15.75" customHeight="1" x14ac:dyDescent="0.35">
      <c r="B432" s="291"/>
      <c r="C432" s="291"/>
      <c r="D432" s="291"/>
      <c r="E432" s="292"/>
      <c r="F432" s="286"/>
      <c r="G432" s="286"/>
      <c r="H432" s="286"/>
      <c r="I432" s="286"/>
      <c r="J432" s="286"/>
      <c r="K432" s="286"/>
      <c r="T432" s="29"/>
    </row>
    <row r="433" spans="2:20" ht="15.75" customHeight="1" x14ac:dyDescent="0.35">
      <c r="B433" s="291"/>
      <c r="C433" s="291"/>
      <c r="D433" s="291"/>
      <c r="E433" s="292"/>
      <c r="F433" s="286"/>
      <c r="G433" s="286"/>
      <c r="H433" s="286"/>
      <c r="I433" s="286"/>
      <c r="J433" s="286"/>
      <c r="K433" s="286"/>
      <c r="T433" s="29"/>
    </row>
    <row r="434" spans="2:20" ht="15.75" customHeight="1" x14ac:dyDescent="0.35">
      <c r="B434" s="291"/>
      <c r="C434" s="291"/>
      <c r="D434" s="291"/>
      <c r="E434" s="292"/>
      <c r="F434" s="286"/>
      <c r="G434" s="286"/>
      <c r="H434" s="286"/>
      <c r="I434" s="286"/>
      <c r="J434" s="286"/>
      <c r="K434" s="286"/>
      <c r="T434" s="29"/>
    </row>
    <row r="435" spans="2:20" ht="15.75" customHeight="1" x14ac:dyDescent="0.35">
      <c r="B435" s="291"/>
      <c r="C435" s="291"/>
      <c r="D435" s="291"/>
      <c r="E435" s="292"/>
      <c r="F435" s="286"/>
      <c r="G435" s="286"/>
      <c r="H435" s="286"/>
      <c r="I435" s="286"/>
      <c r="J435" s="286"/>
      <c r="K435" s="286"/>
      <c r="T435" s="29"/>
    </row>
    <row r="436" spans="2:20" ht="15.75" customHeight="1" x14ac:dyDescent="0.35">
      <c r="B436" s="291"/>
      <c r="C436" s="291"/>
      <c r="D436" s="291"/>
      <c r="E436" s="292"/>
      <c r="F436" s="286"/>
      <c r="G436" s="286"/>
      <c r="H436" s="286"/>
      <c r="I436" s="286"/>
      <c r="J436" s="286"/>
      <c r="K436" s="286"/>
      <c r="T436" s="29"/>
    </row>
    <row r="437" spans="2:20" ht="15.75" customHeight="1" x14ac:dyDescent="0.35">
      <c r="B437" s="291"/>
      <c r="C437" s="291"/>
      <c r="D437" s="291"/>
      <c r="E437" s="292"/>
      <c r="F437" s="286"/>
      <c r="G437" s="286"/>
      <c r="H437" s="286"/>
      <c r="I437" s="286"/>
      <c r="J437" s="286"/>
      <c r="K437" s="286"/>
      <c r="T437" s="29"/>
    </row>
    <row r="438" spans="2:20" ht="15.75" customHeight="1" x14ac:dyDescent="0.35">
      <c r="B438" s="291"/>
      <c r="C438" s="291"/>
      <c r="D438" s="291"/>
      <c r="E438" s="292"/>
      <c r="F438" s="286"/>
      <c r="G438" s="286"/>
      <c r="H438" s="286"/>
      <c r="I438" s="286"/>
      <c r="J438" s="286"/>
      <c r="K438" s="286"/>
      <c r="T438" s="29"/>
    </row>
    <row r="439" spans="2:20" ht="15.75" customHeight="1" x14ac:dyDescent="0.35">
      <c r="B439" s="291"/>
      <c r="C439" s="291"/>
      <c r="D439" s="291"/>
      <c r="E439" s="292"/>
      <c r="F439" s="286"/>
      <c r="G439" s="286"/>
      <c r="H439" s="286"/>
      <c r="I439" s="286"/>
      <c r="J439" s="286"/>
      <c r="K439" s="286"/>
      <c r="T439" s="29"/>
    </row>
    <row r="440" spans="2:20" ht="15.75" customHeight="1" x14ac:dyDescent="0.35">
      <c r="B440" s="291"/>
      <c r="C440" s="291"/>
      <c r="D440" s="291"/>
      <c r="E440" s="292"/>
      <c r="F440" s="286"/>
      <c r="G440" s="286"/>
      <c r="H440" s="286"/>
      <c r="I440" s="286"/>
      <c r="J440" s="286"/>
      <c r="K440" s="286"/>
      <c r="T440" s="29"/>
    </row>
    <row r="441" spans="2:20" ht="15.75" customHeight="1" x14ac:dyDescent="0.35">
      <c r="B441" s="291"/>
      <c r="C441" s="291"/>
      <c r="D441" s="291"/>
      <c r="E441" s="292"/>
      <c r="F441" s="286"/>
      <c r="G441" s="286"/>
      <c r="H441" s="286"/>
      <c r="I441" s="286"/>
      <c r="J441" s="286"/>
      <c r="K441" s="286"/>
      <c r="T441" s="29"/>
    </row>
    <row r="442" spans="2:20" ht="15.75" customHeight="1" x14ac:dyDescent="0.35">
      <c r="B442" s="291"/>
      <c r="C442" s="291"/>
      <c r="D442" s="291"/>
      <c r="E442" s="292"/>
      <c r="F442" s="286"/>
      <c r="G442" s="286"/>
      <c r="H442" s="286"/>
      <c r="I442" s="286"/>
      <c r="J442" s="286"/>
      <c r="K442" s="286"/>
      <c r="T442" s="29"/>
    </row>
    <row r="443" spans="2:20" ht="15.75" customHeight="1" x14ac:dyDescent="0.35">
      <c r="B443" s="291"/>
      <c r="C443" s="291"/>
      <c r="D443" s="291"/>
      <c r="E443" s="292"/>
      <c r="F443" s="286"/>
      <c r="G443" s="286"/>
      <c r="H443" s="286"/>
      <c r="I443" s="286"/>
      <c r="J443" s="286"/>
      <c r="K443" s="286"/>
      <c r="T443" s="29"/>
    </row>
    <row r="444" spans="2:20" ht="15.75" customHeight="1" x14ac:dyDescent="0.35">
      <c r="B444" s="291"/>
      <c r="C444" s="291"/>
      <c r="D444" s="291"/>
      <c r="E444" s="292"/>
      <c r="F444" s="286"/>
      <c r="G444" s="286"/>
      <c r="H444" s="286"/>
      <c r="I444" s="286"/>
      <c r="J444" s="286"/>
      <c r="K444" s="286"/>
      <c r="T444" s="29"/>
    </row>
    <row r="445" spans="2:20" ht="15.75" customHeight="1" x14ac:dyDescent="0.35">
      <c r="B445" s="291"/>
      <c r="C445" s="291"/>
      <c r="D445" s="291"/>
      <c r="E445" s="292"/>
      <c r="F445" s="286"/>
      <c r="G445" s="286"/>
      <c r="H445" s="286"/>
      <c r="I445" s="286"/>
      <c r="J445" s="286"/>
      <c r="K445" s="286"/>
      <c r="T445" s="29"/>
    </row>
    <row r="446" spans="2:20" ht="15.75" customHeight="1" x14ac:dyDescent="0.35">
      <c r="B446" s="291"/>
      <c r="C446" s="291"/>
      <c r="D446" s="291"/>
      <c r="E446" s="292"/>
      <c r="F446" s="286"/>
      <c r="G446" s="286"/>
      <c r="H446" s="286"/>
      <c r="I446" s="286"/>
      <c r="J446" s="286"/>
      <c r="K446" s="286"/>
      <c r="T446" s="29"/>
    </row>
    <row r="447" spans="2:20" ht="15.75" customHeight="1" x14ac:dyDescent="0.35">
      <c r="B447" s="291"/>
      <c r="C447" s="291"/>
      <c r="D447" s="291"/>
      <c r="E447" s="292"/>
      <c r="F447" s="286"/>
      <c r="G447" s="286"/>
      <c r="H447" s="286"/>
      <c r="I447" s="286"/>
      <c r="J447" s="286"/>
      <c r="K447" s="286"/>
      <c r="T447" s="29"/>
    </row>
    <row r="448" spans="2:20" ht="15.75" customHeight="1" x14ac:dyDescent="0.35">
      <c r="B448" s="291"/>
      <c r="C448" s="291"/>
      <c r="D448" s="291"/>
      <c r="E448" s="292"/>
      <c r="F448" s="286"/>
      <c r="G448" s="286"/>
      <c r="H448" s="286"/>
      <c r="I448" s="286"/>
      <c r="J448" s="286"/>
      <c r="K448" s="286"/>
      <c r="T448" s="29"/>
    </row>
    <row r="449" spans="2:20" ht="15.75" customHeight="1" x14ac:dyDescent="0.35">
      <c r="B449" s="291"/>
      <c r="C449" s="291"/>
      <c r="D449" s="291"/>
      <c r="E449" s="292"/>
      <c r="F449" s="286"/>
      <c r="G449" s="286"/>
      <c r="H449" s="286"/>
      <c r="I449" s="286"/>
      <c r="J449" s="286"/>
      <c r="K449" s="286"/>
      <c r="T449" s="29"/>
    </row>
    <row r="450" spans="2:20" ht="15.75" customHeight="1" x14ac:dyDescent="0.35">
      <c r="B450" s="291"/>
      <c r="C450" s="291"/>
      <c r="D450" s="291"/>
      <c r="E450" s="292"/>
      <c r="F450" s="286"/>
      <c r="G450" s="286"/>
      <c r="H450" s="286"/>
      <c r="I450" s="286"/>
      <c r="J450" s="286"/>
      <c r="K450" s="286"/>
      <c r="T450" s="29"/>
    </row>
    <row r="451" spans="2:20" ht="15.75" customHeight="1" x14ac:dyDescent="0.35">
      <c r="B451" s="291"/>
      <c r="C451" s="291"/>
      <c r="D451" s="291"/>
      <c r="E451" s="292"/>
      <c r="F451" s="286"/>
      <c r="G451" s="286"/>
      <c r="H451" s="286"/>
      <c r="I451" s="286"/>
      <c r="J451" s="286"/>
      <c r="K451" s="286"/>
      <c r="T451" s="29"/>
    </row>
    <row r="452" spans="2:20" ht="15.75" customHeight="1" x14ac:dyDescent="0.35">
      <c r="B452" s="291"/>
      <c r="C452" s="291"/>
      <c r="D452" s="291"/>
      <c r="E452" s="292"/>
      <c r="F452" s="286"/>
      <c r="G452" s="286"/>
      <c r="H452" s="286"/>
      <c r="I452" s="286"/>
      <c r="J452" s="286"/>
      <c r="K452" s="286"/>
      <c r="T452" s="29"/>
    </row>
    <row r="453" spans="2:20" ht="15.75" customHeight="1" x14ac:dyDescent="0.35">
      <c r="B453" s="291"/>
      <c r="C453" s="291"/>
      <c r="D453" s="291"/>
      <c r="E453" s="292"/>
      <c r="F453" s="286"/>
      <c r="G453" s="286"/>
      <c r="H453" s="286"/>
      <c r="I453" s="286"/>
      <c r="J453" s="286"/>
      <c r="K453" s="286"/>
      <c r="T453" s="29"/>
    </row>
    <row r="454" spans="2:20" ht="15.75" customHeight="1" x14ac:dyDescent="0.35">
      <c r="B454" s="291"/>
      <c r="C454" s="291"/>
      <c r="D454" s="291"/>
      <c r="E454" s="292"/>
      <c r="F454" s="286"/>
      <c r="G454" s="286"/>
      <c r="H454" s="286"/>
      <c r="I454" s="286"/>
      <c r="J454" s="286"/>
      <c r="K454" s="286"/>
      <c r="T454" s="29"/>
    </row>
    <row r="455" spans="2:20" ht="15.75" customHeight="1" x14ac:dyDescent="0.35">
      <c r="B455" s="291"/>
      <c r="C455" s="291"/>
      <c r="D455" s="291"/>
      <c r="E455" s="292"/>
      <c r="F455" s="286"/>
      <c r="G455" s="286"/>
      <c r="H455" s="286"/>
      <c r="I455" s="286"/>
      <c r="J455" s="286"/>
      <c r="K455" s="286"/>
      <c r="T455" s="29"/>
    </row>
    <row r="456" spans="2:20" ht="15.75" customHeight="1" x14ac:dyDescent="0.35">
      <c r="B456" s="291"/>
      <c r="C456" s="291"/>
      <c r="D456" s="291"/>
      <c r="E456" s="292"/>
      <c r="F456" s="286"/>
      <c r="G456" s="286"/>
      <c r="H456" s="286"/>
      <c r="I456" s="286"/>
      <c r="J456" s="286"/>
      <c r="K456" s="286"/>
      <c r="T456" s="29"/>
    </row>
    <row r="457" spans="2:20" ht="15.75" customHeight="1" x14ac:dyDescent="0.35">
      <c r="B457" s="291"/>
      <c r="C457" s="291"/>
      <c r="D457" s="291"/>
      <c r="E457" s="292"/>
      <c r="F457" s="286"/>
      <c r="G457" s="286"/>
      <c r="H457" s="286"/>
      <c r="I457" s="286"/>
      <c r="J457" s="286"/>
      <c r="K457" s="286"/>
      <c r="T457" s="29"/>
    </row>
    <row r="458" spans="2:20" ht="15.75" customHeight="1" x14ac:dyDescent="0.35">
      <c r="B458" s="291"/>
      <c r="C458" s="291"/>
      <c r="D458" s="291"/>
      <c r="E458" s="292"/>
      <c r="F458" s="286"/>
      <c r="G458" s="286"/>
      <c r="H458" s="286"/>
      <c r="I458" s="286"/>
      <c r="J458" s="286"/>
      <c r="K458" s="286"/>
      <c r="T458" s="29"/>
    </row>
    <row r="459" spans="2:20" ht="15.75" customHeight="1" x14ac:dyDescent="0.35">
      <c r="B459" s="291"/>
      <c r="C459" s="291"/>
      <c r="D459" s="291"/>
      <c r="E459" s="292"/>
      <c r="F459" s="286"/>
      <c r="G459" s="286"/>
      <c r="H459" s="286"/>
      <c r="I459" s="286"/>
      <c r="J459" s="286"/>
      <c r="K459" s="286"/>
      <c r="T459" s="29"/>
    </row>
    <row r="460" spans="2:20" ht="15.75" customHeight="1" x14ac:dyDescent="0.35">
      <c r="B460" s="291"/>
      <c r="C460" s="291"/>
      <c r="D460" s="291"/>
      <c r="E460" s="292"/>
      <c r="F460" s="286"/>
      <c r="G460" s="286"/>
      <c r="H460" s="286"/>
      <c r="I460" s="286"/>
      <c r="J460" s="286"/>
      <c r="K460" s="286"/>
      <c r="T460" s="29"/>
    </row>
    <row r="461" spans="2:20" ht="15.75" customHeight="1" x14ac:dyDescent="0.35">
      <c r="B461" s="291"/>
      <c r="C461" s="291"/>
      <c r="D461" s="291"/>
      <c r="E461" s="292"/>
      <c r="F461" s="286"/>
      <c r="G461" s="286"/>
      <c r="H461" s="286"/>
      <c r="I461" s="286"/>
      <c r="J461" s="286"/>
      <c r="K461" s="286"/>
      <c r="T461" s="29"/>
    </row>
    <row r="462" spans="2:20" ht="15.75" customHeight="1" x14ac:dyDescent="0.35">
      <c r="B462" s="291"/>
      <c r="C462" s="291"/>
      <c r="D462" s="291"/>
      <c r="E462" s="292"/>
      <c r="F462" s="286"/>
      <c r="G462" s="286"/>
      <c r="H462" s="286"/>
      <c r="I462" s="286"/>
      <c r="J462" s="286"/>
      <c r="K462" s="286"/>
      <c r="T462" s="29"/>
    </row>
    <row r="463" spans="2:20" ht="15.75" customHeight="1" x14ac:dyDescent="0.35">
      <c r="B463" s="291"/>
      <c r="C463" s="291"/>
      <c r="D463" s="291"/>
      <c r="E463" s="292"/>
      <c r="F463" s="286"/>
      <c r="G463" s="286"/>
      <c r="H463" s="286"/>
      <c r="I463" s="286"/>
      <c r="J463" s="286"/>
      <c r="K463" s="286"/>
      <c r="T463" s="29"/>
    </row>
    <row r="464" spans="2:20" ht="15.75" customHeight="1" x14ac:dyDescent="0.35">
      <c r="B464" s="291"/>
      <c r="C464" s="291"/>
      <c r="D464" s="291"/>
      <c r="E464" s="292"/>
      <c r="F464" s="286"/>
      <c r="G464" s="286"/>
      <c r="H464" s="286"/>
      <c r="I464" s="286"/>
      <c r="J464" s="286"/>
      <c r="K464" s="286"/>
      <c r="T464" s="29"/>
    </row>
    <row r="465" spans="2:20" ht="15.75" customHeight="1" x14ac:dyDescent="0.35">
      <c r="B465" s="291"/>
      <c r="C465" s="291"/>
      <c r="D465" s="291"/>
      <c r="E465" s="292"/>
      <c r="F465" s="286"/>
      <c r="G465" s="286"/>
      <c r="H465" s="286"/>
      <c r="I465" s="286"/>
      <c r="J465" s="286"/>
      <c r="K465" s="286"/>
      <c r="T465" s="29"/>
    </row>
    <row r="466" spans="2:20" ht="15.75" customHeight="1" x14ac:dyDescent="0.35">
      <c r="B466" s="291"/>
      <c r="C466" s="291"/>
      <c r="D466" s="291"/>
      <c r="E466" s="292"/>
      <c r="F466" s="286"/>
      <c r="G466" s="286"/>
      <c r="H466" s="286"/>
      <c r="I466" s="286"/>
      <c r="J466" s="286"/>
      <c r="K466" s="286"/>
      <c r="T466" s="29"/>
    </row>
    <row r="467" spans="2:20" ht="15.75" customHeight="1" x14ac:dyDescent="0.35">
      <c r="B467" s="291"/>
      <c r="C467" s="291"/>
      <c r="D467" s="291"/>
      <c r="E467" s="292"/>
      <c r="F467" s="286"/>
      <c r="G467" s="286"/>
      <c r="H467" s="286"/>
      <c r="I467" s="286"/>
      <c r="J467" s="286"/>
      <c r="K467" s="286"/>
      <c r="T467" s="29"/>
    </row>
    <row r="468" spans="2:20" ht="15.75" customHeight="1" x14ac:dyDescent="0.35">
      <c r="B468" s="291"/>
      <c r="C468" s="291"/>
      <c r="D468" s="291"/>
      <c r="E468" s="292"/>
      <c r="F468" s="286"/>
      <c r="G468" s="286"/>
      <c r="H468" s="286"/>
      <c r="I468" s="286"/>
      <c r="J468" s="286"/>
      <c r="K468" s="286"/>
      <c r="T468" s="29"/>
    </row>
    <row r="469" spans="2:20" ht="15.75" customHeight="1" x14ac:dyDescent="0.35">
      <c r="B469" s="291"/>
      <c r="C469" s="291"/>
      <c r="D469" s="291"/>
      <c r="E469" s="292"/>
      <c r="F469" s="286"/>
      <c r="G469" s="286"/>
      <c r="H469" s="286"/>
      <c r="I469" s="286"/>
      <c r="J469" s="286"/>
      <c r="K469" s="286"/>
      <c r="T469" s="29"/>
    </row>
    <row r="470" spans="2:20" ht="15.75" customHeight="1" x14ac:dyDescent="0.35">
      <c r="B470" s="291"/>
      <c r="C470" s="291"/>
      <c r="D470" s="291"/>
      <c r="E470" s="292"/>
      <c r="F470" s="286"/>
      <c r="G470" s="286"/>
      <c r="H470" s="286"/>
      <c r="I470" s="286"/>
      <c r="J470" s="286"/>
      <c r="K470" s="286"/>
      <c r="T470" s="29"/>
    </row>
    <row r="471" spans="2:20" ht="15.75" customHeight="1" x14ac:dyDescent="0.35">
      <c r="B471" s="291"/>
      <c r="C471" s="291"/>
      <c r="D471" s="291"/>
      <c r="E471" s="292"/>
      <c r="F471" s="286"/>
      <c r="G471" s="286"/>
      <c r="H471" s="286"/>
      <c r="I471" s="286"/>
      <c r="J471" s="286"/>
      <c r="K471" s="286"/>
      <c r="T471" s="29"/>
    </row>
    <row r="472" spans="2:20" ht="15.75" customHeight="1" x14ac:dyDescent="0.35">
      <c r="B472" s="291"/>
      <c r="C472" s="291"/>
      <c r="D472" s="291"/>
      <c r="E472" s="292"/>
      <c r="F472" s="286"/>
      <c r="G472" s="286"/>
      <c r="H472" s="286"/>
      <c r="I472" s="286"/>
      <c r="J472" s="286"/>
      <c r="K472" s="286"/>
      <c r="T472" s="29"/>
    </row>
    <row r="473" spans="2:20" ht="15.75" customHeight="1" x14ac:dyDescent="0.35">
      <c r="B473" s="291"/>
      <c r="C473" s="291"/>
      <c r="D473" s="291"/>
      <c r="E473" s="292"/>
      <c r="F473" s="286"/>
      <c r="G473" s="286"/>
      <c r="H473" s="286"/>
      <c r="I473" s="286"/>
      <c r="J473" s="286"/>
      <c r="K473" s="286"/>
      <c r="T473" s="29"/>
    </row>
    <row r="474" spans="2:20" ht="15.75" customHeight="1" x14ac:dyDescent="0.35">
      <c r="B474" s="291"/>
      <c r="C474" s="291"/>
      <c r="D474" s="291"/>
      <c r="E474" s="292"/>
      <c r="F474" s="286"/>
      <c r="G474" s="286"/>
      <c r="H474" s="286"/>
      <c r="I474" s="286"/>
      <c r="J474" s="286"/>
      <c r="K474" s="286"/>
      <c r="T474" s="29"/>
    </row>
    <row r="475" spans="2:20" ht="15.75" customHeight="1" x14ac:dyDescent="0.35">
      <c r="B475" s="291"/>
      <c r="C475" s="291"/>
      <c r="D475" s="291"/>
      <c r="E475" s="292"/>
      <c r="F475" s="286"/>
      <c r="G475" s="286"/>
      <c r="H475" s="286"/>
      <c r="I475" s="286"/>
      <c r="J475" s="286"/>
      <c r="K475" s="286"/>
      <c r="T475" s="29"/>
    </row>
    <row r="476" spans="2:20" ht="15.75" customHeight="1" x14ac:dyDescent="0.35">
      <c r="B476" s="291"/>
      <c r="C476" s="291"/>
      <c r="D476" s="291"/>
      <c r="E476" s="292"/>
      <c r="F476" s="286"/>
      <c r="G476" s="286"/>
      <c r="H476" s="286"/>
      <c r="I476" s="286"/>
      <c r="J476" s="286"/>
      <c r="K476" s="286"/>
      <c r="T476" s="29"/>
    </row>
    <row r="477" spans="2:20" ht="15.75" customHeight="1" x14ac:dyDescent="0.35">
      <c r="B477" s="291"/>
      <c r="C477" s="291"/>
      <c r="D477" s="291"/>
      <c r="E477" s="292"/>
      <c r="F477" s="286"/>
      <c r="G477" s="286"/>
      <c r="H477" s="286"/>
      <c r="I477" s="286"/>
      <c r="J477" s="286"/>
      <c r="K477" s="286"/>
      <c r="T477" s="29"/>
    </row>
    <row r="478" spans="2:20" ht="15.75" customHeight="1" x14ac:dyDescent="0.35">
      <c r="B478" s="291"/>
      <c r="C478" s="291"/>
      <c r="D478" s="291"/>
      <c r="E478" s="292"/>
      <c r="F478" s="286"/>
      <c r="G478" s="286"/>
      <c r="H478" s="286"/>
      <c r="I478" s="286"/>
      <c r="J478" s="286"/>
      <c r="K478" s="286"/>
      <c r="T478" s="29"/>
    </row>
    <row r="479" spans="2:20" ht="15.75" customHeight="1" x14ac:dyDescent="0.35">
      <c r="B479" s="291"/>
      <c r="C479" s="291"/>
      <c r="D479" s="291"/>
      <c r="E479" s="292"/>
      <c r="F479" s="286"/>
      <c r="G479" s="286"/>
      <c r="H479" s="286"/>
      <c r="I479" s="286"/>
      <c r="J479" s="286"/>
      <c r="K479" s="286"/>
      <c r="T479" s="29"/>
    </row>
    <row r="480" spans="2:20" ht="15.75" customHeight="1" x14ac:dyDescent="0.35">
      <c r="B480" s="291"/>
      <c r="C480" s="291"/>
      <c r="D480" s="291"/>
      <c r="E480" s="292"/>
      <c r="F480" s="286"/>
      <c r="G480" s="286"/>
      <c r="H480" s="286"/>
      <c r="I480" s="286"/>
      <c r="J480" s="286"/>
      <c r="K480" s="286"/>
      <c r="T480" s="29"/>
    </row>
    <row r="481" spans="2:20" ht="15.75" customHeight="1" x14ac:dyDescent="0.35">
      <c r="B481" s="291"/>
      <c r="C481" s="291"/>
      <c r="D481" s="291"/>
      <c r="E481" s="292"/>
      <c r="F481" s="286"/>
      <c r="G481" s="286"/>
      <c r="H481" s="286"/>
      <c r="I481" s="286"/>
      <c r="J481" s="286"/>
      <c r="K481" s="286"/>
      <c r="T481" s="29"/>
    </row>
    <row r="482" spans="2:20" ht="15.75" customHeight="1" x14ac:dyDescent="0.35">
      <c r="B482" s="291"/>
      <c r="C482" s="291"/>
      <c r="D482" s="291"/>
      <c r="E482" s="292"/>
      <c r="F482" s="286"/>
      <c r="G482" s="286"/>
      <c r="H482" s="286"/>
      <c r="I482" s="286"/>
      <c r="J482" s="286"/>
      <c r="K482" s="286"/>
      <c r="T482" s="29"/>
    </row>
    <row r="483" spans="2:20" ht="15.75" customHeight="1" x14ac:dyDescent="0.35">
      <c r="B483" s="291"/>
      <c r="C483" s="291"/>
      <c r="D483" s="291"/>
      <c r="E483" s="292"/>
      <c r="F483" s="286"/>
      <c r="G483" s="286"/>
      <c r="H483" s="286"/>
      <c r="I483" s="286"/>
      <c r="J483" s="286"/>
      <c r="K483" s="286"/>
      <c r="T483" s="29"/>
    </row>
    <row r="484" spans="2:20" ht="15.75" customHeight="1" x14ac:dyDescent="0.35">
      <c r="B484" s="291"/>
      <c r="C484" s="291"/>
      <c r="D484" s="291"/>
      <c r="E484" s="292"/>
      <c r="F484" s="286"/>
      <c r="G484" s="286"/>
      <c r="H484" s="286"/>
      <c r="I484" s="286"/>
      <c r="J484" s="286"/>
      <c r="K484" s="286"/>
      <c r="T484" s="29"/>
    </row>
    <row r="485" spans="2:20" ht="15.75" customHeight="1" x14ac:dyDescent="0.35">
      <c r="B485" s="291"/>
      <c r="C485" s="291"/>
      <c r="D485" s="291"/>
      <c r="E485" s="292"/>
      <c r="F485" s="286"/>
      <c r="G485" s="286"/>
      <c r="H485" s="286"/>
      <c r="I485" s="286"/>
      <c r="J485" s="286"/>
      <c r="K485" s="286"/>
      <c r="T485" s="29"/>
    </row>
    <row r="486" spans="2:20" ht="15.75" customHeight="1" x14ac:dyDescent="0.35">
      <c r="B486" s="291"/>
      <c r="C486" s="291"/>
      <c r="D486" s="291"/>
      <c r="E486" s="292"/>
      <c r="F486" s="286"/>
      <c r="G486" s="286"/>
      <c r="H486" s="286"/>
      <c r="I486" s="286"/>
      <c r="J486" s="286"/>
      <c r="K486" s="286"/>
      <c r="T486" s="29"/>
    </row>
    <row r="487" spans="2:20" ht="15.75" customHeight="1" x14ac:dyDescent="0.35">
      <c r="B487" s="291"/>
      <c r="C487" s="291"/>
      <c r="D487" s="291"/>
      <c r="E487" s="292"/>
      <c r="F487" s="286"/>
      <c r="G487" s="286"/>
      <c r="H487" s="286"/>
      <c r="I487" s="286"/>
      <c r="J487" s="286"/>
      <c r="K487" s="286"/>
      <c r="T487" s="29"/>
    </row>
    <row r="488" spans="2:20" ht="15.75" customHeight="1" x14ac:dyDescent="0.35">
      <c r="B488" s="291"/>
      <c r="C488" s="291"/>
      <c r="D488" s="291"/>
      <c r="E488" s="292"/>
      <c r="F488" s="286"/>
      <c r="G488" s="286"/>
      <c r="H488" s="286"/>
      <c r="I488" s="286"/>
      <c r="J488" s="286"/>
      <c r="K488" s="286"/>
      <c r="T488" s="29"/>
    </row>
    <row r="489" spans="2:20" ht="15.75" customHeight="1" x14ac:dyDescent="0.35">
      <c r="B489" s="291"/>
      <c r="C489" s="291"/>
      <c r="D489" s="291"/>
      <c r="E489" s="292"/>
      <c r="F489" s="286"/>
      <c r="G489" s="286"/>
      <c r="H489" s="286"/>
      <c r="I489" s="286"/>
      <c r="J489" s="286"/>
      <c r="K489" s="286"/>
      <c r="T489" s="29"/>
    </row>
    <row r="490" spans="2:20" ht="15.75" customHeight="1" x14ac:dyDescent="0.35">
      <c r="B490" s="291"/>
      <c r="C490" s="291"/>
      <c r="D490" s="291"/>
      <c r="E490" s="292"/>
      <c r="F490" s="286"/>
      <c r="G490" s="286"/>
      <c r="H490" s="286"/>
      <c r="I490" s="286"/>
      <c r="J490" s="286"/>
      <c r="K490" s="286"/>
      <c r="T490" s="29"/>
    </row>
    <row r="491" spans="2:20" ht="15.75" customHeight="1" x14ac:dyDescent="0.35">
      <c r="B491" s="291"/>
      <c r="C491" s="291"/>
      <c r="D491" s="291"/>
      <c r="E491" s="292"/>
      <c r="F491" s="286"/>
      <c r="G491" s="286"/>
      <c r="H491" s="286"/>
      <c r="I491" s="286"/>
      <c r="J491" s="286"/>
      <c r="K491" s="286"/>
      <c r="T491" s="29"/>
    </row>
    <row r="492" spans="2:20" ht="15.75" customHeight="1" x14ac:dyDescent="0.35">
      <c r="B492" s="291"/>
      <c r="C492" s="291"/>
      <c r="D492" s="291"/>
      <c r="E492" s="292"/>
      <c r="F492" s="286"/>
      <c r="G492" s="286"/>
      <c r="H492" s="286"/>
      <c r="I492" s="286"/>
      <c r="J492" s="286"/>
      <c r="K492" s="286"/>
      <c r="T492" s="29"/>
    </row>
    <row r="493" spans="2:20" ht="15.75" customHeight="1" x14ac:dyDescent="0.35">
      <c r="B493" s="291"/>
      <c r="C493" s="291"/>
      <c r="D493" s="291"/>
      <c r="E493" s="292"/>
      <c r="F493" s="286"/>
      <c r="G493" s="286"/>
      <c r="H493" s="286"/>
      <c r="I493" s="286"/>
      <c r="J493" s="286"/>
      <c r="K493" s="286"/>
      <c r="T493" s="29"/>
    </row>
    <row r="494" spans="2:20" ht="15.75" customHeight="1" x14ac:dyDescent="0.35">
      <c r="B494" s="291"/>
      <c r="C494" s="291"/>
      <c r="D494" s="291"/>
      <c r="E494" s="292"/>
      <c r="F494" s="286"/>
      <c r="G494" s="286"/>
      <c r="H494" s="286"/>
      <c r="I494" s="286"/>
      <c r="J494" s="286"/>
      <c r="K494" s="286"/>
      <c r="T494" s="29"/>
    </row>
    <row r="495" spans="2:20" ht="15.75" customHeight="1" x14ac:dyDescent="0.35">
      <c r="B495" s="291"/>
      <c r="C495" s="291"/>
      <c r="D495" s="291"/>
      <c r="E495" s="292"/>
      <c r="F495" s="286"/>
      <c r="G495" s="286"/>
      <c r="H495" s="286"/>
      <c r="I495" s="286"/>
      <c r="J495" s="286"/>
      <c r="K495" s="286"/>
      <c r="T495" s="29"/>
    </row>
    <row r="496" spans="2:20" ht="15.75" customHeight="1" x14ac:dyDescent="0.35">
      <c r="B496" s="291"/>
      <c r="C496" s="291"/>
      <c r="D496" s="291"/>
      <c r="E496" s="292"/>
      <c r="F496" s="286"/>
      <c r="G496" s="286"/>
      <c r="H496" s="286"/>
      <c r="I496" s="286"/>
      <c r="J496" s="286"/>
      <c r="K496" s="286"/>
      <c r="T496" s="29"/>
    </row>
    <row r="497" spans="2:20" ht="15.75" customHeight="1" x14ac:dyDescent="0.35">
      <c r="B497" s="291"/>
      <c r="C497" s="291"/>
      <c r="D497" s="291"/>
      <c r="E497" s="292"/>
      <c r="F497" s="286"/>
      <c r="G497" s="286"/>
      <c r="H497" s="286"/>
      <c r="I497" s="286"/>
      <c r="J497" s="286"/>
      <c r="K497" s="286"/>
      <c r="T497" s="29"/>
    </row>
    <row r="498" spans="2:20" ht="15.75" customHeight="1" x14ac:dyDescent="0.35">
      <c r="B498" s="291"/>
      <c r="C498" s="291"/>
      <c r="D498" s="291"/>
      <c r="E498" s="292"/>
      <c r="F498" s="286"/>
      <c r="G498" s="286"/>
      <c r="H498" s="286"/>
      <c r="I498" s="286"/>
      <c r="J498" s="286"/>
      <c r="K498" s="286"/>
      <c r="T498" s="29"/>
    </row>
    <row r="499" spans="2:20" ht="15.75" customHeight="1" x14ac:dyDescent="0.35">
      <c r="B499" s="291"/>
      <c r="C499" s="291"/>
      <c r="D499" s="291"/>
      <c r="E499" s="292"/>
      <c r="F499" s="286"/>
      <c r="G499" s="286"/>
      <c r="H499" s="286"/>
      <c r="I499" s="286"/>
      <c r="J499" s="286"/>
      <c r="K499" s="286"/>
      <c r="T499" s="29"/>
    </row>
    <row r="500" spans="2:20" ht="15.75" customHeight="1" x14ac:dyDescent="0.35">
      <c r="B500" s="291"/>
      <c r="C500" s="291"/>
      <c r="D500" s="291"/>
      <c r="E500" s="292"/>
      <c r="F500" s="286"/>
      <c r="G500" s="286"/>
      <c r="H500" s="286"/>
      <c r="I500" s="286"/>
      <c r="J500" s="286"/>
      <c r="K500" s="286"/>
      <c r="T500" s="29"/>
    </row>
    <row r="501" spans="2:20" ht="15.75" customHeight="1" x14ac:dyDescent="0.35">
      <c r="B501" s="291"/>
      <c r="C501" s="291"/>
      <c r="D501" s="291"/>
      <c r="E501" s="292"/>
      <c r="F501" s="286"/>
      <c r="G501" s="286"/>
      <c r="H501" s="286"/>
      <c r="I501" s="286"/>
      <c r="J501" s="286"/>
      <c r="K501" s="286"/>
      <c r="T501" s="29"/>
    </row>
    <row r="502" spans="2:20" ht="15.75" customHeight="1" x14ac:dyDescent="0.35">
      <c r="B502" s="291"/>
      <c r="C502" s="291"/>
      <c r="D502" s="291"/>
      <c r="E502" s="292"/>
      <c r="F502" s="286"/>
      <c r="G502" s="286"/>
      <c r="H502" s="286"/>
      <c r="I502" s="286"/>
      <c r="J502" s="286"/>
      <c r="K502" s="286"/>
      <c r="T502" s="29"/>
    </row>
    <row r="503" spans="2:20" ht="15.75" customHeight="1" x14ac:dyDescent="0.35">
      <c r="B503" s="291"/>
      <c r="C503" s="291"/>
      <c r="D503" s="291"/>
      <c r="E503" s="292"/>
      <c r="F503" s="286"/>
      <c r="G503" s="286"/>
      <c r="H503" s="286"/>
      <c r="I503" s="286"/>
      <c r="J503" s="286"/>
      <c r="K503" s="286"/>
      <c r="T503" s="29"/>
    </row>
    <row r="504" spans="2:20" ht="15.75" customHeight="1" x14ac:dyDescent="0.35">
      <c r="B504" s="291"/>
      <c r="C504" s="291"/>
      <c r="D504" s="291"/>
      <c r="E504" s="292"/>
      <c r="F504" s="286"/>
      <c r="G504" s="286"/>
      <c r="H504" s="286"/>
      <c r="I504" s="286"/>
      <c r="J504" s="286"/>
      <c r="K504" s="286"/>
      <c r="T504" s="29"/>
    </row>
    <row r="505" spans="2:20" ht="15.75" customHeight="1" x14ac:dyDescent="0.35">
      <c r="B505" s="291"/>
      <c r="C505" s="291"/>
      <c r="D505" s="291"/>
      <c r="E505" s="292"/>
      <c r="F505" s="286"/>
      <c r="G505" s="286"/>
      <c r="H505" s="286"/>
      <c r="I505" s="286"/>
      <c r="J505" s="286"/>
      <c r="K505" s="286"/>
      <c r="T505" s="29"/>
    </row>
    <row r="506" spans="2:20" ht="15.75" customHeight="1" x14ac:dyDescent="0.35">
      <c r="B506" s="291"/>
      <c r="C506" s="291"/>
      <c r="D506" s="291"/>
      <c r="E506" s="292"/>
      <c r="F506" s="286"/>
      <c r="G506" s="286"/>
      <c r="H506" s="286"/>
      <c r="I506" s="286"/>
      <c r="J506" s="286"/>
      <c r="K506" s="286"/>
      <c r="T506" s="29"/>
    </row>
    <row r="507" spans="2:20" ht="15.75" customHeight="1" x14ac:dyDescent="0.35">
      <c r="B507" s="291"/>
      <c r="C507" s="291"/>
      <c r="D507" s="291"/>
      <c r="E507" s="292"/>
      <c r="F507" s="286"/>
      <c r="G507" s="286"/>
      <c r="H507" s="286"/>
      <c r="I507" s="286"/>
      <c r="J507" s="286"/>
      <c r="K507" s="286"/>
      <c r="T507" s="29"/>
    </row>
    <row r="508" spans="2:20" ht="15.75" customHeight="1" x14ac:dyDescent="0.35">
      <c r="B508" s="291"/>
      <c r="C508" s="291"/>
      <c r="D508" s="291"/>
      <c r="E508" s="292"/>
      <c r="F508" s="286"/>
      <c r="G508" s="286"/>
      <c r="H508" s="286"/>
      <c r="I508" s="286"/>
      <c r="J508" s="286"/>
      <c r="K508" s="286"/>
      <c r="T508" s="29"/>
    </row>
    <row r="509" spans="2:20" ht="15.75" customHeight="1" x14ac:dyDescent="0.35">
      <c r="B509" s="291"/>
      <c r="C509" s="291"/>
      <c r="D509" s="291"/>
      <c r="E509" s="292"/>
      <c r="F509" s="286"/>
      <c r="G509" s="286"/>
      <c r="H509" s="286"/>
      <c r="I509" s="286"/>
      <c r="J509" s="286"/>
      <c r="K509" s="286"/>
      <c r="T509" s="29"/>
    </row>
    <row r="510" spans="2:20" ht="15.75" customHeight="1" x14ac:dyDescent="0.35">
      <c r="B510" s="291"/>
      <c r="C510" s="291"/>
      <c r="D510" s="291"/>
      <c r="E510" s="292"/>
      <c r="F510" s="286"/>
      <c r="G510" s="286"/>
      <c r="H510" s="286"/>
      <c r="I510" s="286"/>
      <c r="J510" s="286"/>
      <c r="K510" s="286"/>
      <c r="T510" s="29"/>
    </row>
    <row r="511" spans="2:20" ht="15.75" customHeight="1" x14ac:dyDescent="0.35">
      <c r="B511" s="291"/>
      <c r="C511" s="291"/>
      <c r="D511" s="291"/>
      <c r="E511" s="292"/>
      <c r="F511" s="286"/>
      <c r="G511" s="286"/>
      <c r="H511" s="286"/>
      <c r="I511" s="286"/>
      <c r="J511" s="286"/>
      <c r="K511" s="286"/>
      <c r="T511" s="29"/>
    </row>
    <row r="512" spans="2:20" ht="15.75" customHeight="1" x14ac:dyDescent="0.35">
      <c r="B512" s="291"/>
      <c r="C512" s="291"/>
      <c r="D512" s="291"/>
      <c r="E512" s="292"/>
      <c r="F512" s="286"/>
      <c r="G512" s="286"/>
      <c r="H512" s="286"/>
      <c r="I512" s="286"/>
      <c r="J512" s="286"/>
      <c r="K512" s="286"/>
      <c r="T512" s="29"/>
    </row>
    <row r="513" spans="2:20" ht="15.75" customHeight="1" x14ac:dyDescent="0.35">
      <c r="B513" s="291"/>
      <c r="C513" s="291"/>
      <c r="D513" s="291"/>
      <c r="E513" s="292"/>
      <c r="F513" s="286"/>
      <c r="G513" s="286"/>
      <c r="H513" s="286"/>
      <c r="I513" s="286"/>
      <c r="J513" s="286"/>
      <c r="K513" s="286"/>
      <c r="T513" s="29"/>
    </row>
    <row r="514" spans="2:20" ht="15.75" customHeight="1" x14ac:dyDescent="0.35">
      <c r="B514" s="291"/>
      <c r="C514" s="291"/>
      <c r="D514" s="291"/>
      <c r="E514" s="292"/>
      <c r="F514" s="286"/>
      <c r="G514" s="286"/>
      <c r="H514" s="286"/>
      <c r="I514" s="286"/>
      <c r="J514" s="286"/>
      <c r="K514" s="286"/>
      <c r="T514" s="29"/>
    </row>
    <row r="515" spans="2:20" ht="15.75" customHeight="1" x14ac:dyDescent="0.35">
      <c r="B515" s="291"/>
      <c r="C515" s="291"/>
      <c r="D515" s="291"/>
      <c r="E515" s="292"/>
      <c r="F515" s="286"/>
      <c r="G515" s="286"/>
      <c r="H515" s="286"/>
      <c r="I515" s="286"/>
      <c r="J515" s="286"/>
      <c r="K515" s="286"/>
      <c r="T515" s="29"/>
    </row>
    <row r="516" spans="2:20" ht="15.75" customHeight="1" x14ac:dyDescent="0.35">
      <c r="B516" s="291"/>
      <c r="C516" s="291"/>
      <c r="D516" s="291"/>
      <c r="E516" s="292"/>
      <c r="F516" s="286"/>
      <c r="G516" s="286"/>
      <c r="H516" s="286"/>
      <c r="I516" s="286"/>
      <c r="J516" s="286"/>
      <c r="K516" s="286"/>
      <c r="T516" s="29"/>
    </row>
    <row r="517" spans="2:20" ht="15.75" customHeight="1" x14ac:dyDescent="0.35">
      <c r="B517" s="291"/>
      <c r="C517" s="291"/>
      <c r="D517" s="291"/>
      <c r="E517" s="292"/>
      <c r="F517" s="286"/>
      <c r="G517" s="286"/>
      <c r="H517" s="286"/>
      <c r="I517" s="286"/>
      <c r="J517" s="286"/>
      <c r="K517" s="286"/>
      <c r="T517" s="29"/>
    </row>
    <row r="518" spans="2:20" ht="15.75" customHeight="1" x14ac:dyDescent="0.35">
      <c r="B518" s="291"/>
      <c r="C518" s="291"/>
      <c r="D518" s="291"/>
      <c r="E518" s="292"/>
      <c r="F518" s="286"/>
      <c r="G518" s="286"/>
      <c r="H518" s="286"/>
      <c r="I518" s="286"/>
      <c r="J518" s="286"/>
      <c r="K518" s="286"/>
      <c r="T518" s="29"/>
    </row>
    <row r="519" spans="2:20" ht="15.75" customHeight="1" x14ac:dyDescent="0.35">
      <c r="B519" s="291"/>
      <c r="C519" s="291"/>
      <c r="D519" s="291"/>
      <c r="E519" s="292"/>
      <c r="F519" s="286"/>
      <c r="G519" s="286"/>
      <c r="H519" s="286"/>
      <c r="I519" s="286"/>
      <c r="J519" s="286"/>
      <c r="K519" s="286"/>
      <c r="T519" s="29"/>
    </row>
    <row r="520" spans="2:20" ht="15.75" customHeight="1" x14ac:dyDescent="0.35">
      <c r="B520" s="291"/>
      <c r="C520" s="291"/>
      <c r="D520" s="291"/>
      <c r="E520" s="292"/>
      <c r="F520" s="286"/>
      <c r="G520" s="286"/>
      <c r="H520" s="286"/>
      <c r="I520" s="286"/>
      <c r="J520" s="286"/>
      <c r="K520" s="286"/>
      <c r="T520" s="29"/>
    </row>
    <row r="521" spans="2:20" ht="15.75" customHeight="1" x14ac:dyDescent="0.35">
      <c r="B521" s="291"/>
      <c r="C521" s="291"/>
      <c r="D521" s="291"/>
      <c r="E521" s="292"/>
      <c r="F521" s="286"/>
      <c r="G521" s="286"/>
      <c r="H521" s="286"/>
      <c r="I521" s="286"/>
      <c r="J521" s="286"/>
      <c r="K521" s="286"/>
      <c r="T521" s="29"/>
    </row>
    <row r="522" spans="2:20" ht="15.75" customHeight="1" x14ac:dyDescent="0.35">
      <c r="B522" s="291"/>
      <c r="C522" s="291"/>
      <c r="D522" s="291"/>
      <c r="E522" s="292"/>
      <c r="F522" s="286"/>
      <c r="G522" s="286"/>
      <c r="H522" s="286"/>
      <c r="I522" s="286"/>
      <c r="J522" s="286"/>
      <c r="K522" s="286"/>
      <c r="T522" s="29"/>
    </row>
    <row r="523" spans="2:20" ht="15.75" customHeight="1" x14ac:dyDescent="0.35">
      <c r="B523" s="291"/>
      <c r="C523" s="291"/>
      <c r="D523" s="291"/>
      <c r="E523" s="292"/>
      <c r="F523" s="286"/>
      <c r="G523" s="286"/>
      <c r="H523" s="286"/>
      <c r="I523" s="286"/>
      <c r="J523" s="286"/>
      <c r="K523" s="286"/>
      <c r="T523" s="29"/>
    </row>
    <row r="524" spans="2:20" ht="15.75" customHeight="1" x14ac:dyDescent="0.35">
      <c r="B524" s="291"/>
      <c r="C524" s="291"/>
      <c r="D524" s="291"/>
      <c r="E524" s="292"/>
      <c r="F524" s="286"/>
      <c r="G524" s="286"/>
      <c r="H524" s="286"/>
      <c r="I524" s="286"/>
      <c r="J524" s="286"/>
      <c r="K524" s="286"/>
      <c r="T524" s="29"/>
    </row>
    <row r="525" spans="2:20" ht="15.75" customHeight="1" x14ac:dyDescent="0.35">
      <c r="B525" s="291"/>
      <c r="C525" s="291"/>
      <c r="D525" s="291"/>
      <c r="E525" s="292"/>
      <c r="F525" s="286"/>
      <c r="G525" s="286"/>
      <c r="H525" s="286"/>
      <c r="I525" s="286"/>
      <c r="J525" s="286"/>
      <c r="K525" s="286"/>
      <c r="T525" s="29"/>
    </row>
    <row r="526" spans="2:20" ht="15.75" customHeight="1" x14ac:dyDescent="0.35">
      <c r="B526" s="291"/>
      <c r="C526" s="291"/>
      <c r="D526" s="291"/>
      <c r="E526" s="292"/>
      <c r="F526" s="286"/>
      <c r="G526" s="286"/>
      <c r="H526" s="286"/>
      <c r="I526" s="286"/>
      <c r="J526" s="286"/>
      <c r="K526" s="286"/>
      <c r="T526" s="29"/>
    </row>
    <row r="527" spans="2:20" ht="15.75" customHeight="1" x14ac:dyDescent="0.35">
      <c r="B527" s="291"/>
      <c r="C527" s="291"/>
      <c r="D527" s="291"/>
      <c r="E527" s="292"/>
      <c r="F527" s="286"/>
      <c r="G527" s="286"/>
      <c r="H527" s="286"/>
      <c r="I527" s="286"/>
      <c r="J527" s="286"/>
      <c r="K527" s="286"/>
      <c r="T527" s="29"/>
    </row>
    <row r="528" spans="2:20" ht="15.75" customHeight="1" x14ac:dyDescent="0.35">
      <c r="B528" s="291"/>
      <c r="C528" s="291"/>
      <c r="D528" s="291"/>
      <c r="E528" s="292"/>
      <c r="F528" s="286"/>
      <c r="G528" s="286"/>
      <c r="H528" s="286"/>
      <c r="I528" s="286"/>
      <c r="J528" s="286"/>
      <c r="K528" s="286"/>
      <c r="T528" s="29"/>
    </row>
    <row r="529" spans="2:20" ht="15.75" customHeight="1" x14ac:dyDescent="0.35">
      <c r="B529" s="291"/>
      <c r="C529" s="291"/>
      <c r="D529" s="291"/>
      <c r="E529" s="292"/>
      <c r="F529" s="286"/>
      <c r="G529" s="286"/>
      <c r="H529" s="286"/>
      <c r="I529" s="286"/>
      <c r="J529" s="286"/>
      <c r="K529" s="286"/>
      <c r="T529" s="29"/>
    </row>
    <row r="530" spans="2:20" ht="15.75" customHeight="1" x14ac:dyDescent="0.35">
      <c r="B530" s="291"/>
      <c r="C530" s="291"/>
      <c r="D530" s="291"/>
      <c r="E530" s="292"/>
      <c r="F530" s="286"/>
      <c r="G530" s="286"/>
      <c r="H530" s="286"/>
      <c r="I530" s="286"/>
      <c r="J530" s="286"/>
      <c r="K530" s="286"/>
      <c r="T530" s="29"/>
    </row>
    <row r="531" spans="2:20" ht="15.75" customHeight="1" x14ac:dyDescent="0.35">
      <c r="B531" s="291"/>
      <c r="C531" s="291"/>
      <c r="D531" s="291"/>
      <c r="E531" s="292"/>
      <c r="F531" s="286"/>
      <c r="G531" s="286"/>
      <c r="H531" s="286"/>
      <c r="I531" s="286"/>
      <c r="J531" s="286"/>
      <c r="K531" s="286"/>
      <c r="T531" s="29"/>
    </row>
    <row r="532" spans="2:20" ht="15.75" customHeight="1" x14ac:dyDescent="0.35">
      <c r="B532" s="291"/>
      <c r="C532" s="291"/>
      <c r="D532" s="291"/>
      <c r="E532" s="292"/>
      <c r="F532" s="286"/>
      <c r="G532" s="286"/>
      <c r="H532" s="286"/>
      <c r="I532" s="286"/>
      <c r="J532" s="286"/>
      <c r="K532" s="286"/>
      <c r="T532" s="29"/>
    </row>
    <row r="533" spans="2:20" ht="15.75" customHeight="1" x14ac:dyDescent="0.35">
      <c r="B533" s="291"/>
      <c r="C533" s="291"/>
      <c r="D533" s="291"/>
      <c r="E533" s="292"/>
      <c r="F533" s="286"/>
      <c r="G533" s="286"/>
      <c r="H533" s="286"/>
      <c r="I533" s="286"/>
      <c r="J533" s="286"/>
      <c r="K533" s="286"/>
      <c r="T533" s="29"/>
    </row>
    <row r="534" spans="2:20" ht="15.75" customHeight="1" x14ac:dyDescent="0.35">
      <c r="B534" s="291"/>
      <c r="C534" s="291"/>
      <c r="D534" s="291"/>
      <c r="E534" s="292"/>
      <c r="F534" s="286"/>
      <c r="G534" s="286"/>
      <c r="H534" s="286"/>
      <c r="I534" s="286"/>
      <c r="J534" s="286"/>
      <c r="K534" s="286"/>
      <c r="T534" s="29"/>
    </row>
    <row r="535" spans="2:20" ht="15.75" customHeight="1" x14ac:dyDescent="0.35">
      <c r="B535" s="291"/>
      <c r="C535" s="291"/>
      <c r="D535" s="291"/>
      <c r="E535" s="292"/>
      <c r="F535" s="286"/>
      <c r="G535" s="286"/>
      <c r="H535" s="286"/>
      <c r="I535" s="286"/>
      <c r="J535" s="286"/>
      <c r="K535" s="286"/>
      <c r="T535" s="29"/>
    </row>
    <row r="536" spans="2:20" ht="15.75" customHeight="1" x14ac:dyDescent="0.35">
      <c r="B536" s="291"/>
      <c r="C536" s="291"/>
      <c r="D536" s="291"/>
      <c r="E536" s="292"/>
      <c r="F536" s="286"/>
      <c r="G536" s="286"/>
      <c r="H536" s="286"/>
      <c r="I536" s="286"/>
      <c r="J536" s="286"/>
      <c r="K536" s="286"/>
      <c r="T536" s="29"/>
    </row>
    <row r="537" spans="2:20" ht="15.75" customHeight="1" x14ac:dyDescent="0.35">
      <c r="B537" s="291"/>
      <c r="C537" s="291"/>
      <c r="D537" s="291"/>
      <c r="E537" s="292"/>
      <c r="F537" s="286"/>
      <c r="G537" s="286"/>
      <c r="H537" s="286"/>
      <c r="I537" s="286"/>
      <c r="J537" s="286"/>
      <c r="K537" s="286"/>
      <c r="T537" s="29"/>
    </row>
    <row r="538" spans="2:20" ht="15.75" customHeight="1" x14ac:dyDescent="0.35">
      <c r="B538" s="291"/>
      <c r="C538" s="291"/>
      <c r="D538" s="291"/>
      <c r="E538" s="292"/>
      <c r="F538" s="286"/>
      <c r="G538" s="286"/>
      <c r="H538" s="286"/>
      <c r="I538" s="286"/>
      <c r="J538" s="286"/>
      <c r="K538" s="286"/>
      <c r="T538" s="29"/>
    </row>
    <row r="539" spans="2:20" ht="15.75" customHeight="1" x14ac:dyDescent="0.35">
      <c r="B539" s="291"/>
      <c r="C539" s="291"/>
      <c r="D539" s="291"/>
      <c r="E539" s="292"/>
      <c r="F539" s="286"/>
      <c r="G539" s="286"/>
      <c r="H539" s="286"/>
      <c r="I539" s="286"/>
      <c r="J539" s="286"/>
      <c r="K539" s="286"/>
      <c r="T539" s="29"/>
    </row>
    <row r="540" spans="2:20" ht="15.75" customHeight="1" x14ac:dyDescent="0.35">
      <c r="B540" s="291"/>
      <c r="C540" s="291"/>
      <c r="D540" s="291"/>
      <c r="E540" s="292"/>
      <c r="F540" s="286"/>
      <c r="G540" s="286"/>
      <c r="H540" s="286"/>
      <c r="I540" s="286"/>
      <c r="J540" s="286"/>
      <c r="K540" s="286"/>
      <c r="T540" s="29"/>
    </row>
    <row r="541" spans="2:20" ht="15.75" customHeight="1" x14ac:dyDescent="0.35">
      <c r="B541" s="291"/>
      <c r="C541" s="291"/>
      <c r="D541" s="291"/>
      <c r="E541" s="292"/>
      <c r="F541" s="286"/>
      <c r="G541" s="286"/>
      <c r="H541" s="286"/>
      <c r="I541" s="286"/>
      <c r="J541" s="286"/>
      <c r="K541" s="286"/>
      <c r="T541" s="29"/>
    </row>
    <row r="542" spans="2:20" ht="15.75" customHeight="1" x14ac:dyDescent="0.35">
      <c r="B542" s="291"/>
      <c r="C542" s="291"/>
      <c r="D542" s="291"/>
      <c r="E542" s="292"/>
      <c r="F542" s="286"/>
      <c r="G542" s="286"/>
      <c r="H542" s="286"/>
      <c r="I542" s="286"/>
      <c r="J542" s="286"/>
      <c r="K542" s="286"/>
      <c r="T542" s="29"/>
    </row>
    <row r="543" spans="2:20" ht="15.75" customHeight="1" x14ac:dyDescent="0.35">
      <c r="B543" s="291"/>
      <c r="C543" s="291"/>
      <c r="D543" s="291"/>
      <c r="E543" s="292"/>
      <c r="F543" s="286"/>
      <c r="G543" s="286"/>
      <c r="H543" s="286"/>
      <c r="I543" s="286"/>
      <c r="J543" s="286"/>
      <c r="K543" s="286"/>
      <c r="T543" s="29"/>
    </row>
    <row r="544" spans="2:20" ht="15.75" customHeight="1" x14ac:dyDescent="0.35">
      <c r="B544" s="291"/>
      <c r="C544" s="291"/>
      <c r="D544" s="291"/>
      <c r="E544" s="292"/>
      <c r="F544" s="286"/>
      <c r="G544" s="286"/>
      <c r="H544" s="286"/>
      <c r="I544" s="286"/>
      <c r="J544" s="286"/>
      <c r="K544" s="286"/>
      <c r="T544" s="29"/>
    </row>
    <row r="545" spans="2:20" ht="15.75" customHeight="1" x14ac:dyDescent="0.35">
      <c r="B545" s="291"/>
      <c r="C545" s="291"/>
      <c r="D545" s="291"/>
      <c r="E545" s="292"/>
      <c r="F545" s="286"/>
      <c r="G545" s="286"/>
      <c r="H545" s="286"/>
      <c r="I545" s="286"/>
      <c r="J545" s="286"/>
      <c r="K545" s="286"/>
      <c r="T545" s="29"/>
    </row>
    <row r="546" spans="2:20" ht="15.75" customHeight="1" x14ac:dyDescent="0.35">
      <c r="B546" s="291"/>
      <c r="C546" s="291"/>
      <c r="D546" s="291"/>
      <c r="E546" s="292"/>
      <c r="F546" s="286"/>
      <c r="G546" s="286"/>
      <c r="H546" s="286"/>
      <c r="I546" s="286"/>
      <c r="J546" s="286"/>
      <c r="K546" s="286"/>
      <c r="T546" s="29"/>
    </row>
    <row r="547" spans="2:20" ht="15.75" customHeight="1" x14ac:dyDescent="0.35">
      <c r="B547" s="291"/>
      <c r="C547" s="291"/>
      <c r="D547" s="291"/>
      <c r="E547" s="292"/>
      <c r="F547" s="286"/>
      <c r="G547" s="286"/>
      <c r="H547" s="286"/>
      <c r="I547" s="286"/>
      <c r="J547" s="286"/>
      <c r="K547" s="286"/>
      <c r="T547" s="29"/>
    </row>
    <row r="548" spans="2:20" ht="15.75" customHeight="1" x14ac:dyDescent="0.35">
      <c r="B548" s="291"/>
      <c r="C548" s="291"/>
      <c r="D548" s="291"/>
      <c r="E548" s="292"/>
      <c r="F548" s="286"/>
      <c r="G548" s="286"/>
      <c r="H548" s="286"/>
      <c r="I548" s="286"/>
      <c r="J548" s="286"/>
      <c r="K548" s="286"/>
      <c r="T548" s="29"/>
    </row>
    <row r="549" spans="2:20" ht="15.75" customHeight="1" x14ac:dyDescent="0.35">
      <c r="B549" s="291"/>
      <c r="C549" s="291"/>
      <c r="D549" s="291"/>
      <c r="E549" s="292"/>
      <c r="F549" s="286"/>
      <c r="G549" s="286"/>
      <c r="H549" s="286"/>
      <c r="I549" s="286"/>
      <c r="J549" s="286"/>
      <c r="K549" s="286"/>
      <c r="T549" s="29"/>
    </row>
    <row r="550" spans="2:20" ht="15.75" customHeight="1" x14ac:dyDescent="0.35">
      <c r="B550" s="291"/>
      <c r="C550" s="291"/>
      <c r="D550" s="291"/>
      <c r="E550" s="292"/>
      <c r="F550" s="286"/>
      <c r="G550" s="286"/>
      <c r="H550" s="286"/>
      <c r="I550" s="286"/>
      <c r="J550" s="286"/>
      <c r="K550" s="286"/>
      <c r="T550" s="29"/>
    </row>
    <row r="551" spans="2:20" ht="15.75" customHeight="1" x14ac:dyDescent="0.35">
      <c r="B551" s="291"/>
      <c r="C551" s="291"/>
      <c r="D551" s="291"/>
      <c r="E551" s="292"/>
      <c r="F551" s="286"/>
      <c r="G551" s="286"/>
      <c r="H551" s="286"/>
      <c r="I551" s="286"/>
      <c r="J551" s="286"/>
      <c r="K551" s="286"/>
      <c r="T551" s="29"/>
    </row>
    <row r="552" spans="2:20" ht="15.75" customHeight="1" x14ac:dyDescent="0.35">
      <c r="B552" s="291"/>
      <c r="C552" s="291"/>
      <c r="D552" s="291"/>
      <c r="E552" s="292"/>
      <c r="F552" s="286"/>
      <c r="G552" s="286"/>
      <c r="H552" s="286"/>
      <c r="I552" s="286"/>
      <c r="J552" s="286"/>
      <c r="K552" s="286"/>
      <c r="T552" s="29"/>
    </row>
    <row r="553" spans="2:20" ht="15.75" customHeight="1" x14ac:dyDescent="0.35">
      <c r="B553" s="291"/>
      <c r="C553" s="291"/>
      <c r="D553" s="291"/>
      <c r="E553" s="292"/>
      <c r="F553" s="286"/>
      <c r="G553" s="286"/>
      <c r="H553" s="286"/>
      <c r="I553" s="286"/>
      <c r="J553" s="286"/>
      <c r="K553" s="286"/>
      <c r="T553" s="29"/>
    </row>
    <row r="554" spans="2:20" ht="15.75" customHeight="1" x14ac:dyDescent="0.35">
      <c r="B554" s="291"/>
      <c r="C554" s="291"/>
      <c r="D554" s="291"/>
      <c r="E554" s="292"/>
      <c r="F554" s="286"/>
      <c r="G554" s="286"/>
      <c r="H554" s="286"/>
      <c r="I554" s="286"/>
      <c r="J554" s="286"/>
      <c r="K554" s="286"/>
      <c r="T554" s="29"/>
    </row>
    <row r="555" spans="2:20" ht="15.75" customHeight="1" x14ac:dyDescent="0.35">
      <c r="B555" s="291"/>
      <c r="C555" s="291"/>
      <c r="D555" s="291"/>
      <c r="E555" s="292"/>
      <c r="F555" s="286"/>
      <c r="G555" s="286"/>
      <c r="H555" s="286"/>
      <c r="I555" s="286"/>
      <c r="J555" s="286"/>
      <c r="K555" s="286"/>
      <c r="T555" s="29"/>
    </row>
    <row r="556" spans="2:20" ht="15.75" customHeight="1" x14ac:dyDescent="0.35">
      <c r="B556" s="291"/>
      <c r="C556" s="291"/>
      <c r="D556" s="291"/>
      <c r="E556" s="292"/>
      <c r="F556" s="286"/>
      <c r="G556" s="286"/>
      <c r="H556" s="286"/>
      <c r="I556" s="286"/>
      <c r="J556" s="286"/>
      <c r="K556" s="286"/>
      <c r="T556" s="29"/>
    </row>
    <row r="557" spans="2:20" ht="15.75" customHeight="1" x14ac:dyDescent="0.35">
      <c r="B557" s="291"/>
      <c r="C557" s="291"/>
      <c r="D557" s="291"/>
      <c r="E557" s="292"/>
      <c r="F557" s="286"/>
      <c r="G557" s="286"/>
      <c r="H557" s="286"/>
      <c r="I557" s="286"/>
      <c r="J557" s="286"/>
      <c r="K557" s="286"/>
      <c r="T557" s="29"/>
    </row>
    <row r="558" spans="2:20" ht="15.75" customHeight="1" x14ac:dyDescent="0.35">
      <c r="B558" s="291"/>
      <c r="C558" s="291"/>
      <c r="D558" s="291"/>
      <c r="E558" s="292"/>
      <c r="F558" s="286"/>
      <c r="G558" s="286"/>
      <c r="H558" s="286"/>
      <c r="I558" s="286"/>
      <c r="J558" s="286"/>
      <c r="K558" s="286"/>
      <c r="T558" s="29"/>
    </row>
    <row r="559" spans="2:20" ht="15.75" customHeight="1" x14ac:dyDescent="0.35">
      <c r="B559" s="291"/>
      <c r="C559" s="291"/>
      <c r="D559" s="291"/>
      <c r="E559" s="292"/>
      <c r="F559" s="286"/>
      <c r="G559" s="286"/>
      <c r="H559" s="286"/>
      <c r="I559" s="286"/>
      <c r="J559" s="286"/>
      <c r="K559" s="286"/>
      <c r="T559" s="29"/>
    </row>
    <row r="560" spans="2:20" ht="15.75" customHeight="1" x14ac:dyDescent="0.35">
      <c r="B560" s="291"/>
      <c r="C560" s="291"/>
      <c r="D560" s="291"/>
      <c r="E560" s="292"/>
      <c r="F560" s="286"/>
      <c r="G560" s="286"/>
      <c r="H560" s="286"/>
      <c r="I560" s="286"/>
      <c r="J560" s="286"/>
      <c r="K560" s="286"/>
      <c r="T560" s="29"/>
    </row>
    <row r="561" spans="2:20" ht="15.75" customHeight="1" x14ac:dyDescent="0.35">
      <c r="B561" s="291"/>
      <c r="C561" s="291"/>
      <c r="D561" s="291"/>
      <c r="E561" s="292"/>
      <c r="F561" s="286"/>
      <c r="G561" s="286"/>
      <c r="H561" s="286"/>
      <c r="I561" s="286"/>
      <c r="J561" s="286"/>
      <c r="K561" s="286"/>
      <c r="T561" s="29"/>
    </row>
    <row r="562" spans="2:20" ht="15.75" customHeight="1" x14ac:dyDescent="0.35">
      <c r="B562" s="291"/>
      <c r="C562" s="291"/>
      <c r="D562" s="291"/>
      <c r="E562" s="292"/>
      <c r="F562" s="286"/>
      <c r="G562" s="286"/>
      <c r="H562" s="286"/>
      <c r="I562" s="286"/>
      <c r="J562" s="286"/>
      <c r="K562" s="286"/>
      <c r="T562" s="29"/>
    </row>
    <row r="563" spans="2:20" ht="15.75" customHeight="1" x14ac:dyDescent="0.35">
      <c r="B563" s="291"/>
      <c r="C563" s="291"/>
      <c r="D563" s="291"/>
      <c r="E563" s="292"/>
      <c r="F563" s="286"/>
      <c r="G563" s="286"/>
      <c r="H563" s="286"/>
      <c r="I563" s="286"/>
      <c r="J563" s="286"/>
      <c r="K563" s="286"/>
      <c r="T563" s="29"/>
    </row>
    <row r="564" spans="2:20" ht="15.75" customHeight="1" x14ac:dyDescent="0.35">
      <c r="B564" s="291"/>
      <c r="C564" s="291"/>
      <c r="D564" s="291"/>
      <c r="E564" s="292"/>
      <c r="F564" s="286"/>
      <c r="G564" s="286"/>
      <c r="H564" s="286"/>
      <c r="I564" s="286"/>
      <c r="J564" s="286"/>
      <c r="K564" s="286"/>
      <c r="T564" s="29"/>
    </row>
    <row r="565" spans="2:20" ht="15.75" customHeight="1" x14ac:dyDescent="0.35">
      <c r="B565" s="291"/>
      <c r="C565" s="291"/>
      <c r="D565" s="291"/>
      <c r="E565" s="292"/>
      <c r="F565" s="286"/>
      <c r="G565" s="286"/>
      <c r="H565" s="286"/>
      <c r="I565" s="286"/>
      <c r="J565" s="286"/>
      <c r="K565" s="286"/>
      <c r="T565" s="29"/>
    </row>
    <row r="566" spans="2:20" ht="15.75" customHeight="1" x14ac:dyDescent="0.35">
      <c r="B566" s="291"/>
      <c r="C566" s="291"/>
      <c r="D566" s="291"/>
      <c r="E566" s="292"/>
      <c r="F566" s="286"/>
      <c r="G566" s="286"/>
      <c r="H566" s="286"/>
      <c r="I566" s="286"/>
      <c r="J566" s="286"/>
      <c r="K566" s="286"/>
      <c r="T566" s="29"/>
    </row>
    <row r="567" spans="2:20" ht="15.75" customHeight="1" x14ac:dyDescent="0.35">
      <c r="B567" s="291"/>
      <c r="C567" s="291"/>
      <c r="D567" s="291"/>
      <c r="E567" s="292"/>
      <c r="F567" s="286"/>
      <c r="G567" s="286"/>
      <c r="H567" s="286"/>
      <c r="I567" s="286"/>
      <c r="J567" s="286"/>
      <c r="K567" s="286"/>
      <c r="T567" s="29"/>
    </row>
    <row r="568" spans="2:20" ht="15.75" customHeight="1" x14ac:dyDescent="0.35">
      <c r="B568" s="291"/>
      <c r="C568" s="291"/>
      <c r="D568" s="291"/>
      <c r="E568" s="292"/>
      <c r="F568" s="286"/>
      <c r="G568" s="286"/>
      <c r="H568" s="286"/>
      <c r="I568" s="286"/>
      <c r="J568" s="286"/>
      <c r="K568" s="286"/>
      <c r="T568" s="29"/>
    </row>
    <row r="569" spans="2:20" ht="15.75" customHeight="1" x14ac:dyDescent="0.35">
      <c r="B569" s="291"/>
      <c r="C569" s="291"/>
      <c r="D569" s="291"/>
      <c r="E569" s="292"/>
      <c r="F569" s="286"/>
      <c r="G569" s="286"/>
      <c r="H569" s="286"/>
      <c r="I569" s="286"/>
      <c r="J569" s="286"/>
      <c r="K569" s="286"/>
      <c r="T569" s="29"/>
    </row>
    <row r="570" spans="2:20" ht="15.75" customHeight="1" x14ac:dyDescent="0.35">
      <c r="B570" s="291"/>
      <c r="C570" s="291"/>
      <c r="D570" s="291"/>
      <c r="E570" s="292"/>
      <c r="F570" s="286"/>
      <c r="G570" s="286"/>
      <c r="H570" s="286"/>
      <c r="I570" s="286"/>
      <c r="J570" s="286"/>
      <c r="K570" s="286"/>
      <c r="T570" s="29"/>
    </row>
    <row r="571" spans="2:20" ht="15.75" customHeight="1" x14ac:dyDescent="0.35">
      <c r="B571" s="291"/>
      <c r="C571" s="291"/>
      <c r="D571" s="291"/>
      <c r="E571" s="292"/>
      <c r="F571" s="286"/>
      <c r="G571" s="286"/>
      <c r="H571" s="286"/>
      <c r="I571" s="286"/>
      <c r="J571" s="286"/>
      <c r="K571" s="286"/>
      <c r="T571" s="29"/>
    </row>
    <row r="572" spans="2:20" ht="15.75" customHeight="1" x14ac:dyDescent="0.35">
      <c r="B572" s="291"/>
      <c r="C572" s="291"/>
      <c r="D572" s="291"/>
      <c r="E572" s="292"/>
      <c r="F572" s="286"/>
      <c r="G572" s="286"/>
      <c r="H572" s="286"/>
      <c r="I572" s="286"/>
      <c r="J572" s="286"/>
      <c r="K572" s="286"/>
      <c r="T572" s="29"/>
    </row>
    <row r="573" spans="2:20" ht="15.75" customHeight="1" x14ac:dyDescent="0.35">
      <c r="B573" s="291"/>
      <c r="C573" s="291"/>
      <c r="D573" s="291"/>
      <c r="E573" s="292"/>
      <c r="F573" s="286"/>
      <c r="G573" s="286"/>
      <c r="H573" s="286"/>
      <c r="I573" s="286"/>
      <c r="J573" s="286"/>
      <c r="K573" s="286"/>
      <c r="T573" s="29"/>
    </row>
    <row r="574" spans="2:20" ht="15.75" customHeight="1" x14ac:dyDescent="0.35">
      <c r="B574" s="291"/>
      <c r="C574" s="291"/>
      <c r="D574" s="291"/>
      <c r="E574" s="292"/>
      <c r="F574" s="286"/>
      <c r="G574" s="286"/>
      <c r="H574" s="286"/>
      <c r="I574" s="286"/>
      <c r="J574" s="286"/>
      <c r="K574" s="286"/>
      <c r="T574" s="29"/>
    </row>
    <row r="575" spans="2:20" ht="15.75" customHeight="1" x14ac:dyDescent="0.35">
      <c r="B575" s="291"/>
      <c r="C575" s="291"/>
      <c r="D575" s="291"/>
      <c r="E575" s="292"/>
      <c r="F575" s="286"/>
      <c r="G575" s="286"/>
      <c r="H575" s="286"/>
      <c r="I575" s="286"/>
      <c r="J575" s="286"/>
      <c r="K575" s="286"/>
      <c r="T575" s="29"/>
    </row>
    <row r="576" spans="2:20" ht="15.75" customHeight="1" x14ac:dyDescent="0.35">
      <c r="B576" s="291"/>
      <c r="C576" s="291"/>
      <c r="D576" s="291"/>
      <c r="E576" s="292"/>
      <c r="F576" s="286"/>
      <c r="G576" s="286"/>
      <c r="H576" s="286"/>
      <c r="I576" s="286"/>
      <c r="J576" s="286"/>
      <c r="K576" s="286"/>
      <c r="T576" s="29"/>
    </row>
    <row r="577" spans="2:20" ht="15.75" customHeight="1" x14ac:dyDescent="0.35">
      <c r="B577" s="291"/>
      <c r="C577" s="291"/>
      <c r="D577" s="291"/>
      <c r="E577" s="292"/>
      <c r="F577" s="286"/>
      <c r="G577" s="286"/>
      <c r="H577" s="286"/>
      <c r="I577" s="286"/>
      <c r="J577" s="286"/>
      <c r="K577" s="286"/>
      <c r="T577" s="29"/>
    </row>
    <row r="578" spans="2:20" ht="15.75" customHeight="1" x14ac:dyDescent="0.35">
      <c r="B578" s="291"/>
      <c r="C578" s="291"/>
      <c r="D578" s="291"/>
      <c r="E578" s="292"/>
      <c r="F578" s="286"/>
      <c r="G578" s="286"/>
      <c r="H578" s="286"/>
      <c r="I578" s="286"/>
      <c r="J578" s="286"/>
      <c r="K578" s="286"/>
      <c r="T578" s="29"/>
    </row>
    <row r="579" spans="2:20" ht="15.75" customHeight="1" x14ac:dyDescent="0.35">
      <c r="B579" s="291"/>
      <c r="C579" s="291"/>
      <c r="D579" s="291"/>
      <c r="E579" s="292"/>
      <c r="F579" s="286"/>
      <c r="G579" s="286"/>
      <c r="H579" s="286"/>
      <c r="I579" s="286"/>
      <c r="J579" s="286"/>
      <c r="K579" s="286"/>
      <c r="T579" s="29"/>
    </row>
    <row r="580" spans="2:20" ht="15.75" customHeight="1" x14ac:dyDescent="0.35">
      <c r="B580" s="291"/>
      <c r="C580" s="291"/>
      <c r="D580" s="291"/>
      <c r="E580" s="292"/>
      <c r="F580" s="286"/>
      <c r="G580" s="286"/>
      <c r="H580" s="286"/>
      <c r="I580" s="286"/>
      <c r="J580" s="286"/>
      <c r="K580" s="286"/>
      <c r="T580" s="29"/>
    </row>
    <row r="581" spans="2:20" ht="15.75" customHeight="1" x14ac:dyDescent="0.35">
      <c r="B581" s="291"/>
      <c r="C581" s="291"/>
      <c r="D581" s="291"/>
      <c r="E581" s="292"/>
      <c r="F581" s="286"/>
      <c r="G581" s="286"/>
      <c r="H581" s="286"/>
      <c r="I581" s="286"/>
      <c r="J581" s="286"/>
      <c r="K581" s="286"/>
      <c r="T581" s="29"/>
    </row>
    <row r="582" spans="2:20" ht="15.75" customHeight="1" x14ac:dyDescent="0.35">
      <c r="B582" s="291"/>
      <c r="C582" s="291"/>
      <c r="D582" s="291"/>
      <c r="E582" s="292"/>
      <c r="F582" s="286"/>
      <c r="G582" s="286"/>
      <c r="H582" s="286"/>
      <c r="I582" s="286"/>
      <c r="J582" s="286"/>
      <c r="K582" s="286"/>
      <c r="T582" s="29"/>
    </row>
    <row r="583" spans="2:20" ht="15.75" customHeight="1" x14ac:dyDescent="0.35">
      <c r="B583" s="291"/>
      <c r="C583" s="291"/>
      <c r="D583" s="291"/>
      <c r="E583" s="292"/>
      <c r="F583" s="286"/>
      <c r="G583" s="286"/>
      <c r="H583" s="286"/>
      <c r="I583" s="286"/>
      <c r="J583" s="286"/>
      <c r="K583" s="286"/>
      <c r="T583" s="29"/>
    </row>
    <row r="584" spans="2:20" ht="15.75" customHeight="1" x14ac:dyDescent="0.35">
      <c r="B584" s="291"/>
      <c r="C584" s="291"/>
      <c r="D584" s="291"/>
      <c r="E584" s="292"/>
      <c r="F584" s="286"/>
      <c r="G584" s="286"/>
      <c r="H584" s="286"/>
      <c r="I584" s="286"/>
      <c r="J584" s="286"/>
      <c r="K584" s="286"/>
      <c r="T584" s="29"/>
    </row>
    <row r="585" spans="2:20" ht="15.75" customHeight="1" x14ac:dyDescent="0.35">
      <c r="B585" s="291"/>
      <c r="C585" s="291"/>
      <c r="D585" s="291"/>
      <c r="E585" s="292"/>
      <c r="F585" s="286"/>
      <c r="G585" s="286"/>
      <c r="H585" s="286"/>
      <c r="I585" s="286"/>
      <c r="J585" s="286"/>
      <c r="K585" s="286"/>
      <c r="T585" s="29"/>
    </row>
    <row r="586" spans="2:20" ht="15.75" customHeight="1" x14ac:dyDescent="0.35">
      <c r="B586" s="291"/>
      <c r="C586" s="291"/>
      <c r="D586" s="291"/>
      <c r="E586" s="292"/>
      <c r="F586" s="286"/>
      <c r="G586" s="286"/>
      <c r="H586" s="286"/>
      <c r="I586" s="286"/>
      <c r="J586" s="286"/>
      <c r="K586" s="286"/>
      <c r="T586" s="29"/>
    </row>
    <row r="587" spans="2:20" ht="15.75" customHeight="1" x14ac:dyDescent="0.35">
      <c r="B587" s="291"/>
      <c r="C587" s="291"/>
      <c r="D587" s="291"/>
      <c r="E587" s="292"/>
      <c r="F587" s="286"/>
      <c r="G587" s="286"/>
      <c r="H587" s="286"/>
      <c r="I587" s="286"/>
      <c r="J587" s="286"/>
      <c r="K587" s="286"/>
      <c r="T587" s="29"/>
    </row>
    <row r="588" spans="2:20" ht="15.75" customHeight="1" x14ac:dyDescent="0.35">
      <c r="B588" s="291"/>
      <c r="C588" s="291"/>
      <c r="D588" s="291"/>
      <c r="E588" s="292"/>
      <c r="F588" s="286"/>
      <c r="G588" s="286"/>
      <c r="H588" s="286"/>
      <c r="I588" s="286"/>
      <c r="J588" s="286"/>
      <c r="K588" s="286"/>
      <c r="T588" s="29"/>
    </row>
    <row r="589" spans="2:20" ht="15.75" customHeight="1" x14ac:dyDescent="0.35">
      <c r="B589" s="291"/>
      <c r="C589" s="291"/>
      <c r="D589" s="291"/>
      <c r="E589" s="292"/>
      <c r="F589" s="286"/>
      <c r="G589" s="286"/>
      <c r="H589" s="286"/>
      <c r="I589" s="286"/>
      <c r="J589" s="286"/>
      <c r="K589" s="286"/>
      <c r="T589" s="29"/>
    </row>
    <row r="590" spans="2:20" ht="15.75" customHeight="1" x14ac:dyDescent="0.35">
      <c r="B590" s="291"/>
      <c r="C590" s="291"/>
      <c r="D590" s="291"/>
      <c r="E590" s="292"/>
      <c r="F590" s="286"/>
      <c r="G590" s="286"/>
      <c r="H590" s="286"/>
      <c r="I590" s="286"/>
      <c r="J590" s="286"/>
      <c r="K590" s="286"/>
      <c r="T590" s="29"/>
    </row>
    <row r="591" spans="2:20" ht="15.75" customHeight="1" x14ac:dyDescent="0.35">
      <c r="B591" s="291"/>
      <c r="C591" s="291"/>
      <c r="D591" s="291"/>
      <c r="E591" s="292"/>
      <c r="F591" s="286"/>
      <c r="G591" s="286"/>
      <c r="H591" s="286"/>
      <c r="I591" s="286"/>
      <c r="J591" s="286"/>
      <c r="K591" s="286"/>
      <c r="T591" s="29"/>
    </row>
    <row r="592" spans="2:20" ht="15.75" customHeight="1" x14ac:dyDescent="0.35">
      <c r="B592" s="291"/>
      <c r="C592" s="291"/>
      <c r="D592" s="291"/>
      <c r="E592" s="292"/>
      <c r="F592" s="286"/>
      <c r="G592" s="286"/>
      <c r="H592" s="286"/>
      <c r="I592" s="286"/>
      <c r="J592" s="286"/>
      <c r="K592" s="286"/>
      <c r="T592" s="29"/>
    </row>
    <row r="593" spans="2:20" ht="15.75" customHeight="1" x14ac:dyDescent="0.35">
      <c r="B593" s="291"/>
      <c r="C593" s="291"/>
      <c r="D593" s="291"/>
      <c r="E593" s="292"/>
      <c r="F593" s="286"/>
      <c r="G593" s="286"/>
      <c r="H593" s="286"/>
      <c r="I593" s="286"/>
      <c r="J593" s="286"/>
      <c r="K593" s="286"/>
      <c r="T593" s="29"/>
    </row>
    <row r="594" spans="2:20" ht="15.75" customHeight="1" x14ac:dyDescent="0.35">
      <c r="B594" s="291"/>
      <c r="C594" s="291"/>
      <c r="D594" s="291"/>
      <c r="E594" s="292"/>
      <c r="F594" s="286"/>
      <c r="G594" s="286"/>
      <c r="H594" s="286"/>
      <c r="I594" s="286"/>
      <c r="J594" s="286"/>
      <c r="K594" s="286"/>
      <c r="T594" s="29"/>
    </row>
    <row r="595" spans="2:20" ht="15.75" customHeight="1" x14ac:dyDescent="0.35">
      <c r="B595" s="291"/>
      <c r="C595" s="291"/>
      <c r="D595" s="291"/>
      <c r="E595" s="292"/>
      <c r="F595" s="286"/>
      <c r="G595" s="286"/>
      <c r="H595" s="286"/>
      <c r="I595" s="286"/>
      <c r="J595" s="286"/>
      <c r="K595" s="286"/>
      <c r="T595" s="29"/>
    </row>
    <row r="596" spans="2:20" ht="15.75" customHeight="1" x14ac:dyDescent="0.35">
      <c r="B596" s="291"/>
      <c r="C596" s="291"/>
      <c r="D596" s="291"/>
      <c r="E596" s="292"/>
      <c r="F596" s="286"/>
      <c r="G596" s="286"/>
      <c r="H596" s="286"/>
      <c r="I596" s="286"/>
      <c r="J596" s="286"/>
      <c r="K596" s="286"/>
      <c r="T596" s="29"/>
    </row>
    <row r="597" spans="2:20" ht="15.75" customHeight="1" x14ac:dyDescent="0.35">
      <c r="B597" s="291"/>
      <c r="C597" s="291"/>
      <c r="D597" s="291"/>
      <c r="E597" s="292"/>
      <c r="F597" s="286"/>
      <c r="G597" s="286"/>
      <c r="H597" s="286"/>
      <c r="I597" s="286"/>
      <c r="J597" s="286"/>
      <c r="K597" s="286"/>
      <c r="T597" s="29"/>
    </row>
    <row r="598" spans="2:20" ht="15.75" customHeight="1" x14ac:dyDescent="0.35">
      <c r="B598" s="291"/>
      <c r="C598" s="291"/>
      <c r="D598" s="291"/>
      <c r="E598" s="292"/>
      <c r="F598" s="286"/>
      <c r="G598" s="286"/>
      <c r="H598" s="286"/>
      <c r="I598" s="286"/>
      <c r="J598" s="286"/>
      <c r="K598" s="286"/>
      <c r="T598" s="29"/>
    </row>
    <row r="599" spans="2:20" ht="15.75" customHeight="1" x14ac:dyDescent="0.35">
      <c r="B599" s="291"/>
      <c r="C599" s="291"/>
      <c r="D599" s="291"/>
      <c r="E599" s="292"/>
      <c r="F599" s="286"/>
      <c r="G599" s="286"/>
      <c r="H599" s="286"/>
      <c r="I599" s="286"/>
      <c r="J599" s="286"/>
      <c r="K599" s="286"/>
      <c r="T599" s="29"/>
    </row>
    <row r="600" spans="2:20" ht="15.75" customHeight="1" x14ac:dyDescent="0.35">
      <c r="B600" s="291"/>
      <c r="C600" s="291"/>
      <c r="D600" s="291"/>
      <c r="E600" s="292"/>
      <c r="F600" s="286"/>
      <c r="G600" s="286"/>
      <c r="H600" s="286"/>
      <c r="I600" s="286"/>
      <c r="J600" s="286"/>
      <c r="K600" s="286"/>
      <c r="T600" s="29"/>
    </row>
    <row r="601" spans="2:20" ht="15.75" customHeight="1" x14ac:dyDescent="0.35">
      <c r="B601" s="291"/>
      <c r="C601" s="291"/>
      <c r="D601" s="291"/>
      <c r="E601" s="292"/>
      <c r="F601" s="286"/>
      <c r="G601" s="286"/>
      <c r="H601" s="286"/>
      <c r="I601" s="286"/>
      <c r="J601" s="286"/>
      <c r="K601" s="286"/>
      <c r="T601" s="29"/>
    </row>
    <row r="602" spans="2:20" ht="15.75" customHeight="1" x14ac:dyDescent="0.35">
      <c r="B602" s="291"/>
      <c r="C602" s="291"/>
      <c r="D602" s="291"/>
      <c r="E602" s="292"/>
      <c r="F602" s="286"/>
      <c r="G602" s="286"/>
      <c r="H602" s="286"/>
      <c r="I602" s="286"/>
      <c r="J602" s="286"/>
      <c r="K602" s="286"/>
      <c r="T602" s="29"/>
    </row>
    <row r="603" spans="2:20" ht="15.75" customHeight="1" x14ac:dyDescent="0.35">
      <c r="B603" s="291"/>
      <c r="C603" s="291"/>
      <c r="D603" s="291"/>
      <c r="E603" s="292"/>
      <c r="F603" s="286"/>
      <c r="G603" s="286"/>
      <c r="H603" s="286"/>
      <c r="I603" s="286"/>
      <c r="J603" s="286"/>
      <c r="K603" s="286"/>
      <c r="T603" s="29"/>
    </row>
    <row r="604" spans="2:20" ht="15.75" customHeight="1" x14ac:dyDescent="0.35">
      <c r="B604" s="291"/>
      <c r="C604" s="291"/>
      <c r="D604" s="291"/>
      <c r="E604" s="292"/>
      <c r="F604" s="286"/>
      <c r="G604" s="286"/>
      <c r="H604" s="286"/>
      <c r="I604" s="286"/>
      <c r="J604" s="286"/>
      <c r="K604" s="286"/>
      <c r="T604" s="29"/>
    </row>
    <row r="605" spans="2:20" ht="15.75" customHeight="1" x14ac:dyDescent="0.35">
      <c r="B605" s="291"/>
      <c r="C605" s="291"/>
      <c r="D605" s="291"/>
      <c r="E605" s="292"/>
      <c r="F605" s="286"/>
      <c r="G605" s="286"/>
      <c r="H605" s="286"/>
      <c r="I605" s="286"/>
      <c r="J605" s="286"/>
      <c r="K605" s="286"/>
      <c r="T605" s="29"/>
    </row>
    <row r="606" spans="2:20" ht="15.75" customHeight="1" x14ac:dyDescent="0.35">
      <c r="B606" s="291"/>
      <c r="C606" s="291"/>
      <c r="D606" s="291"/>
      <c r="E606" s="292"/>
      <c r="F606" s="286"/>
      <c r="G606" s="286"/>
      <c r="H606" s="286"/>
      <c r="I606" s="286"/>
      <c r="J606" s="286"/>
      <c r="K606" s="286"/>
      <c r="T606" s="29"/>
    </row>
    <row r="607" spans="2:20" ht="15.75" customHeight="1" x14ac:dyDescent="0.35">
      <c r="B607" s="291"/>
      <c r="C607" s="291"/>
      <c r="D607" s="291"/>
      <c r="E607" s="292"/>
      <c r="F607" s="286"/>
      <c r="G607" s="286"/>
      <c r="H607" s="286"/>
      <c r="I607" s="286"/>
      <c r="J607" s="286"/>
      <c r="K607" s="286"/>
      <c r="T607" s="29"/>
    </row>
    <row r="608" spans="2:20" ht="15.75" customHeight="1" x14ac:dyDescent="0.35">
      <c r="B608" s="291"/>
      <c r="C608" s="291"/>
      <c r="D608" s="291"/>
      <c r="E608" s="292"/>
      <c r="F608" s="286"/>
      <c r="G608" s="286"/>
      <c r="H608" s="286"/>
      <c r="I608" s="286"/>
      <c r="J608" s="286"/>
      <c r="K608" s="286"/>
      <c r="T608" s="29"/>
    </row>
    <row r="609" spans="2:20" ht="15.75" customHeight="1" x14ac:dyDescent="0.35">
      <c r="B609" s="291"/>
      <c r="C609" s="291"/>
      <c r="D609" s="291"/>
      <c r="E609" s="292"/>
      <c r="F609" s="286"/>
      <c r="G609" s="286"/>
      <c r="H609" s="286"/>
      <c r="I609" s="286"/>
      <c r="J609" s="286"/>
      <c r="K609" s="286"/>
      <c r="T609" s="29"/>
    </row>
    <row r="610" spans="2:20" ht="15.75" customHeight="1" x14ac:dyDescent="0.35">
      <c r="B610" s="291"/>
      <c r="C610" s="291"/>
      <c r="D610" s="291"/>
      <c r="E610" s="292"/>
      <c r="F610" s="286"/>
      <c r="G610" s="286"/>
      <c r="H610" s="286"/>
      <c r="I610" s="286"/>
      <c r="J610" s="286"/>
      <c r="K610" s="286"/>
      <c r="T610" s="29"/>
    </row>
    <row r="611" spans="2:20" ht="15.75" customHeight="1" x14ac:dyDescent="0.35">
      <c r="B611" s="291"/>
      <c r="C611" s="291"/>
      <c r="D611" s="291"/>
      <c r="E611" s="292"/>
      <c r="F611" s="286"/>
      <c r="G611" s="286"/>
      <c r="H611" s="286"/>
      <c r="I611" s="286"/>
      <c r="J611" s="286"/>
      <c r="K611" s="286"/>
      <c r="T611" s="29"/>
    </row>
    <row r="612" spans="2:20" ht="15.75" customHeight="1" x14ac:dyDescent="0.35">
      <c r="B612" s="291"/>
      <c r="C612" s="291"/>
      <c r="D612" s="291"/>
      <c r="E612" s="292"/>
      <c r="F612" s="286"/>
      <c r="G612" s="286"/>
      <c r="H612" s="286"/>
      <c r="I612" s="286"/>
      <c r="J612" s="286"/>
      <c r="K612" s="286"/>
      <c r="T612" s="29"/>
    </row>
    <row r="613" spans="2:20" ht="15.75" customHeight="1" x14ac:dyDescent="0.35">
      <c r="B613" s="291"/>
      <c r="C613" s="291"/>
      <c r="D613" s="291"/>
      <c r="E613" s="292"/>
      <c r="F613" s="286"/>
      <c r="G613" s="286"/>
      <c r="H613" s="286"/>
      <c r="I613" s="286"/>
      <c r="J613" s="286"/>
      <c r="K613" s="286"/>
      <c r="T613" s="29"/>
    </row>
    <row r="614" spans="2:20" ht="15.75" customHeight="1" x14ac:dyDescent="0.35">
      <c r="B614" s="291"/>
      <c r="C614" s="291"/>
      <c r="D614" s="291"/>
      <c r="E614" s="292"/>
      <c r="F614" s="286"/>
      <c r="G614" s="286"/>
      <c r="H614" s="286"/>
      <c r="I614" s="286"/>
      <c r="J614" s="286"/>
      <c r="K614" s="286"/>
      <c r="T614" s="29"/>
    </row>
    <row r="615" spans="2:20" ht="15.75" customHeight="1" x14ac:dyDescent="0.35">
      <c r="B615" s="291"/>
      <c r="C615" s="291"/>
      <c r="D615" s="291"/>
      <c r="E615" s="292"/>
      <c r="F615" s="286"/>
      <c r="G615" s="286"/>
      <c r="H615" s="286"/>
      <c r="I615" s="286"/>
      <c r="J615" s="286"/>
      <c r="K615" s="286"/>
      <c r="T615" s="29"/>
    </row>
    <row r="616" spans="2:20" ht="15.75" customHeight="1" x14ac:dyDescent="0.35">
      <c r="B616" s="291"/>
      <c r="C616" s="291"/>
      <c r="D616" s="291"/>
      <c r="E616" s="292"/>
      <c r="F616" s="286"/>
      <c r="G616" s="286"/>
      <c r="H616" s="286"/>
      <c r="I616" s="286"/>
      <c r="J616" s="286"/>
      <c r="K616" s="286"/>
      <c r="T616" s="29"/>
    </row>
    <row r="617" spans="2:20" ht="15.75" customHeight="1" x14ac:dyDescent="0.35">
      <c r="B617" s="291"/>
      <c r="C617" s="291"/>
      <c r="D617" s="291"/>
      <c r="E617" s="292"/>
      <c r="F617" s="286"/>
      <c r="G617" s="286"/>
      <c r="H617" s="286"/>
      <c r="I617" s="286"/>
      <c r="J617" s="286"/>
      <c r="K617" s="286"/>
      <c r="T617" s="29"/>
    </row>
    <row r="618" spans="2:20" ht="15.75" customHeight="1" x14ac:dyDescent="0.35">
      <c r="B618" s="291"/>
      <c r="C618" s="291"/>
      <c r="D618" s="291"/>
      <c r="E618" s="292"/>
      <c r="F618" s="286"/>
      <c r="G618" s="286"/>
      <c r="H618" s="286"/>
      <c r="I618" s="286"/>
      <c r="J618" s="286"/>
      <c r="K618" s="286"/>
      <c r="T618" s="29"/>
    </row>
    <row r="619" spans="2:20" ht="15.75" customHeight="1" x14ac:dyDescent="0.35">
      <c r="B619" s="291"/>
      <c r="C619" s="291"/>
      <c r="D619" s="291"/>
      <c r="E619" s="292"/>
      <c r="F619" s="286"/>
      <c r="G619" s="286"/>
      <c r="H619" s="286"/>
      <c r="I619" s="286"/>
      <c r="J619" s="286"/>
      <c r="K619" s="286"/>
      <c r="T619" s="29"/>
    </row>
    <row r="620" spans="2:20" ht="15.75" customHeight="1" x14ac:dyDescent="0.35">
      <c r="B620" s="291"/>
      <c r="C620" s="291"/>
      <c r="D620" s="291"/>
      <c r="E620" s="292"/>
      <c r="F620" s="286"/>
      <c r="G620" s="286"/>
      <c r="H620" s="286"/>
      <c r="I620" s="286"/>
      <c r="J620" s="286"/>
      <c r="K620" s="286"/>
      <c r="T620" s="29"/>
    </row>
    <row r="621" spans="2:20" ht="15.75" customHeight="1" x14ac:dyDescent="0.35">
      <c r="B621" s="291"/>
      <c r="C621" s="291"/>
      <c r="D621" s="291"/>
      <c r="E621" s="292"/>
      <c r="F621" s="286"/>
      <c r="G621" s="286"/>
      <c r="H621" s="286"/>
      <c r="I621" s="286"/>
      <c r="J621" s="286"/>
      <c r="K621" s="286"/>
      <c r="T621" s="29"/>
    </row>
    <row r="622" spans="2:20" ht="15.75" customHeight="1" x14ac:dyDescent="0.35">
      <c r="B622" s="291"/>
      <c r="C622" s="291"/>
      <c r="D622" s="291"/>
      <c r="E622" s="292"/>
      <c r="F622" s="286"/>
      <c r="G622" s="286"/>
      <c r="H622" s="286"/>
      <c r="I622" s="286"/>
      <c r="J622" s="286"/>
      <c r="K622" s="286"/>
      <c r="T622" s="29"/>
    </row>
    <row r="623" spans="2:20" ht="15.75" customHeight="1" x14ac:dyDescent="0.35">
      <c r="B623" s="291"/>
      <c r="C623" s="291"/>
      <c r="D623" s="291"/>
      <c r="E623" s="292"/>
      <c r="F623" s="286"/>
      <c r="G623" s="286"/>
      <c r="H623" s="286"/>
      <c r="I623" s="286"/>
      <c r="J623" s="286"/>
      <c r="K623" s="286"/>
      <c r="T623" s="29"/>
    </row>
    <row r="624" spans="2:20" ht="15.75" customHeight="1" x14ac:dyDescent="0.35">
      <c r="B624" s="291"/>
      <c r="C624" s="291"/>
      <c r="D624" s="291"/>
      <c r="E624" s="292"/>
      <c r="F624" s="286"/>
      <c r="G624" s="286"/>
      <c r="H624" s="286"/>
      <c r="I624" s="286"/>
      <c r="J624" s="286"/>
      <c r="K624" s="286"/>
      <c r="T624" s="29"/>
    </row>
    <row r="625" spans="2:20" ht="15.75" customHeight="1" x14ac:dyDescent="0.35">
      <c r="B625" s="291"/>
      <c r="C625" s="291"/>
      <c r="D625" s="291"/>
      <c r="E625" s="292"/>
      <c r="F625" s="286"/>
      <c r="G625" s="286"/>
      <c r="H625" s="286"/>
      <c r="I625" s="286"/>
      <c r="J625" s="286"/>
      <c r="K625" s="286"/>
      <c r="T625" s="29"/>
    </row>
    <row r="626" spans="2:20" ht="15.75" customHeight="1" x14ac:dyDescent="0.35">
      <c r="B626" s="291"/>
      <c r="C626" s="291"/>
      <c r="D626" s="291"/>
      <c r="E626" s="292"/>
      <c r="F626" s="286"/>
      <c r="G626" s="286"/>
      <c r="H626" s="286"/>
      <c r="I626" s="286"/>
      <c r="J626" s="286"/>
      <c r="K626" s="286"/>
      <c r="T626" s="29"/>
    </row>
    <row r="627" spans="2:20" ht="15.75" customHeight="1" x14ac:dyDescent="0.35">
      <c r="B627" s="291"/>
      <c r="C627" s="291"/>
      <c r="D627" s="291"/>
      <c r="E627" s="292"/>
      <c r="F627" s="286"/>
      <c r="G627" s="286"/>
      <c r="H627" s="286"/>
      <c r="I627" s="286"/>
      <c r="J627" s="286"/>
      <c r="K627" s="286"/>
      <c r="T627" s="29"/>
    </row>
    <row r="628" spans="2:20" ht="15.75" customHeight="1" x14ac:dyDescent="0.35">
      <c r="B628" s="291"/>
      <c r="C628" s="291"/>
      <c r="D628" s="291"/>
      <c r="E628" s="292"/>
      <c r="F628" s="286"/>
      <c r="G628" s="286"/>
      <c r="H628" s="286"/>
      <c r="I628" s="286"/>
      <c r="J628" s="286"/>
      <c r="K628" s="286"/>
      <c r="T628" s="29"/>
    </row>
    <row r="629" spans="2:20" ht="15.75" customHeight="1" x14ac:dyDescent="0.35">
      <c r="B629" s="291"/>
      <c r="C629" s="291"/>
      <c r="D629" s="291"/>
      <c r="E629" s="292"/>
      <c r="F629" s="286"/>
      <c r="G629" s="286"/>
      <c r="H629" s="286"/>
      <c r="I629" s="286"/>
      <c r="J629" s="286"/>
      <c r="K629" s="286"/>
      <c r="T629" s="29"/>
    </row>
    <row r="630" spans="2:20" ht="15.75" customHeight="1" x14ac:dyDescent="0.35">
      <c r="B630" s="291"/>
      <c r="C630" s="291"/>
      <c r="D630" s="291"/>
      <c r="E630" s="292"/>
      <c r="F630" s="286"/>
      <c r="G630" s="286"/>
      <c r="H630" s="286"/>
      <c r="I630" s="286"/>
      <c r="J630" s="286"/>
      <c r="K630" s="286"/>
      <c r="T630" s="29"/>
    </row>
    <row r="631" spans="2:20" ht="15.75" customHeight="1" x14ac:dyDescent="0.35">
      <c r="B631" s="291"/>
      <c r="C631" s="291"/>
      <c r="D631" s="291"/>
      <c r="E631" s="292"/>
      <c r="F631" s="286"/>
      <c r="G631" s="286"/>
      <c r="H631" s="286"/>
      <c r="I631" s="286"/>
      <c r="J631" s="286"/>
      <c r="K631" s="286"/>
      <c r="T631" s="29"/>
    </row>
    <row r="632" spans="2:20" ht="15.75" customHeight="1" x14ac:dyDescent="0.35">
      <c r="B632" s="291"/>
      <c r="C632" s="291"/>
      <c r="D632" s="291"/>
      <c r="E632" s="292"/>
      <c r="F632" s="286"/>
      <c r="G632" s="286"/>
      <c r="H632" s="286"/>
      <c r="I632" s="286"/>
      <c r="J632" s="286"/>
      <c r="K632" s="286"/>
      <c r="T632" s="29"/>
    </row>
    <row r="633" spans="2:20" ht="15.75" customHeight="1" x14ac:dyDescent="0.35">
      <c r="B633" s="291"/>
      <c r="C633" s="291"/>
      <c r="D633" s="291"/>
      <c r="E633" s="292"/>
      <c r="F633" s="286"/>
      <c r="G633" s="286"/>
      <c r="H633" s="286"/>
      <c r="I633" s="286"/>
      <c r="J633" s="286"/>
      <c r="K633" s="286"/>
      <c r="T633" s="29"/>
    </row>
    <row r="634" spans="2:20" ht="15.75" customHeight="1" x14ac:dyDescent="0.35">
      <c r="B634" s="291"/>
      <c r="C634" s="291"/>
      <c r="D634" s="291"/>
      <c r="E634" s="292"/>
      <c r="F634" s="286"/>
      <c r="G634" s="286"/>
      <c r="H634" s="286"/>
      <c r="I634" s="286"/>
      <c r="J634" s="286"/>
      <c r="K634" s="286"/>
      <c r="T634" s="29"/>
    </row>
    <row r="635" spans="2:20" ht="15.75" customHeight="1" x14ac:dyDescent="0.35">
      <c r="B635" s="291"/>
      <c r="C635" s="291"/>
      <c r="D635" s="291"/>
      <c r="E635" s="292"/>
      <c r="F635" s="286"/>
      <c r="G635" s="286"/>
      <c r="H635" s="286"/>
      <c r="I635" s="286"/>
      <c r="J635" s="286"/>
      <c r="K635" s="286"/>
      <c r="T635" s="29"/>
    </row>
    <row r="636" spans="2:20" ht="15.75" customHeight="1" x14ac:dyDescent="0.35">
      <c r="B636" s="291"/>
      <c r="C636" s="291"/>
      <c r="D636" s="291"/>
      <c r="E636" s="292"/>
      <c r="F636" s="286"/>
      <c r="G636" s="286"/>
      <c r="H636" s="286"/>
      <c r="I636" s="286"/>
      <c r="J636" s="286"/>
      <c r="K636" s="286"/>
      <c r="T636" s="29"/>
    </row>
    <row r="637" spans="2:20" ht="15.75" customHeight="1" x14ac:dyDescent="0.35">
      <c r="B637" s="291"/>
      <c r="C637" s="291"/>
      <c r="D637" s="291"/>
      <c r="E637" s="292"/>
      <c r="F637" s="286"/>
      <c r="G637" s="286"/>
      <c r="H637" s="286"/>
      <c r="I637" s="286"/>
      <c r="J637" s="286"/>
      <c r="K637" s="286"/>
      <c r="T637" s="29"/>
    </row>
    <row r="638" spans="2:20" ht="15.75" customHeight="1" x14ac:dyDescent="0.35">
      <c r="B638" s="291"/>
      <c r="C638" s="291"/>
      <c r="D638" s="291"/>
      <c r="E638" s="292"/>
      <c r="F638" s="286"/>
      <c r="G638" s="286"/>
      <c r="H638" s="286"/>
      <c r="I638" s="286"/>
      <c r="J638" s="286"/>
      <c r="K638" s="286"/>
      <c r="T638" s="29"/>
    </row>
    <row r="639" spans="2:20" ht="15.75" customHeight="1" x14ac:dyDescent="0.35">
      <c r="B639" s="291"/>
      <c r="C639" s="291"/>
      <c r="D639" s="291"/>
      <c r="E639" s="292"/>
      <c r="F639" s="286"/>
      <c r="G639" s="286"/>
      <c r="H639" s="286"/>
      <c r="I639" s="286"/>
      <c r="J639" s="286"/>
      <c r="K639" s="286"/>
      <c r="T639" s="29"/>
    </row>
    <row r="640" spans="2:20" ht="15.75" customHeight="1" x14ac:dyDescent="0.35">
      <c r="B640" s="291"/>
      <c r="C640" s="291"/>
      <c r="D640" s="291"/>
      <c r="E640" s="292"/>
      <c r="F640" s="286"/>
      <c r="G640" s="286"/>
      <c r="H640" s="286"/>
      <c r="I640" s="286"/>
      <c r="J640" s="286"/>
      <c r="K640" s="286"/>
      <c r="T640" s="29"/>
    </row>
    <row r="641" spans="2:20" ht="15.75" customHeight="1" x14ac:dyDescent="0.35">
      <c r="B641" s="291"/>
      <c r="C641" s="291"/>
      <c r="D641" s="291"/>
      <c r="E641" s="292"/>
      <c r="F641" s="286"/>
      <c r="G641" s="286"/>
      <c r="H641" s="286"/>
      <c r="I641" s="286"/>
      <c r="J641" s="286"/>
      <c r="K641" s="286"/>
      <c r="T641" s="29"/>
    </row>
    <row r="642" spans="2:20" ht="15.75" customHeight="1" x14ac:dyDescent="0.35">
      <c r="B642" s="291"/>
      <c r="C642" s="291"/>
      <c r="D642" s="291"/>
      <c r="E642" s="292"/>
      <c r="F642" s="286"/>
      <c r="G642" s="286"/>
      <c r="H642" s="286"/>
      <c r="I642" s="286"/>
      <c r="J642" s="286"/>
      <c r="K642" s="286"/>
      <c r="T642" s="29"/>
    </row>
    <row r="643" spans="2:20" ht="15.75" customHeight="1" x14ac:dyDescent="0.35">
      <c r="B643" s="291"/>
      <c r="C643" s="291"/>
      <c r="D643" s="291"/>
      <c r="E643" s="292"/>
      <c r="F643" s="286"/>
      <c r="G643" s="286"/>
      <c r="H643" s="286"/>
      <c r="I643" s="286"/>
      <c r="J643" s="286"/>
      <c r="K643" s="286"/>
      <c r="T643" s="29"/>
    </row>
    <row r="644" spans="2:20" ht="15.75" customHeight="1" x14ac:dyDescent="0.35">
      <c r="B644" s="291"/>
      <c r="C644" s="291"/>
      <c r="D644" s="291"/>
      <c r="E644" s="292"/>
      <c r="F644" s="286"/>
      <c r="G644" s="286"/>
      <c r="H644" s="286"/>
      <c r="I644" s="286"/>
      <c r="J644" s="286"/>
      <c r="K644" s="286"/>
      <c r="T644" s="29"/>
    </row>
    <row r="645" spans="2:20" ht="15.75" customHeight="1" x14ac:dyDescent="0.35">
      <c r="B645" s="291"/>
      <c r="C645" s="291"/>
      <c r="D645" s="291"/>
      <c r="E645" s="292"/>
      <c r="F645" s="286"/>
      <c r="G645" s="286"/>
      <c r="H645" s="286"/>
      <c r="I645" s="286"/>
      <c r="J645" s="286"/>
      <c r="K645" s="286"/>
      <c r="T645" s="29"/>
    </row>
    <row r="646" spans="2:20" ht="15.75" customHeight="1" x14ac:dyDescent="0.35">
      <c r="B646" s="291"/>
      <c r="C646" s="291"/>
      <c r="D646" s="291"/>
      <c r="E646" s="292"/>
      <c r="F646" s="286"/>
      <c r="G646" s="286"/>
      <c r="H646" s="286"/>
      <c r="I646" s="286"/>
      <c r="J646" s="286"/>
      <c r="K646" s="286"/>
      <c r="T646" s="29"/>
    </row>
    <row r="647" spans="2:20" ht="15.75" customHeight="1" x14ac:dyDescent="0.35">
      <c r="B647" s="291"/>
      <c r="C647" s="291"/>
      <c r="D647" s="291"/>
      <c r="E647" s="292"/>
      <c r="F647" s="286"/>
      <c r="G647" s="286"/>
      <c r="H647" s="286"/>
      <c r="I647" s="286"/>
      <c r="J647" s="286"/>
      <c r="K647" s="286"/>
      <c r="T647" s="29"/>
    </row>
    <row r="648" spans="2:20" ht="15.75" customHeight="1" x14ac:dyDescent="0.35">
      <c r="B648" s="291"/>
      <c r="C648" s="291"/>
      <c r="D648" s="291"/>
      <c r="E648" s="292"/>
      <c r="F648" s="286"/>
      <c r="G648" s="286"/>
      <c r="H648" s="286"/>
      <c r="I648" s="286"/>
      <c r="J648" s="286"/>
      <c r="K648" s="286"/>
      <c r="T648" s="29"/>
    </row>
    <row r="649" spans="2:20" ht="15.75" customHeight="1" x14ac:dyDescent="0.35">
      <c r="B649" s="291"/>
      <c r="C649" s="291"/>
      <c r="D649" s="291"/>
      <c r="E649" s="292"/>
      <c r="F649" s="286"/>
      <c r="G649" s="286"/>
      <c r="H649" s="286"/>
      <c r="I649" s="286"/>
      <c r="J649" s="286"/>
      <c r="K649" s="286"/>
      <c r="T649" s="29"/>
    </row>
    <row r="650" spans="2:20" ht="15.75" customHeight="1" x14ac:dyDescent="0.35">
      <c r="B650" s="291"/>
      <c r="C650" s="291"/>
      <c r="D650" s="291"/>
      <c r="E650" s="292"/>
      <c r="F650" s="286"/>
      <c r="G650" s="286"/>
      <c r="H650" s="286"/>
      <c r="I650" s="286"/>
      <c r="J650" s="286"/>
      <c r="K650" s="286"/>
      <c r="T650" s="29"/>
    </row>
    <row r="651" spans="2:20" ht="15.75" customHeight="1" x14ac:dyDescent="0.35">
      <c r="B651" s="291"/>
      <c r="C651" s="291"/>
      <c r="D651" s="291"/>
      <c r="E651" s="292"/>
      <c r="F651" s="286"/>
      <c r="G651" s="286"/>
      <c r="H651" s="286"/>
      <c r="I651" s="286"/>
      <c r="J651" s="286"/>
      <c r="K651" s="286"/>
      <c r="T651" s="29"/>
    </row>
    <row r="652" spans="2:20" ht="15.75" customHeight="1" x14ac:dyDescent="0.35">
      <c r="B652" s="291"/>
      <c r="C652" s="291"/>
      <c r="D652" s="291"/>
      <c r="E652" s="292"/>
      <c r="F652" s="286"/>
      <c r="G652" s="286"/>
      <c r="H652" s="286"/>
      <c r="I652" s="286"/>
      <c r="J652" s="286"/>
      <c r="K652" s="286"/>
      <c r="T652" s="29"/>
    </row>
    <row r="653" spans="2:20" ht="15.75" customHeight="1" x14ac:dyDescent="0.35">
      <c r="B653" s="291"/>
      <c r="C653" s="291"/>
      <c r="D653" s="291"/>
      <c r="E653" s="292"/>
      <c r="F653" s="286"/>
      <c r="G653" s="286"/>
      <c r="H653" s="286"/>
      <c r="I653" s="286"/>
      <c r="J653" s="286"/>
      <c r="K653" s="286"/>
      <c r="T653" s="29"/>
    </row>
    <row r="654" spans="2:20" ht="15.75" customHeight="1" x14ac:dyDescent="0.35">
      <c r="B654" s="291"/>
      <c r="C654" s="291"/>
      <c r="D654" s="291"/>
      <c r="E654" s="292"/>
      <c r="F654" s="286"/>
      <c r="G654" s="286"/>
      <c r="H654" s="286"/>
      <c r="I654" s="286"/>
      <c r="J654" s="286"/>
      <c r="K654" s="286"/>
      <c r="T654" s="29"/>
    </row>
    <row r="655" spans="2:20" ht="15.75" customHeight="1" x14ac:dyDescent="0.35">
      <c r="B655" s="291"/>
      <c r="C655" s="291"/>
      <c r="D655" s="291"/>
      <c r="E655" s="292"/>
      <c r="F655" s="286"/>
      <c r="G655" s="286"/>
      <c r="H655" s="286"/>
      <c r="I655" s="286"/>
      <c r="J655" s="286"/>
      <c r="K655" s="286"/>
      <c r="T655" s="29"/>
    </row>
    <row r="656" spans="2:20" ht="15.75" customHeight="1" x14ac:dyDescent="0.35">
      <c r="B656" s="291"/>
      <c r="C656" s="291"/>
      <c r="D656" s="291"/>
      <c r="E656" s="292"/>
      <c r="F656" s="286"/>
      <c r="G656" s="286"/>
      <c r="H656" s="286"/>
      <c r="I656" s="286"/>
      <c r="J656" s="286"/>
      <c r="K656" s="286"/>
      <c r="T656" s="29"/>
    </row>
    <row r="657" spans="2:20" ht="15.75" customHeight="1" x14ac:dyDescent="0.35">
      <c r="B657" s="291"/>
      <c r="C657" s="291"/>
      <c r="D657" s="291"/>
      <c r="E657" s="292"/>
      <c r="F657" s="286"/>
      <c r="G657" s="286"/>
      <c r="H657" s="286"/>
      <c r="I657" s="286"/>
      <c r="J657" s="286"/>
      <c r="K657" s="286"/>
      <c r="T657" s="29"/>
    </row>
    <row r="658" spans="2:20" ht="15.75" customHeight="1" x14ac:dyDescent="0.35">
      <c r="B658" s="291"/>
      <c r="C658" s="291"/>
      <c r="D658" s="291"/>
      <c r="E658" s="292"/>
      <c r="F658" s="286"/>
      <c r="G658" s="286"/>
      <c r="H658" s="286"/>
      <c r="I658" s="286"/>
      <c r="J658" s="286"/>
      <c r="K658" s="286"/>
      <c r="T658" s="29"/>
    </row>
    <row r="659" spans="2:20" ht="15.75" customHeight="1" x14ac:dyDescent="0.35">
      <c r="B659" s="291"/>
      <c r="C659" s="291"/>
      <c r="D659" s="291"/>
      <c r="E659" s="292"/>
      <c r="F659" s="286"/>
      <c r="G659" s="286"/>
      <c r="H659" s="286"/>
      <c r="I659" s="286"/>
      <c r="J659" s="286"/>
      <c r="K659" s="286"/>
      <c r="T659" s="29"/>
    </row>
    <row r="660" spans="2:20" ht="15.75" customHeight="1" x14ac:dyDescent="0.35">
      <c r="B660" s="291"/>
      <c r="C660" s="291"/>
      <c r="D660" s="291"/>
      <c r="E660" s="292"/>
      <c r="F660" s="286"/>
      <c r="G660" s="286"/>
      <c r="H660" s="286"/>
      <c r="I660" s="286"/>
      <c r="J660" s="286"/>
      <c r="K660" s="286"/>
      <c r="T660" s="29"/>
    </row>
    <row r="661" spans="2:20" ht="15.75" customHeight="1" x14ac:dyDescent="0.35">
      <c r="B661" s="291"/>
      <c r="C661" s="291"/>
      <c r="D661" s="291"/>
      <c r="E661" s="292"/>
      <c r="F661" s="286"/>
      <c r="G661" s="286"/>
      <c r="H661" s="286"/>
      <c r="I661" s="286"/>
      <c r="J661" s="286"/>
      <c r="K661" s="286"/>
      <c r="T661" s="29"/>
    </row>
    <row r="662" spans="2:20" ht="15.75" customHeight="1" x14ac:dyDescent="0.35">
      <c r="B662" s="291"/>
      <c r="C662" s="291"/>
      <c r="D662" s="291"/>
      <c r="E662" s="292"/>
      <c r="F662" s="286"/>
      <c r="G662" s="286"/>
      <c r="H662" s="286"/>
      <c r="I662" s="286"/>
      <c r="J662" s="286"/>
      <c r="K662" s="286"/>
      <c r="T662" s="29"/>
    </row>
    <row r="663" spans="2:20" ht="15.75" customHeight="1" x14ac:dyDescent="0.35">
      <c r="B663" s="291"/>
      <c r="C663" s="291"/>
      <c r="D663" s="291"/>
      <c r="E663" s="292"/>
      <c r="F663" s="286"/>
      <c r="G663" s="286"/>
      <c r="H663" s="286"/>
      <c r="I663" s="286"/>
      <c r="J663" s="286"/>
      <c r="K663" s="286"/>
      <c r="T663" s="29"/>
    </row>
    <row r="664" spans="2:20" ht="15.75" customHeight="1" x14ac:dyDescent="0.35">
      <c r="B664" s="291"/>
      <c r="C664" s="291"/>
      <c r="D664" s="291"/>
      <c r="E664" s="292"/>
      <c r="F664" s="286"/>
      <c r="G664" s="286"/>
      <c r="H664" s="286"/>
      <c r="I664" s="286"/>
      <c r="J664" s="286"/>
      <c r="K664" s="286"/>
      <c r="T664" s="29"/>
    </row>
    <row r="665" spans="2:20" ht="15.75" customHeight="1" x14ac:dyDescent="0.35">
      <c r="B665" s="291"/>
      <c r="C665" s="291"/>
      <c r="D665" s="291"/>
      <c r="E665" s="292"/>
      <c r="F665" s="286"/>
      <c r="G665" s="286"/>
      <c r="H665" s="286"/>
      <c r="I665" s="286"/>
      <c r="J665" s="286"/>
      <c r="K665" s="286"/>
      <c r="T665" s="29"/>
    </row>
    <row r="666" spans="2:20" ht="15.75" customHeight="1" x14ac:dyDescent="0.35">
      <c r="B666" s="291"/>
      <c r="C666" s="291"/>
      <c r="D666" s="291"/>
      <c r="E666" s="292"/>
      <c r="F666" s="286"/>
      <c r="G666" s="286"/>
      <c r="H666" s="286"/>
      <c r="I666" s="286"/>
      <c r="J666" s="286"/>
      <c r="K666" s="286"/>
      <c r="T666" s="29"/>
    </row>
    <row r="667" spans="2:20" ht="15.75" customHeight="1" x14ac:dyDescent="0.35">
      <c r="B667" s="291"/>
      <c r="C667" s="291"/>
      <c r="D667" s="291"/>
      <c r="E667" s="292"/>
      <c r="F667" s="286"/>
      <c r="G667" s="286"/>
      <c r="H667" s="286"/>
      <c r="I667" s="286"/>
      <c r="J667" s="286"/>
      <c r="K667" s="286"/>
      <c r="T667" s="29"/>
    </row>
    <row r="668" spans="2:20" ht="15.75" customHeight="1" x14ac:dyDescent="0.35">
      <c r="B668" s="291"/>
      <c r="C668" s="291"/>
      <c r="D668" s="291"/>
      <c r="E668" s="292"/>
      <c r="F668" s="286"/>
      <c r="G668" s="286"/>
      <c r="H668" s="286"/>
      <c r="I668" s="286"/>
      <c r="J668" s="286"/>
      <c r="K668" s="286"/>
      <c r="T668" s="29"/>
    </row>
    <row r="669" spans="2:20" ht="15.75" customHeight="1" x14ac:dyDescent="0.35">
      <c r="B669" s="291"/>
      <c r="C669" s="291"/>
      <c r="D669" s="291"/>
      <c r="E669" s="292"/>
      <c r="F669" s="286"/>
      <c r="G669" s="286"/>
      <c r="H669" s="286"/>
      <c r="I669" s="286"/>
      <c r="J669" s="286"/>
      <c r="K669" s="286"/>
      <c r="T669" s="29"/>
    </row>
    <row r="670" spans="2:20" ht="15.75" customHeight="1" x14ac:dyDescent="0.35">
      <c r="B670" s="291"/>
      <c r="C670" s="291"/>
      <c r="D670" s="291"/>
      <c r="E670" s="292"/>
      <c r="F670" s="286"/>
      <c r="G670" s="286"/>
      <c r="H670" s="286"/>
      <c r="I670" s="286"/>
      <c r="J670" s="286"/>
      <c r="K670" s="286"/>
      <c r="T670" s="29"/>
    </row>
    <row r="671" spans="2:20" ht="15.75" customHeight="1" x14ac:dyDescent="0.35">
      <c r="B671" s="291"/>
      <c r="C671" s="291"/>
      <c r="D671" s="291"/>
      <c r="E671" s="292"/>
      <c r="F671" s="286"/>
      <c r="G671" s="286"/>
      <c r="H671" s="286"/>
      <c r="I671" s="286"/>
      <c r="J671" s="286"/>
      <c r="K671" s="286"/>
      <c r="T671" s="29"/>
    </row>
    <row r="672" spans="2:20" ht="15.75" customHeight="1" x14ac:dyDescent="0.35">
      <c r="B672" s="291"/>
      <c r="C672" s="291"/>
      <c r="D672" s="291"/>
      <c r="E672" s="292"/>
      <c r="F672" s="286"/>
      <c r="G672" s="286"/>
      <c r="H672" s="286"/>
      <c r="I672" s="286"/>
      <c r="J672" s="286"/>
      <c r="K672" s="286"/>
      <c r="T672" s="29"/>
    </row>
    <row r="673" spans="2:20" ht="15.75" customHeight="1" x14ac:dyDescent="0.35">
      <c r="B673" s="291"/>
      <c r="C673" s="291"/>
      <c r="D673" s="291"/>
      <c r="E673" s="292"/>
      <c r="F673" s="286"/>
      <c r="G673" s="286"/>
      <c r="H673" s="286"/>
      <c r="I673" s="286"/>
      <c r="J673" s="286"/>
      <c r="K673" s="286"/>
      <c r="T673" s="29"/>
    </row>
    <row r="674" spans="2:20" ht="15.75" customHeight="1" x14ac:dyDescent="0.35">
      <c r="B674" s="291"/>
      <c r="C674" s="291"/>
      <c r="D674" s="291"/>
      <c r="E674" s="292"/>
      <c r="F674" s="286"/>
      <c r="G674" s="286"/>
      <c r="H674" s="286"/>
      <c r="I674" s="286"/>
      <c r="J674" s="286"/>
      <c r="K674" s="286"/>
      <c r="T674" s="29"/>
    </row>
    <row r="675" spans="2:20" ht="15.75" customHeight="1" x14ac:dyDescent="0.35">
      <c r="B675" s="291"/>
      <c r="C675" s="291"/>
      <c r="D675" s="291"/>
      <c r="E675" s="292"/>
      <c r="F675" s="286"/>
      <c r="G675" s="286"/>
      <c r="H675" s="286"/>
      <c r="I675" s="286"/>
      <c r="J675" s="286"/>
      <c r="K675" s="286"/>
      <c r="T675" s="29"/>
    </row>
    <row r="676" spans="2:20" ht="15.75" customHeight="1" x14ac:dyDescent="0.35">
      <c r="B676" s="291"/>
      <c r="C676" s="291"/>
      <c r="D676" s="291"/>
      <c r="E676" s="292"/>
      <c r="F676" s="286"/>
      <c r="G676" s="286"/>
      <c r="H676" s="286"/>
      <c r="I676" s="286"/>
      <c r="J676" s="286"/>
      <c r="K676" s="286"/>
      <c r="T676" s="29"/>
    </row>
    <row r="677" spans="2:20" ht="15.75" customHeight="1" x14ac:dyDescent="0.35">
      <c r="B677" s="291"/>
      <c r="C677" s="291"/>
      <c r="D677" s="291"/>
      <c r="E677" s="292"/>
      <c r="F677" s="286"/>
      <c r="G677" s="286"/>
      <c r="H677" s="286"/>
      <c r="I677" s="286"/>
      <c r="J677" s="286"/>
      <c r="K677" s="286"/>
      <c r="T677" s="29"/>
    </row>
    <row r="678" spans="2:20" ht="15.75" customHeight="1" x14ac:dyDescent="0.35">
      <c r="B678" s="291"/>
      <c r="C678" s="291"/>
      <c r="D678" s="291"/>
      <c r="E678" s="292"/>
      <c r="F678" s="286"/>
      <c r="G678" s="286"/>
      <c r="H678" s="286"/>
      <c r="I678" s="286"/>
      <c r="J678" s="286"/>
      <c r="K678" s="286"/>
      <c r="T678" s="29"/>
    </row>
    <row r="679" spans="2:20" ht="15.75" customHeight="1" x14ac:dyDescent="0.35">
      <c r="B679" s="291"/>
      <c r="C679" s="291"/>
      <c r="D679" s="291"/>
      <c r="E679" s="292"/>
      <c r="F679" s="286"/>
      <c r="G679" s="286"/>
      <c r="H679" s="286"/>
      <c r="I679" s="286"/>
      <c r="J679" s="286"/>
      <c r="K679" s="286"/>
      <c r="T679" s="29"/>
    </row>
    <row r="680" spans="2:20" ht="15.75" customHeight="1" x14ac:dyDescent="0.35">
      <c r="B680" s="291"/>
      <c r="C680" s="291"/>
      <c r="D680" s="291"/>
      <c r="E680" s="292"/>
      <c r="F680" s="286"/>
      <c r="G680" s="286"/>
      <c r="H680" s="286"/>
      <c r="I680" s="286"/>
      <c r="J680" s="286"/>
      <c r="K680" s="286"/>
      <c r="T680" s="29"/>
    </row>
    <row r="681" spans="2:20" ht="15.75" customHeight="1" x14ac:dyDescent="0.35">
      <c r="B681" s="291"/>
      <c r="C681" s="291"/>
      <c r="D681" s="291"/>
      <c r="E681" s="292"/>
      <c r="F681" s="286"/>
      <c r="G681" s="286"/>
      <c r="H681" s="286"/>
      <c r="I681" s="286"/>
      <c r="J681" s="286"/>
      <c r="K681" s="286"/>
      <c r="T681" s="29"/>
    </row>
    <row r="682" spans="2:20" ht="15.75" customHeight="1" x14ac:dyDescent="0.35">
      <c r="B682" s="291"/>
      <c r="C682" s="291"/>
      <c r="D682" s="291"/>
      <c r="E682" s="292"/>
      <c r="F682" s="286"/>
      <c r="G682" s="286"/>
      <c r="H682" s="286"/>
      <c r="I682" s="286"/>
      <c r="J682" s="286"/>
      <c r="K682" s="286"/>
      <c r="T682" s="29"/>
    </row>
    <row r="683" spans="2:20" ht="15.75" customHeight="1" x14ac:dyDescent="0.35">
      <c r="B683" s="291"/>
      <c r="C683" s="291"/>
      <c r="D683" s="291"/>
      <c r="E683" s="292"/>
      <c r="F683" s="286"/>
      <c r="G683" s="286"/>
      <c r="H683" s="286"/>
      <c r="I683" s="286"/>
      <c r="J683" s="286"/>
      <c r="K683" s="286"/>
      <c r="T683" s="29"/>
    </row>
    <row r="684" spans="2:20" ht="15.75" customHeight="1" x14ac:dyDescent="0.35">
      <c r="B684" s="291"/>
      <c r="C684" s="291"/>
      <c r="D684" s="291"/>
      <c r="E684" s="292"/>
      <c r="F684" s="286"/>
      <c r="G684" s="286"/>
      <c r="H684" s="286"/>
      <c r="I684" s="286"/>
      <c r="J684" s="286"/>
      <c r="K684" s="286"/>
      <c r="T684" s="29"/>
    </row>
    <row r="685" spans="2:20" ht="15.75" customHeight="1" x14ac:dyDescent="0.35">
      <c r="B685" s="291"/>
      <c r="C685" s="291"/>
      <c r="D685" s="291"/>
      <c r="E685" s="292"/>
      <c r="F685" s="286"/>
      <c r="G685" s="286"/>
      <c r="H685" s="286"/>
      <c r="I685" s="286"/>
      <c r="J685" s="286"/>
      <c r="K685" s="286"/>
      <c r="T685" s="29"/>
    </row>
    <row r="686" spans="2:20" ht="15.75" customHeight="1" x14ac:dyDescent="0.35">
      <c r="B686" s="291"/>
      <c r="C686" s="291"/>
      <c r="D686" s="291"/>
      <c r="E686" s="292"/>
      <c r="F686" s="286"/>
      <c r="G686" s="286"/>
      <c r="H686" s="286"/>
      <c r="I686" s="286"/>
      <c r="J686" s="286"/>
      <c r="K686" s="286"/>
      <c r="T686" s="29"/>
    </row>
    <row r="687" spans="2:20" ht="15.75" customHeight="1" x14ac:dyDescent="0.35">
      <c r="B687" s="291"/>
      <c r="C687" s="291"/>
      <c r="D687" s="291"/>
      <c r="E687" s="292"/>
      <c r="F687" s="286"/>
      <c r="G687" s="286"/>
      <c r="H687" s="286"/>
      <c r="I687" s="286"/>
      <c r="J687" s="286"/>
      <c r="K687" s="286"/>
      <c r="T687" s="29"/>
    </row>
    <row r="688" spans="2:20" ht="15.75" customHeight="1" x14ac:dyDescent="0.35">
      <c r="B688" s="291"/>
      <c r="C688" s="291"/>
      <c r="D688" s="291"/>
      <c r="E688" s="292"/>
      <c r="F688" s="286"/>
      <c r="G688" s="286"/>
      <c r="H688" s="286"/>
      <c r="I688" s="286"/>
      <c r="J688" s="286"/>
      <c r="K688" s="286"/>
      <c r="T688" s="29"/>
    </row>
    <row r="689" spans="2:20" ht="15.75" customHeight="1" x14ac:dyDescent="0.35">
      <c r="B689" s="291"/>
      <c r="C689" s="291"/>
      <c r="D689" s="291"/>
      <c r="E689" s="292"/>
      <c r="F689" s="286"/>
      <c r="G689" s="286"/>
      <c r="H689" s="286"/>
      <c r="I689" s="286"/>
      <c r="J689" s="286"/>
      <c r="K689" s="286"/>
      <c r="T689" s="29"/>
    </row>
    <row r="690" spans="2:20" ht="15.75" customHeight="1" x14ac:dyDescent="0.35">
      <c r="B690" s="291"/>
      <c r="C690" s="291"/>
      <c r="D690" s="291"/>
      <c r="E690" s="292"/>
      <c r="F690" s="286"/>
      <c r="G690" s="286"/>
      <c r="H690" s="286"/>
      <c r="I690" s="286"/>
      <c r="J690" s="286"/>
      <c r="K690" s="286"/>
      <c r="T690" s="29"/>
    </row>
    <row r="691" spans="2:20" ht="15.75" customHeight="1" x14ac:dyDescent="0.35">
      <c r="B691" s="291"/>
      <c r="C691" s="291"/>
      <c r="D691" s="291"/>
      <c r="E691" s="292"/>
      <c r="F691" s="286"/>
      <c r="G691" s="286"/>
      <c r="H691" s="286"/>
      <c r="I691" s="286"/>
      <c r="J691" s="286"/>
      <c r="K691" s="286"/>
      <c r="T691" s="29"/>
    </row>
    <row r="692" spans="2:20" ht="15.75" customHeight="1" x14ac:dyDescent="0.35">
      <c r="B692" s="291"/>
      <c r="C692" s="291"/>
      <c r="D692" s="291"/>
      <c r="E692" s="292"/>
      <c r="F692" s="286"/>
      <c r="G692" s="286"/>
      <c r="H692" s="286"/>
      <c r="I692" s="286"/>
      <c r="J692" s="286"/>
      <c r="K692" s="286"/>
      <c r="T692" s="29"/>
    </row>
    <row r="693" spans="2:20" ht="15.75" customHeight="1" x14ac:dyDescent="0.35">
      <c r="B693" s="291"/>
      <c r="C693" s="291"/>
      <c r="D693" s="291"/>
      <c r="E693" s="292"/>
      <c r="F693" s="286"/>
      <c r="G693" s="286"/>
      <c r="H693" s="286"/>
      <c r="I693" s="286"/>
      <c r="J693" s="286"/>
      <c r="K693" s="286"/>
      <c r="T693" s="29"/>
    </row>
    <row r="694" spans="2:20" ht="15.75" customHeight="1" x14ac:dyDescent="0.35">
      <c r="B694" s="291"/>
      <c r="C694" s="291"/>
      <c r="D694" s="291"/>
      <c r="E694" s="292"/>
      <c r="F694" s="286"/>
      <c r="G694" s="286"/>
      <c r="H694" s="286"/>
      <c r="I694" s="286"/>
      <c r="J694" s="286"/>
      <c r="K694" s="286"/>
      <c r="T694" s="29"/>
    </row>
    <row r="695" spans="2:20" ht="15.75" customHeight="1" x14ac:dyDescent="0.35">
      <c r="B695" s="291"/>
      <c r="C695" s="291"/>
      <c r="D695" s="291"/>
      <c r="E695" s="292"/>
      <c r="F695" s="286"/>
      <c r="G695" s="286"/>
      <c r="H695" s="286"/>
      <c r="I695" s="286"/>
      <c r="J695" s="286"/>
      <c r="K695" s="286"/>
      <c r="T695" s="29"/>
    </row>
    <row r="696" spans="2:20" ht="15.75" customHeight="1" x14ac:dyDescent="0.35">
      <c r="B696" s="291"/>
      <c r="C696" s="291"/>
      <c r="D696" s="291"/>
      <c r="E696" s="292"/>
      <c r="F696" s="286"/>
      <c r="G696" s="286"/>
      <c r="H696" s="286"/>
      <c r="I696" s="286"/>
      <c r="J696" s="286"/>
      <c r="K696" s="286"/>
      <c r="T696" s="29"/>
    </row>
    <row r="697" spans="2:20" ht="15.75" customHeight="1" x14ac:dyDescent="0.35">
      <c r="B697" s="291"/>
      <c r="C697" s="291"/>
      <c r="D697" s="291"/>
      <c r="E697" s="292"/>
      <c r="F697" s="286"/>
      <c r="G697" s="286"/>
      <c r="H697" s="286"/>
      <c r="I697" s="286"/>
      <c r="J697" s="286"/>
      <c r="K697" s="286"/>
      <c r="T697" s="29"/>
    </row>
    <row r="698" spans="2:20" ht="15.75" customHeight="1" x14ac:dyDescent="0.35">
      <c r="B698" s="291"/>
      <c r="C698" s="291"/>
      <c r="D698" s="291"/>
      <c r="E698" s="292"/>
      <c r="F698" s="286"/>
      <c r="G698" s="286"/>
      <c r="H698" s="286"/>
      <c r="I698" s="286"/>
      <c r="J698" s="286"/>
      <c r="K698" s="286"/>
      <c r="T698" s="29"/>
    </row>
    <row r="699" spans="2:20" ht="15.75" customHeight="1" x14ac:dyDescent="0.35">
      <c r="B699" s="291"/>
      <c r="C699" s="291"/>
      <c r="D699" s="291"/>
      <c r="E699" s="292"/>
      <c r="F699" s="286"/>
      <c r="G699" s="286"/>
      <c r="H699" s="286"/>
      <c r="I699" s="286"/>
      <c r="J699" s="286"/>
      <c r="K699" s="286"/>
      <c r="T699" s="29"/>
    </row>
    <row r="700" spans="2:20" ht="15.75" customHeight="1" x14ac:dyDescent="0.35">
      <c r="B700" s="291"/>
      <c r="C700" s="291"/>
      <c r="D700" s="291"/>
      <c r="E700" s="292"/>
      <c r="F700" s="286"/>
      <c r="G700" s="286"/>
      <c r="H700" s="286"/>
      <c r="I700" s="286"/>
      <c r="J700" s="286"/>
      <c r="K700" s="286"/>
      <c r="T700" s="29"/>
    </row>
    <row r="701" spans="2:20" ht="15.75" customHeight="1" x14ac:dyDescent="0.35">
      <c r="B701" s="291"/>
      <c r="C701" s="291"/>
      <c r="D701" s="291"/>
      <c r="E701" s="292"/>
      <c r="F701" s="286"/>
      <c r="G701" s="286"/>
      <c r="H701" s="286"/>
      <c r="I701" s="286"/>
      <c r="J701" s="286"/>
      <c r="K701" s="286"/>
      <c r="T701" s="29"/>
    </row>
    <row r="702" spans="2:20" ht="15.75" customHeight="1" x14ac:dyDescent="0.35">
      <c r="B702" s="291"/>
      <c r="C702" s="291"/>
      <c r="D702" s="291"/>
      <c r="E702" s="292"/>
      <c r="F702" s="286"/>
      <c r="G702" s="286"/>
      <c r="H702" s="286"/>
      <c r="I702" s="286"/>
      <c r="J702" s="286"/>
      <c r="K702" s="286"/>
      <c r="T702" s="29"/>
    </row>
    <row r="703" spans="2:20" ht="15.75" customHeight="1" x14ac:dyDescent="0.35">
      <c r="B703" s="291"/>
      <c r="C703" s="291"/>
      <c r="D703" s="291"/>
      <c r="E703" s="292"/>
      <c r="F703" s="286"/>
      <c r="G703" s="286"/>
      <c r="H703" s="286"/>
      <c r="I703" s="286"/>
      <c r="J703" s="286"/>
      <c r="K703" s="286"/>
      <c r="T703" s="29"/>
    </row>
    <row r="704" spans="2:20" ht="15.75" customHeight="1" x14ac:dyDescent="0.35">
      <c r="B704" s="291"/>
      <c r="C704" s="291"/>
      <c r="D704" s="291"/>
      <c r="E704" s="292"/>
      <c r="F704" s="286"/>
      <c r="G704" s="286"/>
      <c r="H704" s="286"/>
      <c r="I704" s="286"/>
      <c r="J704" s="286"/>
      <c r="K704" s="286"/>
      <c r="T704" s="29"/>
    </row>
    <row r="705" spans="2:20" ht="15.75" customHeight="1" x14ac:dyDescent="0.35">
      <c r="B705" s="291"/>
      <c r="C705" s="291"/>
      <c r="D705" s="291"/>
      <c r="E705" s="292"/>
      <c r="F705" s="286"/>
      <c r="G705" s="286"/>
      <c r="H705" s="286"/>
      <c r="I705" s="286"/>
      <c r="J705" s="286"/>
      <c r="K705" s="286"/>
      <c r="T705" s="29"/>
    </row>
    <row r="706" spans="2:20" ht="15.75" customHeight="1" x14ac:dyDescent="0.35">
      <c r="B706" s="291"/>
      <c r="C706" s="291"/>
      <c r="D706" s="291"/>
      <c r="E706" s="292"/>
      <c r="F706" s="286"/>
      <c r="G706" s="286"/>
      <c r="H706" s="286"/>
      <c r="I706" s="286"/>
      <c r="J706" s="286"/>
      <c r="K706" s="286"/>
      <c r="T706" s="29"/>
    </row>
    <row r="707" spans="2:20" ht="15.75" customHeight="1" x14ac:dyDescent="0.35">
      <c r="B707" s="291"/>
      <c r="C707" s="291"/>
      <c r="D707" s="291"/>
      <c r="E707" s="292"/>
      <c r="F707" s="286"/>
      <c r="G707" s="286"/>
      <c r="H707" s="286"/>
      <c r="I707" s="286"/>
      <c r="J707" s="286"/>
      <c r="K707" s="286"/>
      <c r="T707" s="29"/>
    </row>
    <row r="708" spans="2:20" ht="15.75" customHeight="1" x14ac:dyDescent="0.35">
      <c r="B708" s="291"/>
      <c r="C708" s="291"/>
      <c r="D708" s="291"/>
      <c r="E708" s="292"/>
      <c r="F708" s="286"/>
      <c r="G708" s="286"/>
      <c r="H708" s="286"/>
      <c r="I708" s="286"/>
      <c r="J708" s="286"/>
      <c r="K708" s="286"/>
      <c r="T708" s="29"/>
    </row>
    <row r="709" spans="2:20" ht="15.75" customHeight="1" x14ac:dyDescent="0.35">
      <c r="B709" s="291"/>
      <c r="C709" s="291"/>
      <c r="D709" s="291"/>
      <c r="E709" s="292"/>
      <c r="F709" s="286"/>
      <c r="G709" s="286"/>
      <c r="H709" s="286"/>
      <c r="I709" s="286"/>
      <c r="J709" s="286"/>
      <c r="K709" s="286"/>
      <c r="T709" s="29"/>
    </row>
    <row r="710" spans="2:20" ht="15.75" customHeight="1" x14ac:dyDescent="0.35">
      <c r="B710" s="291"/>
      <c r="C710" s="291"/>
      <c r="D710" s="291"/>
      <c r="E710" s="292"/>
      <c r="F710" s="286"/>
      <c r="G710" s="286"/>
      <c r="H710" s="286"/>
      <c r="I710" s="286"/>
      <c r="J710" s="286"/>
      <c r="K710" s="286"/>
      <c r="T710" s="29"/>
    </row>
    <row r="711" spans="2:20" ht="15.75" customHeight="1" x14ac:dyDescent="0.35">
      <c r="B711" s="291"/>
      <c r="C711" s="291"/>
      <c r="D711" s="291"/>
      <c r="E711" s="292"/>
      <c r="F711" s="286"/>
      <c r="G711" s="286"/>
      <c r="H711" s="286"/>
      <c r="I711" s="286"/>
      <c r="J711" s="286"/>
      <c r="K711" s="286"/>
      <c r="T711" s="29"/>
    </row>
    <row r="712" spans="2:20" ht="15.75" customHeight="1" x14ac:dyDescent="0.35">
      <c r="B712" s="291"/>
      <c r="C712" s="291"/>
      <c r="D712" s="291"/>
      <c r="E712" s="292"/>
      <c r="F712" s="286"/>
      <c r="G712" s="286"/>
      <c r="H712" s="286"/>
      <c r="I712" s="286"/>
      <c r="J712" s="286"/>
      <c r="K712" s="286"/>
      <c r="T712" s="29"/>
    </row>
    <row r="713" spans="2:20" ht="15.75" customHeight="1" x14ac:dyDescent="0.35">
      <c r="B713" s="291"/>
      <c r="C713" s="291"/>
      <c r="D713" s="291"/>
      <c r="E713" s="292"/>
      <c r="F713" s="286"/>
      <c r="G713" s="286"/>
      <c r="H713" s="286"/>
      <c r="I713" s="286"/>
      <c r="J713" s="286"/>
      <c r="K713" s="286"/>
      <c r="T713" s="29"/>
    </row>
    <row r="714" spans="2:20" ht="15.75" customHeight="1" x14ac:dyDescent="0.35">
      <c r="B714" s="291"/>
      <c r="C714" s="291"/>
      <c r="D714" s="291"/>
      <c r="E714" s="292"/>
      <c r="F714" s="286"/>
      <c r="G714" s="286"/>
      <c r="H714" s="286"/>
      <c r="I714" s="286"/>
      <c r="J714" s="286"/>
      <c r="K714" s="286"/>
      <c r="T714" s="29"/>
    </row>
    <row r="715" spans="2:20" ht="15.75" customHeight="1" x14ac:dyDescent="0.35">
      <c r="B715" s="291"/>
      <c r="C715" s="291"/>
      <c r="D715" s="291"/>
      <c r="E715" s="292"/>
      <c r="F715" s="286"/>
      <c r="G715" s="286"/>
      <c r="H715" s="286"/>
      <c r="I715" s="286"/>
      <c r="J715" s="286"/>
      <c r="K715" s="286"/>
      <c r="T715" s="29"/>
    </row>
    <row r="716" spans="2:20" ht="15.75" customHeight="1" x14ac:dyDescent="0.35">
      <c r="B716" s="291"/>
      <c r="C716" s="291"/>
      <c r="D716" s="291"/>
      <c r="E716" s="292"/>
      <c r="F716" s="286"/>
      <c r="G716" s="286"/>
      <c r="H716" s="286"/>
      <c r="I716" s="286"/>
      <c r="J716" s="286"/>
      <c r="K716" s="286"/>
      <c r="T716" s="29"/>
    </row>
    <row r="717" spans="2:20" ht="15.75" customHeight="1" x14ac:dyDescent="0.35">
      <c r="B717" s="291"/>
      <c r="C717" s="291"/>
      <c r="D717" s="291"/>
      <c r="E717" s="292"/>
      <c r="F717" s="286"/>
      <c r="G717" s="286"/>
      <c r="H717" s="286"/>
      <c r="I717" s="286"/>
      <c r="J717" s="286"/>
      <c r="K717" s="286"/>
      <c r="T717" s="29"/>
    </row>
    <row r="718" spans="2:20" ht="15.75" customHeight="1" x14ac:dyDescent="0.35">
      <c r="B718" s="291"/>
      <c r="C718" s="291"/>
      <c r="D718" s="291"/>
      <c r="E718" s="292"/>
      <c r="F718" s="286"/>
      <c r="G718" s="286"/>
      <c r="H718" s="286"/>
      <c r="I718" s="286"/>
      <c r="J718" s="286"/>
      <c r="K718" s="286"/>
      <c r="T718" s="29"/>
    </row>
    <row r="719" spans="2:20" ht="15.75" customHeight="1" x14ac:dyDescent="0.35">
      <c r="B719" s="291"/>
      <c r="C719" s="291"/>
      <c r="D719" s="291"/>
      <c r="E719" s="292"/>
      <c r="F719" s="286"/>
      <c r="G719" s="286"/>
      <c r="H719" s="286"/>
      <c r="I719" s="286"/>
      <c r="J719" s="286"/>
      <c r="K719" s="286"/>
      <c r="T719" s="29"/>
    </row>
    <row r="720" spans="2:20" ht="15.75" customHeight="1" x14ac:dyDescent="0.35">
      <c r="B720" s="291"/>
      <c r="C720" s="291"/>
      <c r="D720" s="291"/>
      <c r="E720" s="292"/>
      <c r="F720" s="286"/>
      <c r="G720" s="286"/>
      <c r="H720" s="286"/>
      <c r="I720" s="286"/>
      <c r="J720" s="286"/>
      <c r="K720" s="286"/>
      <c r="T720" s="29"/>
    </row>
    <row r="721" spans="2:20" ht="15.75" customHeight="1" x14ac:dyDescent="0.35">
      <c r="B721" s="291"/>
      <c r="C721" s="291"/>
      <c r="D721" s="291"/>
      <c r="E721" s="292"/>
      <c r="F721" s="286"/>
      <c r="G721" s="286"/>
      <c r="H721" s="286"/>
      <c r="I721" s="286"/>
      <c r="J721" s="286"/>
      <c r="K721" s="286"/>
      <c r="T721" s="29"/>
    </row>
    <row r="722" spans="2:20" ht="15.75" customHeight="1" x14ac:dyDescent="0.35">
      <c r="B722" s="291"/>
      <c r="C722" s="291"/>
      <c r="D722" s="291"/>
      <c r="E722" s="292"/>
      <c r="F722" s="286"/>
      <c r="G722" s="286"/>
      <c r="H722" s="286"/>
      <c r="I722" s="286"/>
      <c r="J722" s="286"/>
      <c r="K722" s="286"/>
      <c r="T722" s="29"/>
    </row>
    <row r="723" spans="2:20" ht="15.75" customHeight="1" x14ac:dyDescent="0.35">
      <c r="B723" s="291"/>
      <c r="C723" s="291"/>
      <c r="D723" s="291"/>
      <c r="E723" s="292"/>
      <c r="F723" s="286"/>
      <c r="G723" s="286"/>
      <c r="H723" s="286"/>
      <c r="I723" s="286"/>
      <c r="J723" s="286"/>
      <c r="K723" s="286"/>
      <c r="T723" s="29"/>
    </row>
    <row r="724" spans="2:20" ht="15.75" customHeight="1" x14ac:dyDescent="0.35">
      <c r="B724" s="291"/>
      <c r="C724" s="291"/>
      <c r="D724" s="291"/>
      <c r="E724" s="292"/>
      <c r="F724" s="286"/>
      <c r="G724" s="286"/>
      <c r="H724" s="286"/>
      <c r="I724" s="286"/>
      <c r="J724" s="286"/>
      <c r="K724" s="286"/>
      <c r="T724" s="29"/>
    </row>
    <row r="725" spans="2:20" ht="15.75" customHeight="1" x14ac:dyDescent="0.35">
      <c r="B725" s="291"/>
      <c r="C725" s="291"/>
      <c r="D725" s="291"/>
      <c r="E725" s="292"/>
      <c r="F725" s="286"/>
      <c r="G725" s="286"/>
      <c r="H725" s="286"/>
      <c r="I725" s="286"/>
      <c r="J725" s="286"/>
      <c r="K725" s="286"/>
      <c r="T725" s="29"/>
    </row>
    <row r="726" spans="2:20" ht="15.75" customHeight="1" x14ac:dyDescent="0.35">
      <c r="B726" s="291"/>
      <c r="C726" s="291"/>
      <c r="D726" s="291"/>
      <c r="E726" s="292"/>
      <c r="F726" s="286"/>
      <c r="G726" s="286"/>
      <c r="H726" s="286"/>
      <c r="I726" s="286"/>
      <c r="J726" s="286"/>
      <c r="K726" s="286"/>
      <c r="T726" s="29"/>
    </row>
    <row r="727" spans="2:20" ht="15.75" customHeight="1" x14ac:dyDescent="0.35">
      <c r="B727" s="291"/>
      <c r="C727" s="291"/>
      <c r="D727" s="291"/>
      <c r="E727" s="292"/>
      <c r="F727" s="286"/>
      <c r="G727" s="286"/>
      <c r="H727" s="286"/>
      <c r="I727" s="286"/>
      <c r="J727" s="286"/>
      <c r="K727" s="286"/>
      <c r="T727" s="29"/>
    </row>
    <row r="728" spans="2:20" ht="15.75" customHeight="1" x14ac:dyDescent="0.35">
      <c r="B728" s="291"/>
      <c r="C728" s="291"/>
      <c r="D728" s="291"/>
      <c r="E728" s="292"/>
      <c r="F728" s="286"/>
      <c r="G728" s="286"/>
      <c r="H728" s="286"/>
      <c r="I728" s="286"/>
      <c r="J728" s="286"/>
      <c r="K728" s="286"/>
      <c r="T728" s="29"/>
    </row>
    <row r="729" spans="2:20" ht="15.75" customHeight="1" x14ac:dyDescent="0.35">
      <c r="B729" s="291"/>
      <c r="C729" s="291"/>
      <c r="D729" s="291"/>
      <c r="E729" s="292"/>
      <c r="F729" s="286"/>
      <c r="G729" s="286"/>
      <c r="H729" s="286"/>
      <c r="I729" s="286"/>
      <c r="J729" s="286"/>
      <c r="K729" s="286"/>
      <c r="T729" s="29"/>
    </row>
    <row r="730" spans="2:20" ht="15.75" customHeight="1" x14ac:dyDescent="0.35">
      <c r="B730" s="291"/>
      <c r="C730" s="291"/>
      <c r="D730" s="291"/>
      <c r="E730" s="292"/>
      <c r="F730" s="286"/>
      <c r="G730" s="286"/>
      <c r="H730" s="286"/>
      <c r="I730" s="286"/>
      <c r="J730" s="286"/>
      <c r="K730" s="286"/>
      <c r="T730" s="29"/>
    </row>
    <row r="731" spans="2:20" ht="15.75" customHeight="1" x14ac:dyDescent="0.35">
      <c r="B731" s="291"/>
      <c r="C731" s="291"/>
      <c r="D731" s="291"/>
      <c r="E731" s="292"/>
      <c r="F731" s="286"/>
      <c r="G731" s="286"/>
      <c r="H731" s="286"/>
      <c r="I731" s="286"/>
      <c r="J731" s="286"/>
      <c r="K731" s="286"/>
      <c r="T731" s="29"/>
    </row>
    <row r="732" spans="2:20" ht="15.75" customHeight="1" x14ac:dyDescent="0.35">
      <c r="B732" s="291"/>
      <c r="C732" s="291"/>
      <c r="D732" s="291"/>
      <c r="E732" s="292"/>
      <c r="F732" s="286"/>
      <c r="G732" s="286"/>
      <c r="H732" s="286"/>
      <c r="I732" s="286"/>
      <c r="J732" s="286"/>
      <c r="K732" s="286"/>
      <c r="T732" s="29"/>
    </row>
    <row r="733" spans="2:20" ht="15.75" customHeight="1" x14ac:dyDescent="0.35">
      <c r="B733" s="291"/>
      <c r="C733" s="291"/>
      <c r="D733" s="291"/>
      <c r="E733" s="292"/>
      <c r="F733" s="286"/>
      <c r="G733" s="286"/>
      <c r="H733" s="286"/>
      <c r="I733" s="286"/>
      <c r="J733" s="286"/>
      <c r="K733" s="286"/>
      <c r="T733" s="29"/>
    </row>
    <row r="734" spans="2:20" ht="15.75" customHeight="1" x14ac:dyDescent="0.35">
      <c r="B734" s="291"/>
      <c r="C734" s="291"/>
      <c r="D734" s="291"/>
      <c r="E734" s="292"/>
      <c r="F734" s="286"/>
      <c r="G734" s="286"/>
      <c r="H734" s="286"/>
      <c r="I734" s="286"/>
      <c r="J734" s="286"/>
      <c r="K734" s="286"/>
      <c r="T734" s="29"/>
    </row>
    <row r="735" spans="2:20" ht="15.75" customHeight="1" x14ac:dyDescent="0.35">
      <c r="B735" s="291"/>
      <c r="C735" s="291"/>
      <c r="D735" s="291"/>
      <c r="E735" s="292"/>
      <c r="F735" s="286"/>
      <c r="G735" s="286"/>
      <c r="H735" s="286"/>
      <c r="I735" s="286"/>
      <c r="J735" s="286"/>
      <c r="K735" s="286"/>
      <c r="T735" s="29"/>
    </row>
    <row r="736" spans="2:20" ht="15.75" customHeight="1" x14ac:dyDescent="0.35">
      <c r="B736" s="291"/>
      <c r="C736" s="291"/>
      <c r="D736" s="291"/>
      <c r="E736" s="292"/>
      <c r="F736" s="286"/>
      <c r="G736" s="286"/>
      <c r="H736" s="286"/>
      <c r="I736" s="286"/>
      <c r="J736" s="286"/>
      <c r="K736" s="286"/>
      <c r="T736" s="29"/>
    </row>
    <row r="737" spans="2:20" ht="15.75" customHeight="1" x14ac:dyDescent="0.35">
      <c r="B737" s="291"/>
      <c r="C737" s="291"/>
      <c r="D737" s="291"/>
      <c r="E737" s="292"/>
      <c r="F737" s="286"/>
      <c r="G737" s="286"/>
      <c r="H737" s="286"/>
      <c r="I737" s="286"/>
      <c r="J737" s="286"/>
      <c r="K737" s="286"/>
      <c r="T737" s="29"/>
    </row>
    <row r="738" spans="2:20" ht="15.75" customHeight="1" x14ac:dyDescent="0.35">
      <c r="B738" s="291"/>
      <c r="C738" s="291"/>
      <c r="D738" s="291"/>
      <c r="E738" s="292"/>
      <c r="F738" s="286"/>
      <c r="G738" s="286"/>
      <c r="H738" s="286"/>
      <c r="I738" s="286"/>
      <c r="J738" s="286"/>
      <c r="K738" s="286"/>
      <c r="T738" s="29"/>
    </row>
    <row r="739" spans="2:20" ht="15.75" customHeight="1" x14ac:dyDescent="0.35">
      <c r="B739" s="291"/>
      <c r="C739" s="291"/>
      <c r="D739" s="291"/>
      <c r="E739" s="292"/>
      <c r="F739" s="286"/>
      <c r="G739" s="286"/>
      <c r="H739" s="286"/>
      <c r="I739" s="286"/>
      <c r="J739" s="286"/>
      <c r="K739" s="286"/>
      <c r="T739" s="29"/>
    </row>
    <row r="740" spans="2:20" ht="15.75" customHeight="1" x14ac:dyDescent="0.35">
      <c r="B740" s="291"/>
      <c r="C740" s="291"/>
      <c r="D740" s="291"/>
      <c r="E740" s="292"/>
      <c r="F740" s="286"/>
      <c r="G740" s="286"/>
      <c r="H740" s="286"/>
      <c r="I740" s="286"/>
      <c r="J740" s="286"/>
      <c r="K740" s="286"/>
      <c r="T740" s="29"/>
    </row>
    <row r="741" spans="2:20" ht="15.75" customHeight="1" x14ac:dyDescent="0.35">
      <c r="B741" s="291"/>
      <c r="C741" s="291"/>
      <c r="D741" s="291"/>
      <c r="E741" s="292"/>
      <c r="F741" s="286"/>
      <c r="G741" s="286"/>
      <c r="H741" s="286"/>
      <c r="I741" s="286"/>
      <c r="J741" s="286"/>
      <c r="K741" s="286"/>
      <c r="T741" s="29"/>
    </row>
    <row r="742" spans="2:20" ht="15.75" customHeight="1" x14ac:dyDescent="0.35">
      <c r="B742" s="291"/>
      <c r="C742" s="291"/>
      <c r="D742" s="291"/>
      <c r="E742" s="292"/>
      <c r="F742" s="286"/>
      <c r="G742" s="286"/>
      <c r="H742" s="286"/>
      <c r="I742" s="286"/>
      <c r="J742" s="286"/>
      <c r="K742" s="286"/>
      <c r="T742" s="29"/>
    </row>
    <row r="743" spans="2:20" ht="15.75" customHeight="1" x14ac:dyDescent="0.35">
      <c r="B743" s="291"/>
      <c r="C743" s="291"/>
      <c r="D743" s="291"/>
      <c r="E743" s="292"/>
      <c r="F743" s="286"/>
      <c r="G743" s="286"/>
      <c r="H743" s="286"/>
      <c r="I743" s="286"/>
      <c r="J743" s="286"/>
      <c r="K743" s="286"/>
      <c r="T743" s="29"/>
    </row>
    <row r="744" spans="2:20" ht="15.75" customHeight="1" x14ac:dyDescent="0.35">
      <c r="B744" s="291"/>
      <c r="C744" s="291"/>
      <c r="D744" s="291"/>
      <c r="E744" s="292"/>
      <c r="F744" s="286"/>
      <c r="G744" s="286"/>
      <c r="H744" s="286"/>
      <c r="I744" s="286"/>
      <c r="J744" s="286"/>
      <c r="K744" s="286"/>
      <c r="T744" s="29"/>
    </row>
    <row r="745" spans="2:20" ht="15.75" customHeight="1" x14ac:dyDescent="0.35">
      <c r="B745" s="291"/>
      <c r="C745" s="291"/>
      <c r="D745" s="291"/>
      <c r="E745" s="292"/>
      <c r="F745" s="286"/>
      <c r="G745" s="286"/>
      <c r="H745" s="286"/>
      <c r="I745" s="286"/>
      <c r="J745" s="286"/>
      <c r="K745" s="286"/>
      <c r="T745" s="29"/>
    </row>
    <row r="746" spans="2:20" ht="15.75" customHeight="1" x14ac:dyDescent="0.35">
      <c r="B746" s="291"/>
      <c r="C746" s="291"/>
      <c r="D746" s="291"/>
      <c r="E746" s="292"/>
      <c r="F746" s="286"/>
      <c r="G746" s="286"/>
      <c r="H746" s="286"/>
      <c r="I746" s="286"/>
      <c r="J746" s="286"/>
      <c r="K746" s="286"/>
      <c r="T746" s="29"/>
    </row>
    <row r="747" spans="2:20" ht="15.75" customHeight="1" x14ac:dyDescent="0.35">
      <c r="B747" s="291"/>
      <c r="C747" s="291"/>
      <c r="D747" s="291"/>
      <c r="E747" s="292"/>
      <c r="F747" s="286"/>
      <c r="G747" s="286"/>
      <c r="H747" s="286"/>
      <c r="I747" s="286"/>
      <c r="J747" s="286"/>
      <c r="K747" s="286"/>
      <c r="T747" s="29"/>
    </row>
    <row r="748" spans="2:20" ht="15.75" customHeight="1" x14ac:dyDescent="0.35">
      <c r="B748" s="291"/>
      <c r="C748" s="291"/>
      <c r="D748" s="291"/>
      <c r="E748" s="292"/>
      <c r="F748" s="286"/>
      <c r="G748" s="286"/>
      <c r="H748" s="286"/>
      <c r="I748" s="286"/>
      <c r="J748" s="286"/>
      <c r="K748" s="286"/>
      <c r="T748" s="29"/>
    </row>
    <row r="749" spans="2:20" ht="15.75" customHeight="1" x14ac:dyDescent="0.35">
      <c r="B749" s="291"/>
      <c r="C749" s="291"/>
      <c r="D749" s="291"/>
      <c r="E749" s="292"/>
      <c r="F749" s="286"/>
      <c r="G749" s="286"/>
      <c r="H749" s="286"/>
      <c r="I749" s="286"/>
      <c r="J749" s="286"/>
      <c r="K749" s="286"/>
      <c r="T749" s="29"/>
    </row>
    <row r="750" spans="2:20" ht="15.75" customHeight="1" x14ac:dyDescent="0.35">
      <c r="B750" s="291"/>
      <c r="C750" s="291"/>
      <c r="D750" s="291"/>
      <c r="E750" s="292"/>
      <c r="F750" s="286"/>
      <c r="G750" s="286"/>
      <c r="H750" s="286"/>
      <c r="I750" s="286"/>
      <c r="J750" s="286"/>
      <c r="K750" s="286"/>
      <c r="T750" s="29"/>
    </row>
    <row r="751" spans="2:20" ht="15.75" customHeight="1" x14ac:dyDescent="0.35">
      <c r="B751" s="291"/>
      <c r="C751" s="291"/>
      <c r="D751" s="291"/>
      <c r="E751" s="292"/>
      <c r="F751" s="286"/>
      <c r="G751" s="286"/>
      <c r="H751" s="286"/>
      <c r="I751" s="286"/>
      <c r="J751" s="286"/>
      <c r="K751" s="286"/>
      <c r="T751" s="29"/>
    </row>
    <row r="752" spans="2:20" ht="15.75" customHeight="1" x14ac:dyDescent="0.35">
      <c r="B752" s="291"/>
      <c r="C752" s="291"/>
      <c r="D752" s="291"/>
      <c r="E752" s="292"/>
      <c r="F752" s="286"/>
      <c r="G752" s="286"/>
      <c r="H752" s="286"/>
      <c r="I752" s="286"/>
      <c r="J752" s="286"/>
      <c r="K752" s="286"/>
      <c r="T752" s="29"/>
    </row>
    <row r="753" spans="2:20" ht="15.75" customHeight="1" x14ac:dyDescent="0.35">
      <c r="B753" s="291"/>
      <c r="C753" s="291"/>
      <c r="D753" s="291"/>
      <c r="E753" s="292"/>
      <c r="F753" s="286"/>
      <c r="G753" s="286"/>
      <c r="H753" s="286"/>
      <c r="I753" s="286"/>
      <c r="J753" s="286"/>
      <c r="K753" s="286"/>
      <c r="T753" s="29"/>
    </row>
    <row r="754" spans="2:20" ht="15.75" customHeight="1" x14ac:dyDescent="0.35">
      <c r="B754" s="291"/>
      <c r="C754" s="291"/>
      <c r="D754" s="291"/>
      <c r="E754" s="292"/>
      <c r="F754" s="286"/>
      <c r="G754" s="286"/>
      <c r="H754" s="286"/>
      <c r="I754" s="286"/>
      <c r="J754" s="286"/>
      <c r="K754" s="286"/>
      <c r="T754" s="29"/>
    </row>
    <row r="755" spans="2:20" ht="15.75" customHeight="1" x14ac:dyDescent="0.35">
      <c r="B755" s="291"/>
      <c r="C755" s="291"/>
      <c r="D755" s="291"/>
      <c r="E755" s="292"/>
      <c r="F755" s="286"/>
      <c r="G755" s="286"/>
      <c r="H755" s="286"/>
      <c r="I755" s="286"/>
      <c r="J755" s="286"/>
      <c r="K755" s="286"/>
      <c r="T755" s="29"/>
    </row>
    <row r="756" spans="2:20" ht="15.75" customHeight="1" x14ac:dyDescent="0.35">
      <c r="B756" s="291"/>
      <c r="C756" s="291"/>
      <c r="D756" s="291"/>
      <c r="E756" s="292"/>
      <c r="F756" s="286"/>
      <c r="G756" s="286"/>
      <c r="H756" s="286"/>
      <c r="I756" s="286"/>
      <c r="J756" s="286"/>
      <c r="K756" s="286"/>
      <c r="T756" s="29"/>
    </row>
    <row r="757" spans="2:20" ht="15.75" customHeight="1" x14ac:dyDescent="0.35">
      <c r="B757" s="291"/>
      <c r="C757" s="291"/>
      <c r="D757" s="291"/>
      <c r="E757" s="292"/>
      <c r="F757" s="286"/>
      <c r="G757" s="286"/>
      <c r="H757" s="286"/>
      <c r="I757" s="286"/>
      <c r="J757" s="286"/>
      <c r="K757" s="286"/>
      <c r="T757" s="29"/>
    </row>
    <row r="758" spans="2:20" ht="15.75" customHeight="1" x14ac:dyDescent="0.35">
      <c r="B758" s="291"/>
      <c r="C758" s="291"/>
      <c r="D758" s="291"/>
      <c r="E758" s="292"/>
      <c r="F758" s="286"/>
      <c r="G758" s="286"/>
      <c r="H758" s="286"/>
      <c r="I758" s="286"/>
      <c r="J758" s="286"/>
      <c r="K758" s="286"/>
      <c r="T758" s="29"/>
    </row>
    <row r="759" spans="2:20" ht="15.75" customHeight="1" x14ac:dyDescent="0.35">
      <c r="B759" s="291"/>
      <c r="C759" s="291"/>
      <c r="D759" s="291"/>
      <c r="E759" s="292"/>
      <c r="F759" s="286"/>
      <c r="G759" s="286"/>
      <c r="H759" s="286"/>
      <c r="I759" s="286"/>
      <c r="J759" s="286"/>
      <c r="K759" s="286"/>
      <c r="T759" s="29"/>
    </row>
    <row r="760" spans="2:20" ht="15.75" customHeight="1" x14ac:dyDescent="0.35">
      <c r="B760" s="291"/>
      <c r="C760" s="291"/>
      <c r="D760" s="291"/>
      <c r="E760" s="292"/>
      <c r="F760" s="286"/>
      <c r="G760" s="286"/>
      <c r="H760" s="286"/>
      <c r="I760" s="286"/>
      <c r="J760" s="286"/>
      <c r="K760" s="286"/>
      <c r="T760" s="29"/>
    </row>
    <row r="761" spans="2:20" ht="15.75" customHeight="1" x14ac:dyDescent="0.35">
      <c r="B761" s="291"/>
      <c r="C761" s="291"/>
      <c r="D761" s="291"/>
      <c r="E761" s="292"/>
      <c r="F761" s="286"/>
      <c r="G761" s="286"/>
      <c r="H761" s="286"/>
      <c r="I761" s="286"/>
      <c r="J761" s="286"/>
      <c r="K761" s="286"/>
      <c r="T761" s="29"/>
    </row>
    <row r="762" spans="2:20" ht="15.75" customHeight="1" x14ac:dyDescent="0.35">
      <c r="B762" s="291"/>
      <c r="C762" s="291"/>
      <c r="D762" s="291"/>
      <c r="E762" s="292"/>
      <c r="F762" s="286"/>
      <c r="G762" s="286"/>
      <c r="H762" s="286"/>
      <c r="I762" s="286"/>
      <c r="J762" s="286"/>
      <c r="K762" s="286"/>
      <c r="T762" s="29"/>
    </row>
    <row r="763" spans="2:20" ht="15.75" customHeight="1" x14ac:dyDescent="0.35">
      <c r="B763" s="291"/>
      <c r="C763" s="291"/>
      <c r="D763" s="291"/>
      <c r="E763" s="292"/>
      <c r="F763" s="286"/>
      <c r="G763" s="286"/>
      <c r="H763" s="286"/>
      <c r="I763" s="286"/>
      <c r="J763" s="286"/>
      <c r="K763" s="286"/>
      <c r="T763" s="29"/>
    </row>
    <row r="764" spans="2:20" ht="15.75" customHeight="1" x14ac:dyDescent="0.35">
      <c r="B764" s="291"/>
      <c r="C764" s="291"/>
      <c r="D764" s="291"/>
      <c r="E764" s="292"/>
      <c r="F764" s="286"/>
      <c r="G764" s="286"/>
      <c r="H764" s="286"/>
      <c r="I764" s="286"/>
      <c r="J764" s="286"/>
      <c r="K764" s="286"/>
      <c r="T764" s="29"/>
    </row>
    <row r="765" spans="2:20" ht="15.75" customHeight="1" x14ac:dyDescent="0.35">
      <c r="B765" s="291"/>
      <c r="C765" s="291"/>
      <c r="D765" s="291"/>
      <c r="E765" s="292"/>
      <c r="F765" s="286"/>
      <c r="G765" s="286"/>
      <c r="H765" s="286"/>
      <c r="I765" s="286"/>
      <c r="J765" s="286"/>
      <c r="K765" s="286"/>
      <c r="T765" s="29"/>
    </row>
    <row r="766" spans="2:20" ht="15.75" customHeight="1" x14ac:dyDescent="0.35">
      <c r="B766" s="291"/>
      <c r="C766" s="291"/>
      <c r="D766" s="291"/>
      <c r="E766" s="292"/>
      <c r="F766" s="286"/>
      <c r="G766" s="286"/>
      <c r="H766" s="286"/>
      <c r="I766" s="286"/>
      <c r="J766" s="286"/>
      <c r="K766" s="286"/>
      <c r="T766" s="29"/>
    </row>
    <row r="767" spans="2:20" ht="15.75" customHeight="1" x14ac:dyDescent="0.35">
      <c r="B767" s="291"/>
      <c r="C767" s="291"/>
      <c r="D767" s="291"/>
      <c r="E767" s="292"/>
      <c r="F767" s="286"/>
      <c r="G767" s="286"/>
      <c r="H767" s="286"/>
      <c r="I767" s="286"/>
      <c r="J767" s="286"/>
      <c r="K767" s="286"/>
      <c r="T767" s="29"/>
    </row>
    <row r="768" spans="2:20" ht="15.75" customHeight="1" x14ac:dyDescent="0.35">
      <c r="B768" s="291"/>
      <c r="C768" s="291"/>
      <c r="D768" s="291"/>
      <c r="E768" s="292"/>
      <c r="F768" s="286"/>
      <c r="G768" s="286"/>
      <c r="H768" s="286"/>
      <c r="I768" s="286"/>
      <c r="J768" s="286"/>
      <c r="K768" s="286"/>
      <c r="T768" s="29"/>
    </row>
    <row r="769" spans="2:20" ht="15.75" customHeight="1" x14ac:dyDescent="0.35">
      <c r="B769" s="291"/>
      <c r="C769" s="291"/>
      <c r="D769" s="291"/>
      <c r="E769" s="292"/>
      <c r="F769" s="286"/>
      <c r="G769" s="286"/>
      <c r="H769" s="286"/>
      <c r="I769" s="286"/>
      <c r="J769" s="286"/>
      <c r="K769" s="286"/>
      <c r="T769" s="29"/>
    </row>
    <row r="770" spans="2:20" ht="15.75" customHeight="1" x14ac:dyDescent="0.35">
      <c r="B770" s="291"/>
      <c r="C770" s="291"/>
      <c r="D770" s="291"/>
      <c r="E770" s="292"/>
      <c r="F770" s="286"/>
      <c r="G770" s="286"/>
      <c r="H770" s="286"/>
      <c r="I770" s="286"/>
      <c r="J770" s="286"/>
      <c r="K770" s="286"/>
      <c r="T770" s="29"/>
    </row>
    <row r="771" spans="2:20" ht="15.75" customHeight="1" x14ac:dyDescent="0.35">
      <c r="B771" s="291"/>
      <c r="C771" s="291"/>
      <c r="D771" s="291"/>
      <c r="E771" s="292"/>
      <c r="F771" s="286"/>
      <c r="G771" s="286"/>
      <c r="H771" s="286"/>
      <c r="I771" s="286"/>
      <c r="J771" s="286"/>
      <c r="K771" s="286"/>
      <c r="T771" s="29"/>
    </row>
    <row r="772" spans="2:20" ht="15.75" customHeight="1" x14ac:dyDescent="0.35">
      <c r="B772" s="291"/>
      <c r="C772" s="291"/>
      <c r="D772" s="291"/>
      <c r="E772" s="292"/>
      <c r="F772" s="286"/>
      <c r="G772" s="286"/>
      <c r="H772" s="286"/>
      <c r="I772" s="286"/>
      <c r="J772" s="286"/>
      <c r="K772" s="286"/>
      <c r="T772" s="29"/>
    </row>
    <row r="773" spans="2:20" ht="15.75" customHeight="1" x14ac:dyDescent="0.35">
      <c r="B773" s="291"/>
      <c r="C773" s="291"/>
      <c r="D773" s="291"/>
      <c r="E773" s="292"/>
      <c r="F773" s="286"/>
      <c r="G773" s="286"/>
      <c r="H773" s="286"/>
      <c r="I773" s="286"/>
      <c r="J773" s="286"/>
      <c r="K773" s="286"/>
      <c r="T773" s="29"/>
    </row>
    <row r="774" spans="2:20" ht="15.75" customHeight="1" x14ac:dyDescent="0.35">
      <c r="B774" s="291"/>
      <c r="C774" s="291"/>
      <c r="D774" s="291"/>
      <c r="E774" s="292"/>
      <c r="F774" s="286"/>
      <c r="G774" s="286"/>
      <c r="H774" s="286"/>
      <c r="I774" s="286"/>
      <c r="J774" s="286"/>
      <c r="K774" s="286"/>
      <c r="T774" s="29"/>
    </row>
    <row r="775" spans="2:20" ht="15.75" customHeight="1" x14ac:dyDescent="0.35">
      <c r="B775" s="291"/>
      <c r="C775" s="291"/>
      <c r="D775" s="291"/>
      <c r="E775" s="292"/>
      <c r="F775" s="286"/>
      <c r="G775" s="286"/>
      <c r="H775" s="286"/>
      <c r="I775" s="286"/>
      <c r="J775" s="286"/>
      <c r="K775" s="286"/>
      <c r="T775" s="29"/>
    </row>
    <row r="776" spans="2:20" ht="15.75" customHeight="1" x14ac:dyDescent="0.35">
      <c r="B776" s="291"/>
      <c r="C776" s="291"/>
      <c r="D776" s="291"/>
      <c r="E776" s="292"/>
      <c r="F776" s="286"/>
      <c r="G776" s="286"/>
      <c r="H776" s="286"/>
      <c r="I776" s="286"/>
      <c r="J776" s="286"/>
      <c r="K776" s="286"/>
      <c r="T776" s="29"/>
    </row>
    <row r="777" spans="2:20" ht="15.75" customHeight="1" x14ac:dyDescent="0.35">
      <c r="B777" s="291"/>
      <c r="C777" s="291"/>
      <c r="D777" s="291"/>
      <c r="E777" s="292"/>
      <c r="F777" s="286"/>
      <c r="G777" s="286"/>
      <c r="H777" s="286"/>
      <c r="I777" s="286"/>
      <c r="J777" s="286"/>
      <c r="K777" s="286"/>
      <c r="T777" s="29"/>
    </row>
    <row r="778" spans="2:20" ht="15.75" customHeight="1" x14ac:dyDescent="0.35">
      <c r="B778" s="291"/>
      <c r="C778" s="291"/>
      <c r="D778" s="291"/>
      <c r="E778" s="292"/>
      <c r="F778" s="286"/>
      <c r="G778" s="286"/>
      <c r="H778" s="286"/>
      <c r="I778" s="286"/>
      <c r="J778" s="286"/>
      <c r="K778" s="286"/>
      <c r="T778" s="29"/>
    </row>
    <row r="779" spans="2:20" ht="15.75" customHeight="1" x14ac:dyDescent="0.35">
      <c r="B779" s="291"/>
      <c r="C779" s="291"/>
      <c r="D779" s="291"/>
      <c r="E779" s="292"/>
      <c r="F779" s="286"/>
      <c r="G779" s="286"/>
      <c r="H779" s="286"/>
      <c r="I779" s="286"/>
      <c r="J779" s="286"/>
      <c r="K779" s="286"/>
      <c r="T779" s="29"/>
    </row>
    <row r="780" spans="2:20" ht="15.75" customHeight="1" x14ac:dyDescent="0.35">
      <c r="B780" s="291"/>
      <c r="C780" s="291"/>
      <c r="D780" s="291"/>
      <c r="E780" s="292"/>
      <c r="F780" s="286"/>
      <c r="G780" s="286"/>
      <c r="H780" s="286"/>
      <c r="I780" s="286"/>
      <c r="J780" s="286"/>
      <c r="K780" s="286"/>
      <c r="T780" s="29"/>
    </row>
    <row r="781" spans="2:20" ht="15.75" customHeight="1" x14ac:dyDescent="0.35">
      <c r="B781" s="291"/>
      <c r="C781" s="291"/>
      <c r="D781" s="291"/>
      <c r="E781" s="292"/>
      <c r="F781" s="286"/>
      <c r="G781" s="286"/>
      <c r="H781" s="286"/>
      <c r="I781" s="286"/>
      <c r="J781" s="286"/>
      <c r="K781" s="286"/>
      <c r="T781" s="29"/>
    </row>
    <row r="782" spans="2:20" ht="15.75" customHeight="1" x14ac:dyDescent="0.35">
      <c r="B782" s="291"/>
      <c r="C782" s="291"/>
      <c r="D782" s="291"/>
      <c r="E782" s="292"/>
      <c r="F782" s="286"/>
      <c r="G782" s="286"/>
      <c r="H782" s="286"/>
      <c r="I782" s="286"/>
      <c r="J782" s="286"/>
      <c r="K782" s="286"/>
      <c r="T782" s="29"/>
    </row>
    <row r="783" spans="2:20" ht="15.75" customHeight="1" x14ac:dyDescent="0.35">
      <c r="B783" s="291"/>
      <c r="C783" s="291"/>
      <c r="D783" s="291"/>
      <c r="E783" s="292"/>
      <c r="F783" s="286"/>
      <c r="G783" s="286"/>
      <c r="H783" s="286"/>
      <c r="I783" s="286"/>
      <c r="J783" s="286"/>
      <c r="K783" s="286"/>
      <c r="T783" s="29"/>
    </row>
    <row r="784" spans="2:20" ht="15.75" customHeight="1" x14ac:dyDescent="0.35">
      <c r="B784" s="291"/>
      <c r="C784" s="291"/>
      <c r="D784" s="291"/>
      <c r="E784" s="292"/>
      <c r="F784" s="286"/>
      <c r="G784" s="286"/>
      <c r="H784" s="286"/>
      <c r="I784" s="286"/>
      <c r="J784" s="286"/>
      <c r="K784" s="286"/>
      <c r="T784" s="29"/>
    </row>
    <row r="785" spans="2:20" ht="15.75" customHeight="1" x14ac:dyDescent="0.35">
      <c r="B785" s="291"/>
      <c r="C785" s="291"/>
      <c r="D785" s="291"/>
      <c r="E785" s="292"/>
      <c r="F785" s="286"/>
      <c r="G785" s="286"/>
      <c r="H785" s="286"/>
      <c r="I785" s="286"/>
      <c r="J785" s="286"/>
      <c r="K785" s="286"/>
      <c r="T785" s="29"/>
    </row>
    <row r="786" spans="2:20" ht="15.75" customHeight="1" x14ac:dyDescent="0.35">
      <c r="B786" s="291"/>
      <c r="C786" s="291"/>
      <c r="D786" s="291"/>
      <c r="E786" s="292"/>
      <c r="F786" s="286"/>
      <c r="G786" s="286"/>
      <c r="H786" s="286"/>
      <c r="I786" s="286"/>
      <c r="J786" s="286"/>
      <c r="K786" s="286"/>
      <c r="T786" s="29"/>
    </row>
    <row r="787" spans="2:20" ht="15.75" customHeight="1" x14ac:dyDescent="0.35">
      <c r="B787" s="291"/>
      <c r="C787" s="291"/>
      <c r="D787" s="291"/>
      <c r="E787" s="292"/>
      <c r="F787" s="286"/>
      <c r="G787" s="286"/>
      <c r="H787" s="286"/>
      <c r="I787" s="286"/>
      <c r="J787" s="286"/>
      <c r="K787" s="286"/>
      <c r="T787" s="29"/>
    </row>
    <row r="788" spans="2:20" ht="15.75" customHeight="1" x14ac:dyDescent="0.35">
      <c r="B788" s="291"/>
      <c r="C788" s="291"/>
      <c r="D788" s="291"/>
      <c r="E788" s="292"/>
      <c r="F788" s="286"/>
      <c r="G788" s="286"/>
      <c r="H788" s="286"/>
      <c r="I788" s="286"/>
      <c r="J788" s="286"/>
      <c r="K788" s="286"/>
      <c r="T788" s="29"/>
    </row>
    <row r="789" spans="2:20" ht="15.75" customHeight="1" x14ac:dyDescent="0.35">
      <c r="B789" s="291"/>
      <c r="C789" s="291"/>
      <c r="D789" s="291"/>
      <c r="E789" s="292"/>
      <c r="F789" s="286"/>
      <c r="G789" s="286"/>
      <c r="H789" s="286"/>
      <c r="I789" s="286"/>
      <c r="J789" s="286"/>
      <c r="K789" s="286"/>
      <c r="T789" s="29"/>
    </row>
    <row r="790" spans="2:20" ht="15.75" customHeight="1" x14ac:dyDescent="0.35">
      <c r="B790" s="291"/>
      <c r="C790" s="291"/>
      <c r="D790" s="291"/>
      <c r="E790" s="292"/>
      <c r="F790" s="286"/>
      <c r="G790" s="286"/>
      <c r="H790" s="286"/>
      <c r="I790" s="286"/>
      <c r="J790" s="286"/>
      <c r="K790" s="286"/>
      <c r="T790" s="29"/>
    </row>
    <row r="791" spans="2:20" ht="15.75" customHeight="1" x14ac:dyDescent="0.35">
      <c r="B791" s="291"/>
      <c r="C791" s="291"/>
      <c r="D791" s="291"/>
      <c r="E791" s="292"/>
      <c r="F791" s="286"/>
      <c r="G791" s="286"/>
      <c r="H791" s="286"/>
      <c r="I791" s="286"/>
      <c r="J791" s="286"/>
      <c r="K791" s="286"/>
      <c r="T791" s="29"/>
    </row>
    <row r="792" spans="2:20" ht="15.75" customHeight="1" x14ac:dyDescent="0.35">
      <c r="B792" s="291"/>
      <c r="C792" s="291"/>
      <c r="D792" s="291"/>
      <c r="E792" s="292"/>
      <c r="F792" s="286"/>
      <c r="G792" s="286"/>
      <c r="H792" s="286"/>
      <c r="I792" s="286"/>
      <c r="J792" s="286"/>
      <c r="K792" s="286"/>
      <c r="T792" s="29"/>
    </row>
    <row r="793" spans="2:20" ht="15.75" customHeight="1" x14ac:dyDescent="0.35">
      <c r="B793" s="291"/>
      <c r="C793" s="291"/>
      <c r="D793" s="291"/>
      <c r="E793" s="292"/>
      <c r="F793" s="286"/>
      <c r="G793" s="286"/>
      <c r="H793" s="286"/>
      <c r="I793" s="286"/>
      <c r="J793" s="286"/>
      <c r="K793" s="286"/>
      <c r="T793" s="29"/>
    </row>
    <row r="794" spans="2:20" ht="15.75" customHeight="1" x14ac:dyDescent="0.35">
      <c r="B794" s="291"/>
      <c r="C794" s="291"/>
      <c r="D794" s="291"/>
      <c r="E794" s="292"/>
      <c r="F794" s="286"/>
      <c r="G794" s="286"/>
      <c r="H794" s="286"/>
      <c r="I794" s="286"/>
      <c r="J794" s="286"/>
      <c r="K794" s="286"/>
      <c r="T794" s="29"/>
    </row>
    <row r="795" spans="2:20" ht="15.75" customHeight="1" x14ac:dyDescent="0.35">
      <c r="B795" s="291"/>
      <c r="C795" s="291"/>
      <c r="D795" s="291"/>
      <c r="E795" s="292"/>
      <c r="F795" s="286"/>
      <c r="G795" s="286"/>
      <c r="H795" s="286"/>
      <c r="I795" s="286"/>
      <c r="J795" s="286"/>
      <c r="K795" s="286"/>
      <c r="T795" s="29"/>
    </row>
    <row r="796" spans="2:20" ht="15.75" customHeight="1" x14ac:dyDescent="0.35">
      <c r="B796" s="291"/>
      <c r="C796" s="291"/>
      <c r="D796" s="291"/>
      <c r="E796" s="292"/>
      <c r="F796" s="286"/>
      <c r="G796" s="286"/>
      <c r="H796" s="286"/>
      <c r="I796" s="286"/>
      <c r="J796" s="286"/>
      <c r="K796" s="286"/>
      <c r="T796" s="29"/>
    </row>
    <row r="797" spans="2:20" ht="15.75" customHeight="1" x14ac:dyDescent="0.35">
      <c r="B797" s="291"/>
      <c r="C797" s="291"/>
      <c r="D797" s="291"/>
      <c r="E797" s="292"/>
      <c r="F797" s="286"/>
      <c r="G797" s="286"/>
      <c r="H797" s="286"/>
      <c r="I797" s="286"/>
      <c r="J797" s="286"/>
      <c r="K797" s="286"/>
      <c r="T797" s="29"/>
    </row>
    <row r="798" spans="2:20" ht="15.75" customHeight="1" x14ac:dyDescent="0.35">
      <c r="B798" s="291"/>
      <c r="C798" s="291"/>
      <c r="D798" s="291"/>
      <c r="E798" s="292"/>
      <c r="F798" s="286"/>
      <c r="G798" s="286"/>
      <c r="H798" s="286"/>
      <c r="I798" s="286"/>
      <c r="J798" s="286"/>
      <c r="K798" s="286"/>
      <c r="T798" s="29"/>
    </row>
    <row r="799" spans="2:20" ht="15.75" customHeight="1" x14ac:dyDescent="0.35">
      <c r="B799" s="291"/>
      <c r="C799" s="291"/>
      <c r="D799" s="291"/>
      <c r="E799" s="292"/>
      <c r="F799" s="286"/>
      <c r="G799" s="286"/>
      <c r="H799" s="286"/>
      <c r="I799" s="286"/>
      <c r="J799" s="286"/>
      <c r="K799" s="286"/>
      <c r="T799" s="29"/>
    </row>
    <row r="800" spans="2:20" ht="15.75" customHeight="1" x14ac:dyDescent="0.35">
      <c r="B800" s="291"/>
      <c r="C800" s="291"/>
      <c r="D800" s="291"/>
      <c r="E800" s="292"/>
      <c r="F800" s="286"/>
      <c r="G800" s="286"/>
      <c r="H800" s="286"/>
      <c r="I800" s="286"/>
      <c r="J800" s="286"/>
      <c r="K800" s="286"/>
      <c r="T800" s="29"/>
    </row>
    <row r="801" spans="2:20" ht="15.75" customHeight="1" x14ac:dyDescent="0.35">
      <c r="B801" s="291"/>
      <c r="C801" s="291"/>
      <c r="D801" s="291"/>
      <c r="E801" s="292"/>
      <c r="F801" s="286"/>
      <c r="G801" s="286"/>
      <c r="H801" s="286"/>
      <c r="I801" s="286"/>
      <c r="J801" s="286"/>
      <c r="K801" s="286"/>
      <c r="T801" s="29"/>
    </row>
    <row r="802" spans="2:20" ht="15.75" customHeight="1" x14ac:dyDescent="0.35">
      <c r="B802" s="291"/>
      <c r="C802" s="291"/>
      <c r="D802" s="291"/>
      <c r="E802" s="292"/>
      <c r="F802" s="286"/>
      <c r="G802" s="286"/>
      <c r="H802" s="286"/>
      <c r="I802" s="286"/>
      <c r="J802" s="286"/>
      <c r="K802" s="286"/>
      <c r="T802" s="29"/>
    </row>
    <row r="803" spans="2:20" ht="15.75" customHeight="1" x14ac:dyDescent="0.35">
      <c r="B803" s="291"/>
      <c r="C803" s="291"/>
      <c r="D803" s="291"/>
      <c r="E803" s="292"/>
      <c r="F803" s="286"/>
      <c r="G803" s="286"/>
      <c r="H803" s="286"/>
      <c r="I803" s="286"/>
      <c r="J803" s="286"/>
      <c r="K803" s="286"/>
      <c r="T803" s="29"/>
    </row>
    <row r="804" spans="2:20" ht="15.75" customHeight="1" x14ac:dyDescent="0.35">
      <c r="B804" s="291"/>
      <c r="C804" s="291"/>
      <c r="D804" s="291"/>
      <c r="E804" s="292"/>
      <c r="F804" s="286"/>
      <c r="G804" s="286"/>
      <c r="H804" s="286"/>
      <c r="I804" s="286"/>
      <c r="J804" s="286"/>
      <c r="K804" s="286"/>
      <c r="T804" s="29"/>
    </row>
    <row r="805" spans="2:20" ht="15.75" customHeight="1" x14ac:dyDescent="0.35">
      <c r="B805" s="291"/>
      <c r="C805" s="291"/>
      <c r="D805" s="291"/>
      <c r="E805" s="292"/>
      <c r="F805" s="286"/>
      <c r="G805" s="286"/>
      <c r="H805" s="286"/>
      <c r="I805" s="286"/>
      <c r="J805" s="286"/>
      <c r="K805" s="286"/>
      <c r="T805" s="29"/>
    </row>
    <row r="806" spans="2:20" ht="15.75" customHeight="1" x14ac:dyDescent="0.35">
      <c r="B806" s="291"/>
      <c r="C806" s="291"/>
      <c r="D806" s="291"/>
      <c r="E806" s="292"/>
      <c r="F806" s="286"/>
      <c r="G806" s="286"/>
      <c r="H806" s="286"/>
      <c r="I806" s="286"/>
      <c r="J806" s="286"/>
      <c r="K806" s="286"/>
      <c r="T806" s="29"/>
    </row>
    <row r="807" spans="2:20" ht="15.75" customHeight="1" x14ac:dyDescent="0.35">
      <c r="B807" s="291"/>
      <c r="C807" s="291"/>
      <c r="D807" s="291"/>
      <c r="E807" s="292"/>
      <c r="F807" s="286"/>
      <c r="G807" s="286"/>
      <c r="H807" s="286"/>
      <c r="I807" s="286"/>
      <c r="J807" s="286"/>
      <c r="K807" s="286"/>
      <c r="T807" s="29"/>
    </row>
    <row r="808" spans="2:20" ht="15.75" customHeight="1" x14ac:dyDescent="0.35">
      <c r="B808" s="291"/>
      <c r="C808" s="291"/>
      <c r="D808" s="291"/>
      <c r="E808" s="292"/>
      <c r="F808" s="286"/>
      <c r="G808" s="286"/>
      <c r="H808" s="286"/>
      <c r="I808" s="286"/>
      <c r="J808" s="286"/>
      <c r="K808" s="286"/>
      <c r="T808" s="29"/>
    </row>
    <row r="809" spans="2:20" ht="15.75" customHeight="1" x14ac:dyDescent="0.35">
      <c r="B809" s="291"/>
      <c r="C809" s="291"/>
      <c r="D809" s="291"/>
      <c r="E809" s="292"/>
      <c r="F809" s="286"/>
      <c r="G809" s="286"/>
      <c r="H809" s="286"/>
      <c r="I809" s="286"/>
      <c r="J809" s="286"/>
      <c r="K809" s="286"/>
      <c r="T809" s="29"/>
    </row>
    <row r="810" spans="2:20" ht="15.75" customHeight="1" x14ac:dyDescent="0.35">
      <c r="B810" s="291"/>
      <c r="C810" s="291"/>
      <c r="D810" s="291"/>
      <c r="E810" s="292"/>
      <c r="F810" s="286"/>
      <c r="G810" s="286"/>
      <c r="H810" s="286"/>
      <c r="I810" s="286"/>
      <c r="J810" s="286"/>
      <c r="K810" s="286"/>
      <c r="T810" s="29"/>
    </row>
    <row r="811" spans="2:20" ht="15.75" customHeight="1" x14ac:dyDescent="0.35">
      <c r="B811" s="291"/>
      <c r="C811" s="291"/>
      <c r="D811" s="291"/>
      <c r="E811" s="292"/>
      <c r="F811" s="286"/>
      <c r="G811" s="286"/>
      <c r="H811" s="286"/>
      <c r="I811" s="286"/>
      <c r="J811" s="286"/>
      <c r="K811" s="286"/>
      <c r="T811" s="29"/>
    </row>
    <row r="812" spans="2:20" ht="15.75" customHeight="1" x14ac:dyDescent="0.35">
      <c r="B812" s="291"/>
      <c r="C812" s="291"/>
      <c r="D812" s="291"/>
      <c r="E812" s="292"/>
      <c r="F812" s="286"/>
      <c r="G812" s="286"/>
      <c r="H812" s="286"/>
      <c r="I812" s="286"/>
      <c r="J812" s="286"/>
      <c r="K812" s="286"/>
      <c r="T812" s="29"/>
    </row>
    <row r="813" spans="2:20" ht="15.75" customHeight="1" x14ac:dyDescent="0.35">
      <c r="B813" s="291"/>
      <c r="C813" s="291"/>
      <c r="D813" s="291"/>
      <c r="E813" s="292"/>
      <c r="F813" s="286"/>
      <c r="G813" s="286"/>
      <c r="H813" s="286"/>
      <c r="I813" s="286"/>
      <c r="J813" s="286"/>
      <c r="K813" s="286"/>
      <c r="T813" s="29"/>
    </row>
    <row r="814" spans="2:20" ht="15.75" customHeight="1" x14ac:dyDescent="0.35">
      <c r="B814" s="291"/>
      <c r="C814" s="291"/>
      <c r="D814" s="291"/>
      <c r="E814" s="292"/>
      <c r="F814" s="286"/>
      <c r="G814" s="286"/>
      <c r="H814" s="286"/>
      <c r="I814" s="286"/>
      <c r="J814" s="286"/>
      <c r="K814" s="286"/>
      <c r="T814" s="29"/>
    </row>
    <row r="815" spans="2:20" ht="15.75" customHeight="1" x14ac:dyDescent="0.35">
      <c r="B815" s="291"/>
      <c r="C815" s="291"/>
      <c r="D815" s="291"/>
      <c r="E815" s="292"/>
      <c r="F815" s="286"/>
      <c r="G815" s="286"/>
      <c r="H815" s="286"/>
      <c r="I815" s="286"/>
      <c r="J815" s="286"/>
      <c r="K815" s="286"/>
      <c r="T815" s="29"/>
    </row>
    <row r="816" spans="2:20" ht="15.75" customHeight="1" x14ac:dyDescent="0.35">
      <c r="B816" s="291"/>
      <c r="C816" s="291"/>
      <c r="D816" s="291"/>
      <c r="E816" s="292"/>
      <c r="F816" s="286"/>
      <c r="G816" s="286"/>
      <c r="H816" s="286"/>
      <c r="I816" s="286"/>
      <c r="J816" s="286"/>
      <c r="K816" s="286"/>
      <c r="T816" s="29"/>
    </row>
    <row r="817" spans="2:20" ht="15.75" customHeight="1" x14ac:dyDescent="0.35">
      <c r="B817" s="291"/>
      <c r="C817" s="291"/>
      <c r="D817" s="291"/>
      <c r="E817" s="292"/>
      <c r="F817" s="286"/>
      <c r="G817" s="286"/>
      <c r="H817" s="286"/>
      <c r="I817" s="286"/>
      <c r="J817" s="286"/>
      <c r="K817" s="286"/>
      <c r="T817" s="29"/>
    </row>
    <row r="818" spans="2:20" ht="15.75" customHeight="1" x14ac:dyDescent="0.35">
      <c r="B818" s="291"/>
      <c r="C818" s="291"/>
      <c r="D818" s="291"/>
      <c r="E818" s="292"/>
      <c r="F818" s="286"/>
      <c r="G818" s="286"/>
      <c r="H818" s="286"/>
      <c r="I818" s="286"/>
      <c r="J818" s="286"/>
      <c r="K818" s="286"/>
      <c r="T818" s="29"/>
    </row>
    <row r="819" spans="2:20" ht="15.75" customHeight="1" x14ac:dyDescent="0.35">
      <c r="B819" s="291"/>
      <c r="C819" s="291"/>
      <c r="D819" s="291"/>
      <c r="E819" s="292"/>
      <c r="F819" s="286"/>
      <c r="G819" s="286"/>
      <c r="H819" s="286"/>
      <c r="I819" s="286"/>
      <c r="J819" s="286"/>
      <c r="K819" s="286"/>
      <c r="T819" s="29"/>
    </row>
    <row r="820" spans="2:20" ht="15.75" customHeight="1" x14ac:dyDescent="0.35">
      <c r="B820" s="291"/>
      <c r="C820" s="291"/>
      <c r="D820" s="291"/>
      <c r="E820" s="292"/>
      <c r="F820" s="286"/>
      <c r="G820" s="286"/>
      <c r="H820" s="286"/>
      <c r="I820" s="286"/>
      <c r="J820" s="286"/>
      <c r="K820" s="286"/>
      <c r="T820" s="29"/>
    </row>
    <row r="821" spans="2:20" ht="15.75" customHeight="1" x14ac:dyDescent="0.35">
      <c r="B821" s="291"/>
      <c r="C821" s="291"/>
      <c r="D821" s="291"/>
      <c r="E821" s="292"/>
      <c r="F821" s="286"/>
      <c r="G821" s="286"/>
      <c r="H821" s="286"/>
      <c r="I821" s="286"/>
      <c r="J821" s="286"/>
      <c r="K821" s="286"/>
      <c r="T821" s="29"/>
    </row>
    <row r="822" spans="2:20" ht="15.75" customHeight="1" x14ac:dyDescent="0.35">
      <c r="B822" s="291"/>
      <c r="C822" s="291"/>
      <c r="D822" s="291"/>
      <c r="E822" s="292"/>
      <c r="F822" s="286"/>
      <c r="G822" s="286"/>
      <c r="H822" s="286"/>
      <c r="I822" s="286"/>
      <c r="J822" s="286"/>
      <c r="K822" s="286"/>
      <c r="T822" s="29"/>
    </row>
    <row r="823" spans="2:20" ht="15.75" customHeight="1" x14ac:dyDescent="0.35">
      <c r="B823" s="291"/>
      <c r="C823" s="291"/>
      <c r="D823" s="291"/>
      <c r="E823" s="292"/>
      <c r="F823" s="286"/>
      <c r="G823" s="286"/>
      <c r="H823" s="286"/>
      <c r="I823" s="286"/>
      <c r="J823" s="286"/>
      <c r="K823" s="286"/>
      <c r="T823" s="29"/>
    </row>
    <row r="824" spans="2:20" ht="15.75" customHeight="1" x14ac:dyDescent="0.35">
      <c r="B824" s="291"/>
      <c r="C824" s="291"/>
      <c r="D824" s="291"/>
      <c r="E824" s="292"/>
      <c r="F824" s="286"/>
      <c r="G824" s="286"/>
      <c r="H824" s="286"/>
      <c r="I824" s="286"/>
      <c r="J824" s="286"/>
      <c r="K824" s="286"/>
      <c r="T824" s="29"/>
    </row>
    <row r="825" spans="2:20" ht="15.75" customHeight="1" x14ac:dyDescent="0.35">
      <c r="B825" s="291"/>
      <c r="C825" s="291"/>
      <c r="D825" s="291"/>
      <c r="E825" s="292"/>
      <c r="F825" s="286"/>
      <c r="G825" s="286"/>
      <c r="H825" s="286"/>
      <c r="I825" s="286"/>
      <c r="J825" s="286"/>
      <c r="K825" s="286"/>
      <c r="T825" s="29"/>
    </row>
    <row r="826" spans="2:20" ht="15.75" customHeight="1" x14ac:dyDescent="0.35">
      <c r="B826" s="291"/>
      <c r="C826" s="291"/>
      <c r="D826" s="291"/>
      <c r="E826" s="292"/>
      <c r="F826" s="286"/>
      <c r="G826" s="286"/>
      <c r="H826" s="286"/>
      <c r="I826" s="286"/>
      <c r="J826" s="286"/>
      <c r="K826" s="286"/>
      <c r="T826" s="29"/>
    </row>
    <row r="827" spans="2:20" ht="15.75" customHeight="1" x14ac:dyDescent="0.35">
      <c r="B827" s="291"/>
      <c r="C827" s="291"/>
      <c r="D827" s="291"/>
      <c r="E827" s="292"/>
      <c r="F827" s="286"/>
      <c r="G827" s="286"/>
      <c r="H827" s="286"/>
      <c r="I827" s="286"/>
      <c r="J827" s="286"/>
      <c r="K827" s="286"/>
      <c r="T827" s="29"/>
    </row>
    <row r="828" spans="2:20" ht="15.75" customHeight="1" x14ac:dyDescent="0.35">
      <c r="B828" s="291"/>
      <c r="C828" s="291"/>
      <c r="D828" s="291"/>
      <c r="E828" s="292"/>
      <c r="F828" s="286"/>
      <c r="G828" s="286"/>
      <c r="H828" s="286"/>
      <c r="I828" s="286"/>
      <c r="J828" s="286"/>
      <c r="K828" s="286"/>
      <c r="T828" s="29"/>
    </row>
    <row r="829" spans="2:20" ht="15.75" customHeight="1" x14ac:dyDescent="0.35">
      <c r="B829" s="291"/>
      <c r="C829" s="291"/>
      <c r="D829" s="291"/>
      <c r="E829" s="292"/>
      <c r="F829" s="286"/>
      <c r="G829" s="286"/>
      <c r="H829" s="286"/>
      <c r="I829" s="286"/>
      <c r="J829" s="286"/>
      <c r="K829" s="286"/>
      <c r="T829" s="29"/>
    </row>
    <row r="830" spans="2:20" ht="15.75" customHeight="1" x14ac:dyDescent="0.35">
      <c r="B830" s="291"/>
      <c r="C830" s="291"/>
      <c r="D830" s="291"/>
      <c r="E830" s="292"/>
      <c r="F830" s="286"/>
      <c r="G830" s="286"/>
      <c r="H830" s="286"/>
      <c r="I830" s="286"/>
      <c r="J830" s="286"/>
      <c r="K830" s="286"/>
      <c r="T830" s="29"/>
    </row>
    <row r="831" spans="2:20" ht="15.75" customHeight="1" x14ac:dyDescent="0.35">
      <c r="B831" s="291"/>
      <c r="C831" s="291"/>
      <c r="D831" s="291"/>
      <c r="E831" s="292"/>
      <c r="F831" s="286"/>
      <c r="G831" s="286"/>
      <c r="H831" s="286"/>
      <c r="I831" s="286"/>
      <c r="J831" s="286"/>
      <c r="K831" s="286"/>
      <c r="T831" s="29"/>
    </row>
    <row r="832" spans="2:20" ht="15.75" customHeight="1" x14ac:dyDescent="0.35">
      <c r="B832" s="291"/>
      <c r="C832" s="291"/>
      <c r="D832" s="291"/>
      <c r="E832" s="292"/>
      <c r="F832" s="286"/>
      <c r="G832" s="286"/>
      <c r="H832" s="286"/>
      <c r="I832" s="286"/>
      <c r="J832" s="286"/>
      <c r="K832" s="286"/>
      <c r="T832" s="29"/>
    </row>
    <row r="833" spans="2:20" ht="15.75" customHeight="1" x14ac:dyDescent="0.35">
      <c r="B833" s="291"/>
      <c r="C833" s="291"/>
      <c r="D833" s="291"/>
      <c r="E833" s="292"/>
      <c r="F833" s="286"/>
      <c r="G833" s="286"/>
      <c r="H833" s="286"/>
      <c r="I833" s="286"/>
      <c r="J833" s="286"/>
      <c r="K833" s="286"/>
      <c r="T833" s="29"/>
    </row>
    <row r="834" spans="2:20" ht="15.75" customHeight="1" x14ac:dyDescent="0.35">
      <c r="B834" s="291"/>
      <c r="C834" s="291"/>
      <c r="D834" s="291"/>
      <c r="E834" s="292"/>
      <c r="F834" s="286"/>
      <c r="G834" s="286"/>
      <c r="H834" s="286"/>
      <c r="I834" s="286"/>
      <c r="J834" s="286"/>
      <c r="K834" s="286"/>
      <c r="T834" s="29"/>
    </row>
    <row r="835" spans="2:20" ht="15.75" customHeight="1" x14ac:dyDescent="0.35">
      <c r="B835" s="291"/>
      <c r="C835" s="291"/>
      <c r="D835" s="291"/>
      <c r="E835" s="292"/>
      <c r="F835" s="286"/>
      <c r="G835" s="286"/>
      <c r="H835" s="286"/>
      <c r="I835" s="286"/>
      <c r="J835" s="286"/>
      <c r="K835" s="286"/>
      <c r="T835" s="29"/>
    </row>
    <row r="836" spans="2:20" ht="15.75" customHeight="1" x14ac:dyDescent="0.35">
      <c r="B836" s="291"/>
      <c r="C836" s="291"/>
      <c r="D836" s="291"/>
      <c r="E836" s="292"/>
      <c r="F836" s="286"/>
      <c r="G836" s="286"/>
      <c r="H836" s="286"/>
      <c r="I836" s="286"/>
      <c r="J836" s="286"/>
      <c r="K836" s="286"/>
      <c r="T836" s="29"/>
    </row>
    <row r="837" spans="2:20" ht="15.75" customHeight="1" x14ac:dyDescent="0.35">
      <c r="B837" s="291"/>
      <c r="C837" s="291"/>
      <c r="D837" s="291"/>
      <c r="E837" s="292"/>
      <c r="F837" s="286"/>
      <c r="G837" s="286"/>
      <c r="H837" s="286"/>
      <c r="I837" s="286"/>
      <c r="J837" s="286"/>
      <c r="K837" s="286"/>
      <c r="T837" s="29"/>
    </row>
    <row r="838" spans="2:20" ht="15.75" customHeight="1" x14ac:dyDescent="0.35">
      <c r="B838" s="291"/>
      <c r="C838" s="291"/>
      <c r="D838" s="291"/>
      <c r="E838" s="292"/>
      <c r="F838" s="286"/>
      <c r="G838" s="286"/>
      <c r="H838" s="286"/>
      <c r="I838" s="286"/>
      <c r="J838" s="286"/>
      <c r="K838" s="286"/>
      <c r="T838" s="29"/>
    </row>
    <row r="839" spans="2:20" ht="15.75" customHeight="1" x14ac:dyDescent="0.35">
      <c r="B839" s="291"/>
      <c r="C839" s="291"/>
      <c r="D839" s="291"/>
      <c r="E839" s="292"/>
      <c r="F839" s="286"/>
      <c r="G839" s="286"/>
      <c r="H839" s="286"/>
      <c r="I839" s="286"/>
      <c r="J839" s="286"/>
      <c r="K839" s="286"/>
      <c r="T839" s="29"/>
    </row>
    <row r="840" spans="2:20" ht="15.75" customHeight="1" x14ac:dyDescent="0.35">
      <c r="B840" s="291"/>
      <c r="C840" s="291"/>
      <c r="D840" s="291"/>
      <c r="E840" s="292"/>
      <c r="F840" s="286"/>
      <c r="G840" s="286"/>
      <c r="H840" s="286"/>
      <c r="I840" s="286"/>
      <c r="J840" s="286"/>
      <c r="K840" s="286"/>
      <c r="T840" s="29"/>
    </row>
    <row r="841" spans="2:20" ht="15.75" customHeight="1" x14ac:dyDescent="0.35">
      <c r="B841" s="291"/>
      <c r="C841" s="291"/>
      <c r="D841" s="291"/>
      <c r="E841" s="292"/>
      <c r="F841" s="286"/>
      <c r="G841" s="286"/>
      <c r="H841" s="286"/>
      <c r="I841" s="286"/>
      <c r="J841" s="286"/>
      <c r="K841" s="286"/>
      <c r="T841" s="29"/>
    </row>
    <row r="842" spans="2:20" ht="15.75" customHeight="1" x14ac:dyDescent="0.35">
      <c r="B842" s="291"/>
      <c r="C842" s="291"/>
      <c r="D842" s="291"/>
      <c r="E842" s="292"/>
      <c r="F842" s="286"/>
      <c r="G842" s="286"/>
      <c r="H842" s="286"/>
      <c r="I842" s="286"/>
      <c r="J842" s="286"/>
      <c r="K842" s="286"/>
      <c r="T842" s="29"/>
    </row>
    <row r="843" spans="2:20" ht="15.75" customHeight="1" x14ac:dyDescent="0.35">
      <c r="B843" s="291"/>
      <c r="C843" s="291"/>
      <c r="D843" s="291"/>
      <c r="E843" s="292"/>
      <c r="F843" s="286"/>
      <c r="G843" s="286"/>
      <c r="H843" s="286"/>
      <c r="I843" s="286"/>
      <c r="J843" s="286"/>
      <c r="K843" s="286"/>
      <c r="T843" s="29"/>
    </row>
    <row r="844" spans="2:20" ht="15.75" customHeight="1" x14ac:dyDescent="0.35">
      <c r="B844" s="291"/>
      <c r="C844" s="291"/>
      <c r="D844" s="291"/>
      <c r="E844" s="292"/>
      <c r="F844" s="286"/>
      <c r="G844" s="286"/>
      <c r="H844" s="286"/>
      <c r="I844" s="286"/>
      <c r="J844" s="286"/>
      <c r="K844" s="286"/>
      <c r="T844" s="29"/>
    </row>
    <row r="845" spans="2:20" ht="15.75" customHeight="1" x14ac:dyDescent="0.35">
      <c r="B845" s="291"/>
      <c r="C845" s="291"/>
      <c r="D845" s="291"/>
      <c r="E845" s="292"/>
      <c r="F845" s="286"/>
      <c r="G845" s="286"/>
      <c r="H845" s="286"/>
      <c r="I845" s="286"/>
      <c r="J845" s="286"/>
      <c r="K845" s="286"/>
      <c r="T845" s="29"/>
    </row>
    <row r="846" spans="2:20" ht="15.75" customHeight="1" x14ac:dyDescent="0.35">
      <c r="B846" s="291"/>
      <c r="C846" s="291"/>
      <c r="D846" s="291"/>
      <c r="E846" s="292"/>
      <c r="F846" s="286"/>
      <c r="G846" s="286"/>
      <c r="H846" s="286"/>
      <c r="I846" s="286"/>
      <c r="J846" s="286"/>
      <c r="K846" s="286"/>
      <c r="T846" s="29"/>
    </row>
    <row r="847" spans="2:20" ht="15.75" customHeight="1" x14ac:dyDescent="0.35">
      <c r="B847" s="291"/>
      <c r="C847" s="291"/>
      <c r="D847" s="291"/>
      <c r="E847" s="292"/>
      <c r="F847" s="286"/>
      <c r="G847" s="286"/>
      <c r="H847" s="286"/>
      <c r="I847" s="286"/>
      <c r="J847" s="286"/>
      <c r="K847" s="286"/>
      <c r="T847" s="29"/>
    </row>
    <row r="848" spans="2:20" ht="15.75" customHeight="1" x14ac:dyDescent="0.35">
      <c r="B848" s="291"/>
      <c r="C848" s="291"/>
      <c r="D848" s="291"/>
      <c r="E848" s="292"/>
      <c r="F848" s="286"/>
      <c r="G848" s="286"/>
      <c r="H848" s="286"/>
      <c r="I848" s="286"/>
      <c r="J848" s="286"/>
      <c r="K848" s="286"/>
      <c r="T848" s="29"/>
    </row>
    <row r="849" spans="2:20" ht="15.75" customHeight="1" x14ac:dyDescent="0.35">
      <c r="B849" s="291"/>
      <c r="C849" s="291"/>
      <c r="D849" s="291"/>
      <c r="E849" s="292"/>
      <c r="F849" s="286"/>
      <c r="G849" s="286"/>
      <c r="H849" s="286"/>
      <c r="I849" s="286"/>
      <c r="J849" s="286"/>
      <c r="K849" s="286"/>
      <c r="T849" s="29"/>
    </row>
    <row r="850" spans="2:20" ht="15.75" customHeight="1" x14ac:dyDescent="0.35">
      <c r="B850" s="291"/>
      <c r="C850" s="291"/>
      <c r="D850" s="291"/>
      <c r="E850" s="292"/>
      <c r="F850" s="286"/>
      <c r="G850" s="286"/>
      <c r="H850" s="286"/>
      <c r="I850" s="286"/>
      <c r="J850" s="286"/>
      <c r="K850" s="286"/>
      <c r="T850" s="29"/>
    </row>
    <row r="851" spans="2:20" ht="15.75" customHeight="1" x14ac:dyDescent="0.35">
      <c r="B851" s="291"/>
      <c r="C851" s="291"/>
      <c r="D851" s="291"/>
      <c r="E851" s="292"/>
      <c r="F851" s="286"/>
      <c r="G851" s="286"/>
      <c r="H851" s="286"/>
      <c r="I851" s="286"/>
      <c r="J851" s="286"/>
      <c r="K851" s="286"/>
      <c r="T851" s="29"/>
    </row>
    <row r="852" spans="2:20" ht="15.75" customHeight="1" x14ac:dyDescent="0.35">
      <c r="B852" s="291"/>
      <c r="C852" s="291"/>
      <c r="D852" s="291"/>
      <c r="E852" s="292"/>
      <c r="F852" s="286"/>
      <c r="G852" s="286"/>
      <c r="H852" s="286"/>
      <c r="I852" s="286"/>
      <c r="J852" s="286"/>
      <c r="K852" s="286"/>
      <c r="T852" s="29"/>
    </row>
    <row r="853" spans="2:20" ht="15.75" customHeight="1" x14ac:dyDescent="0.35">
      <c r="B853" s="291"/>
      <c r="C853" s="291"/>
      <c r="D853" s="291"/>
      <c r="E853" s="292"/>
      <c r="F853" s="286"/>
      <c r="G853" s="286"/>
      <c r="H853" s="286"/>
      <c r="I853" s="286"/>
      <c r="J853" s="286"/>
      <c r="K853" s="286"/>
      <c r="T853" s="29"/>
    </row>
    <row r="854" spans="2:20" ht="15.75" customHeight="1" x14ac:dyDescent="0.35">
      <c r="B854" s="291"/>
      <c r="C854" s="291"/>
      <c r="D854" s="291"/>
      <c r="E854" s="292"/>
      <c r="F854" s="286"/>
      <c r="G854" s="286"/>
      <c r="H854" s="286"/>
      <c r="I854" s="286"/>
      <c r="J854" s="286"/>
      <c r="K854" s="286"/>
      <c r="T854" s="29"/>
    </row>
    <row r="855" spans="2:20" ht="15.75" customHeight="1" x14ac:dyDescent="0.35">
      <c r="B855" s="291"/>
      <c r="C855" s="291"/>
      <c r="D855" s="291"/>
      <c r="E855" s="292"/>
      <c r="F855" s="286"/>
      <c r="G855" s="286"/>
      <c r="H855" s="286"/>
      <c r="I855" s="286"/>
      <c r="J855" s="286"/>
      <c r="K855" s="286"/>
      <c r="T855" s="29"/>
    </row>
    <row r="856" spans="2:20" ht="15.75" customHeight="1" x14ac:dyDescent="0.35">
      <c r="B856" s="291"/>
      <c r="C856" s="291"/>
      <c r="D856" s="291"/>
      <c r="E856" s="292"/>
      <c r="F856" s="286"/>
      <c r="G856" s="286"/>
      <c r="H856" s="286"/>
      <c r="I856" s="286"/>
      <c r="J856" s="286"/>
      <c r="K856" s="286"/>
      <c r="T856" s="29"/>
    </row>
    <row r="857" spans="2:20" ht="15.75" customHeight="1" x14ac:dyDescent="0.35">
      <c r="B857" s="291"/>
      <c r="C857" s="291"/>
      <c r="D857" s="291"/>
      <c r="E857" s="292"/>
      <c r="F857" s="286"/>
      <c r="G857" s="286"/>
      <c r="H857" s="286"/>
      <c r="I857" s="286"/>
      <c r="J857" s="286"/>
      <c r="K857" s="286"/>
      <c r="T857" s="29"/>
    </row>
    <row r="858" spans="2:20" ht="15.75" customHeight="1" x14ac:dyDescent="0.35">
      <c r="B858" s="291"/>
      <c r="C858" s="291"/>
      <c r="D858" s="291"/>
      <c r="E858" s="292"/>
      <c r="F858" s="286"/>
      <c r="G858" s="286"/>
      <c r="H858" s="286"/>
      <c r="I858" s="286"/>
      <c r="J858" s="286"/>
      <c r="K858" s="286"/>
      <c r="T858" s="29"/>
    </row>
    <row r="859" spans="2:20" ht="15.75" customHeight="1" x14ac:dyDescent="0.35">
      <c r="B859" s="291"/>
      <c r="C859" s="291"/>
      <c r="D859" s="291"/>
      <c r="E859" s="292"/>
      <c r="F859" s="286"/>
      <c r="G859" s="286"/>
      <c r="H859" s="286"/>
      <c r="I859" s="286"/>
      <c r="J859" s="286"/>
      <c r="K859" s="286"/>
      <c r="T859" s="29"/>
    </row>
    <row r="860" spans="2:20" ht="15.75" customHeight="1" x14ac:dyDescent="0.35">
      <c r="B860" s="291"/>
      <c r="C860" s="291"/>
      <c r="D860" s="291"/>
      <c r="E860" s="292"/>
      <c r="F860" s="286"/>
      <c r="G860" s="286"/>
      <c r="H860" s="286"/>
      <c r="I860" s="286"/>
      <c r="J860" s="286"/>
      <c r="K860" s="286"/>
      <c r="T860" s="29"/>
    </row>
    <row r="861" spans="2:20" ht="15.75" customHeight="1" x14ac:dyDescent="0.35">
      <c r="B861" s="291"/>
      <c r="C861" s="291"/>
      <c r="D861" s="291"/>
      <c r="E861" s="292"/>
      <c r="F861" s="286"/>
      <c r="G861" s="286"/>
      <c r="H861" s="286"/>
      <c r="I861" s="286"/>
      <c r="J861" s="286"/>
      <c r="K861" s="286"/>
      <c r="T861" s="29"/>
    </row>
    <row r="862" spans="2:20" ht="15.75" customHeight="1" x14ac:dyDescent="0.35">
      <c r="B862" s="291"/>
      <c r="C862" s="291"/>
      <c r="D862" s="291"/>
      <c r="E862" s="292"/>
      <c r="F862" s="286"/>
      <c r="G862" s="286"/>
      <c r="H862" s="286"/>
      <c r="I862" s="286"/>
      <c r="J862" s="286"/>
      <c r="K862" s="286"/>
      <c r="T862" s="29"/>
    </row>
    <row r="863" spans="2:20" ht="15.75" customHeight="1" x14ac:dyDescent="0.35">
      <c r="B863" s="291"/>
      <c r="C863" s="291"/>
      <c r="D863" s="291"/>
      <c r="E863" s="292"/>
      <c r="F863" s="286"/>
      <c r="G863" s="286"/>
      <c r="H863" s="286"/>
      <c r="I863" s="286"/>
      <c r="J863" s="286"/>
      <c r="K863" s="286"/>
      <c r="T863" s="29"/>
    </row>
    <row r="864" spans="2:20" ht="15.75" customHeight="1" x14ac:dyDescent="0.35">
      <c r="B864" s="291"/>
      <c r="C864" s="291"/>
      <c r="D864" s="291"/>
      <c r="E864" s="292"/>
      <c r="F864" s="286"/>
      <c r="G864" s="286"/>
      <c r="H864" s="286"/>
      <c r="I864" s="286"/>
      <c r="J864" s="286"/>
      <c r="K864" s="286"/>
      <c r="T864" s="29"/>
    </row>
    <row r="865" spans="2:20" ht="15.75" customHeight="1" x14ac:dyDescent="0.35">
      <c r="B865" s="291"/>
      <c r="C865" s="291"/>
      <c r="D865" s="291"/>
      <c r="E865" s="292"/>
      <c r="F865" s="286"/>
      <c r="G865" s="286"/>
      <c r="H865" s="286"/>
      <c r="I865" s="286"/>
      <c r="J865" s="286"/>
      <c r="K865" s="286"/>
      <c r="T865" s="29"/>
    </row>
    <row r="866" spans="2:20" ht="15.75" customHeight="1" x14ac:dyDescent="0.35">
      <c r="B866" s="291"/>
      <c r="C866" s="291"/>
      <c r="D866" s="291"/>
      <c r="E866" s="292"/>
      <c r="F866" s="286"/>
      <c r="G866" s="286"/>
      <c r="H866" s="286"/>
      <c r="I866" s="286"/>
      <c r="J866" s="286"/>
      <c r="K866" s="286"/>
      <c r="T866" s="29"/>
    </row>
    <row r="867" spans="2:20" ht="15.75" customHeight="1" x14ac:dyDescent="0.35">
      <c r="B867" s="291"/>
      <c r="C867" s="291"/>
      <c r="D867" s="291"/>
      <c r="E867" s="292"/>
      <c r="F867" s="286"/>
      <c r="G867" s="286"/>
      <c r="H867" s="286"/>
      <c r="I867" s="286"/>
      <c r="J867" s="286"/>
      <c r="K867" s="286"/>
      <c r="T867" s="29"/>
    </row>
    <row r="868" spans="2:20" ht="15.75" customHeight="1" x14ac:dyDescent="0.35">
      <c r="B868" s="291"/>
      <c r="C868" s="291"/>
      <c r="D868" s="291"/>
      <c r="E868" s="292"/>
      <c r="F868" s="286"/>
      <c r="G868" s="286"/>
      <c r="H868" s="286"/>
      <c r="I868" s="286"/>
      <c r="J868" s="286"/>
      <c r="K868" s="286"/>
      <c r="T868" s="29"/>
    </row>
    <row r="869" spans="2:20" ht="15.75" customHeight="1" x14ac:dyDescent="0.35">
      <c r="B869" s="291"/>
      <c r="C869" s="291"/>
      <c r="D869" s="291"/>
      <c r="E869" s="292"/>
      <c r="F869" s="286"/>
      <c r="G869" s="286"/>
      <c r="H869" s="286"/>
      <c r="I869" s="286"/>
      <c r="J869" s="286"/>
      <c r="K869" s="286"/>
      <c r="T869" s="29"/>
    </row>
    <row r="870" spans="2:20" ht="15.75" customHeight="1" x14ac:dyDescent="0.35">
      <c r="B870" s="291"/>
      <c r="C870" s="291"/>
      <c r="D870" s="291"/>
      <c r="E870" s="292"/>
      <c r="F870" s="286"/>
      <c r="G870" s="286"/>
      <c r="H870" s="286"/>
      <c r="I870" s="286"/>
      <c r="J870" s="286"/>
      <c r="K870" s="286"/>
      <c r="T870" s="29"/>
    </row>
    <row r="871" spans="2:20" ht="15.75" customHeight="1" x14ac:dyDescent="0.35">
      <c r="B871" s="291"/>
      <c r="C871" s="291"/>
      <c r="D871" s="291"/>
      <c r="E871" s="292"/>
      <c r="F871" s="286"/>
      <c r="G871" s="286"/>
      <c r="H871" s="286"/>
      <c r="I871" s="286"/>
      <c r="J871" s="286"/>
      <c r="K871" s="286"/>
      <c r="T871" s="29"/>
    </row>
    <row r="872" spans="2:20" ht="15.75" customHeight="1" x14ac:dyDescent="0.35">
      <c r="B872" s="291"/>
      <c r="C872" s="291"/>
      <c r="D872" s="291"/>
      <c r="E872" s="292"/>
      <c r="F872" s="286"/>
      <c r="G872" s="286"/>
      <c r="H872" s="286"/>
      <c r="I872" s="286"/>
      <c r="J872" s="286"/>
      <c r="K872" s="286"/>
      <c r="T872" s="29"/>
    </row>
    <row r="873" spans="2:20" ht="15.75" customHeight="1" x14ac:dyDescent="0.35">
      <c r="B873" s="291"/>
      <c r="C873" s="291"/>
      <c r="D873" s="291"/>
      <c r="E873" s="292"/>
      <c r="F873" s="286"/>
      <c r="G873" s="286"/>
      <c r="H873" s="286"/>
      <c r="I873" s="286"/>
      <c r="J873" s="286"/>
      <c r="K873" s="286"/>
      <c r="T873" s="29"/>
    </row>
    <row r="874" spans="2:20" ht="15.75" customHeight="1" x14ac:dyDescent="0.35">
      <c r="B874" s="291"/>
      <c r="C874" s="291"/>
      <c r="D874" s="291"/>
      <c r="E874" s="292"/>
      <c r="F874" s="286"/>
      <c r="G874" s="286"/>
      <c r="H874" s="286"/>
      <c r="I874" s="286"/>
      <c r="J874" s="286"/>
      <c r="K874" s="286"/>
      <c r="T874" s="29"/>
    </row>
    <row r="875" spans="2:20" ht="15.75" customHeight="1" x14ac:dyDescent="0.35">
      <c r="B875" s="291"/>
      <c r="C875" s="291"/>
      <c r="D875" s="291"/>
      <c r="E875" s="292"/>
      <c r="F875" s="286"/>
      <c r="G875" s="286"/>
      <c r="H875" s="286"/>
      <c r="I875" s="286"/>
      <c r="J875" s="286"/>
      <c r="K875" s="286"/>
      <c r="T875" s="29"/>
    </row>
    <row r="876" spans="2:20" ht="15.75" customHeight="1" x14ac:dyDescent="0.35">
      <c r="B876" s="291"/>
      <c r="C876" s="291"/>
      <c r="D876" s="291"/>
      <c r="E876" s="292"/>
      <c r="F876" s="286"/>
      <c r="G876" s="286"/>
      <c r="H876" s="286"/>
      <c r="I876" s="286"/>
      <c r="J876" s="286"/>
      <c r="K876" s="286"/>
      <c r="T876" s="29"/>
    </row>
    <row r="877" spans="2:20" ht="15.75" customHeight="1" x14ac:dyDescent="0.35">
      <c r="B877" s="291"/>
      <c r="C877" s="291"/>
      <c r="D877" s="291"/>
      <c r="E877" s="292"/>
      <c r="F877" s="286"/>
      <c r="G877" s="286"/>
      <c r="H877" s="286"/>
      <c r="I877" s="286"/>
      <c r="J877" s="286"/>
      <c r="K877" s="286"/>
      <c r="T877" s="29"/>
    </row>
    <row r="878" spans="2:20" ht="15.75" customHeight="1" x14ac:dyDescent="0.35">
      <c r="B878" s="291"/>
      <c r="C878" s="291"/>
      <c r="D878" s="291"/>
      <c r="E878" s="292"/>
      <c r="F878" s="286"/>
      <c r="G878" s="286"/>
      <c r="H878" s="286"/>
      <c r="I878" s="286"/>
      <c r="J878" s="286"/>
      <c r="K878" s="286"/>
      <c r="T878" s="29"/>
    </row>
    <row r="879" spans="2:20" ht="15.75" customHeight="1" x14ac:dyDescent="0.35">
      <c r="B879" s="291"/>
      <c r="C879" s="291"/>
      <c r="D879" s="291"/>
      <c r="E879" s="292"/>
      <c r="F879" s="286"/>
      <c r="G879" s="286"/>
      <c r="H879" s="286"/>
      <c r="I879" s="286"/>
      <c r="J879" s="286"/>
      <c r="K879" s="286"/>
      <c r="T879" s="29"/>
    </row>
    <row r="880" spans="2:20" ht="15.75" customHeight="1" x14ac:dyDescent="0.35">
      <c r="B880" s="291"/>
      <c r="C880" s="291"/>
      <c r="D880" s="291"/>
      <c r="E880" s="292"/>
      <c r="F880" s="286"/>
      <c r="G880" s="286"/>
      <c r="H880" s="286"/>
      <c r="I880" s="286"/>
      <c r="J880" s="286"/>
      <c r="K880" s="286"/>
      <c r="T880" s="29"/>
    </row>
    <row r="881" spans="2:20" ht="15.75" customHeight="1" x14ac:dyDescent="0.35">
      <c r="B881" s="291"/>
      <c r="C881" s="291"/>
      <c r="D881" s="291"/>
      <c r="E881" s="292"/>
      <c r="F881" s="286"/>
      <c r="G881" s="286"/>
      <c r="H881" s="286"/>
      <c r="I881" s="286"/>
      <c r="J881" s="286"/>
      <c r="K881" s="286"/>
      <c r="T881" s="29"/>
    </row>
    <row r="882" spans="2:20" ht="15.75" customHeight="1" x14ac:dyDescent="0.35">
      <c r="B882" s="291"/>
      <c r="C882" s="291"/>
      <c r="D882" s="291"/>
      <c r="E882" s="292"/>
      <c r="F882" s="286"/>
      <c r="G882" s="286"/>
      <c r="H882" s="286"/>
      <c r="I882" s="286"/>
      <c r="J882" s="286"/>
      <c r="K882" s="286"/>
      <c r="T882" s="29"/>
    </row>
    <row r="883" spans="2:20" ht="15.75" customHeight="1" x14ac:dyDescent="0.35">
      <c r="B883" s="291"/>
      <c r="C883" s="291"/>
      <c r="D883" s="291"/>
      <c r="E883" s="292"/>
      <c r="F883" s="286"/>
      <c r="G883" s="286"/>
      <c r="H883" s="286"/>
      <c r="I883" s="286"/>
      <c r="J883" s="286"/>
      <c r="K883" s="286"/>
      <c r="T883" s="29"/>
    </row>
    <row r="884" spans="2:20" ht="15.75" customHeight="1" x14ac:dyDescent="0.35">
      <c r="B884" s="291"/>
      <c r="C884" s="291"/>
      <c r="D884" s="291"/>
      <c r="E884" s="292"/>
      <c r="F884" s="286"/>
      <c r="G884" s="286"/>
      <c r="H884" s="286"/>
      <c r="I884" s="286"/>
      <c r="J884" s="286"/>
      <c r="K884" s="286"/>
      <c r="T884" s="29"/>
    </row>
    <row r="885" spans="2:20" ht="15.75" customHeight="1" x14ac:dyDescent="0.35">
      <c r="B885" s="291"/>
      <c r="C885" s="291"/>
      <c r="D885" s="291"/>
      <c r="E885" s="292"/>
      <c r="F885" s="286"/>
      <c r="G885" s="286"/>
      <c r="H885" s="286"/>
      <c r="I885" s="286"/>
      <c r="J885" s="286"/>
      <c r="K885" s="286"/>
      <c r="T885" s="29"/>
    </row>
    <row r="886" spans="2:20" ht="15.75" customHeight="1" x14ac:dyDescent="0.35">
      <c r="B886" s="291"/>
      <c r="C886" s="291"/>
      <c r="D886" s="291"/>
      <c r="E886" s="292"/>
      <c r="F886" s="286"/>
      <c r="G886" s="286"/>
      <c r="H886" s="286"/>
      <c r="I886" s="286"/>
      <c r="J886" s="286"/>
      <c r="K886" s="286"/>
      <c r="T886" s="29"/>
    </row>
    <row r="887" spans="2:20" ht="15.75" customHeight="1" x14ac:dyDescent="0.35">
      <c r="B887" s="291"/>
      <c r="C887" s="291"/>
      <c r="D887" s="291"/>
      <c r="E887" s="292"/>
      <c r="F887" s="286"/>
      <c r="G887" s="286"/>
      <c r="H887" s="286"/>
      <c r="I887" s="286"/>
      <c r="J887" s="286"/>
      <c r="K887" s="286"/>
      <c r="T887" s="29"/>
    </row>
    <row r="888" spans="2:20" ht="15.75" customHeight="1" x14ac:dyDescent="0.35">
      <c r="B888" s="291"/>
      <c r="C888" s="291"/>
      <c r="D888" s="291"/>
      <c r="E888" s="292"/>
      <c r="F888" s="286"/>
      <c r="G888" s="286"/>
      <c r="H888" s="286"/>
      <c r="I888" s="286"/>
      <c r="J888" s="286"/>
      <c r="K888" s="286"/>
      <c r="T888" s="29"/>
    </row>
    <row r="889" spans="2:20" ht="15.75" customHeight="1" x14ac:dyDescent="0.35">
      <c r="B889" s="291"/>
      <c r="C889" s="291"/>
      <c r="D889" s="291"/>
      <c r="E889" s="292"/>
      <c r="F889" s="286"/>
      <c r="G889" s="286"/>
      <c r="H889" s="286"/>
      <c r="I889" s="286"/>
      <c r="J889" s="286"/>
      <c r="K889" s="286"/>
      <c r="T889" s="29"/>
    </row>
    <row r="890" spans="2:20" ht="15.75" customHeight="1" x14ac:dyDescent="0.35">
      <c r="B890" s="291"/>
      <c r="C890" s="291"/>
      <c r="D890" s="291"/>
      <c r="E890" s="292"/>
      <c r="F890" s="286"/>
      <c r="G890" s="286"/>
      <c r="H890" s="286"/>
      <c r="I890" s="286"/>
      <c r="J890" s="286"/>
      <c r="K890" s="286"/>
      <c r="T890" s="29"/>
    </row>
    <row r="891" spans="2:20" ht="15.75" customHeight="1" x14ac:dyDescent="0.35">
      <c r="B891" s="291"/>
      <c r="C891" s="291"/>
      <c r="D891" s="291"/>
      <c r="E891" s="292"/>
      <c r="F891" s="286"/>
      <c r="G891" s="286"/>
      <c r="H891" s="286"/>
      <c r="I891" s="286"/>
      <c r="J891" s="286"/>
      <c r="K891" s="286"/>
      <c r="T891" s="29"/>
    </row>
    <row r="892" spans="2:20" ht="15.75" customHeight="1" x14ac:dyDescent="0.35">
      <c r="B892" s="291"/>
      <c r="C892" s="291"/>
      <c r="D892" s="291"/>
      <c r="E892" s="292"/>
      <c r="F892" s="286"/>
      <c r="G892" s="286"/>
      <c r="H892" s="286"/>
      <c r="I892" s="286"/>
      <c r="J892" s="286"/>
      <c r="K892" s="286"/>
      <c r="T892" s="29"/>
    </row>
    <row r="893" spans="2:20" ht="15.75" customHeight="1" x14ac:dyDescent="0.35">
      <c r="B893" s="291"/>
      <c r="C893" s="291"/>
      <c r="D893" s="291"/>
      <c r="E893" s="292"/>
      <c r="F893" s="286"/>
      <c r="G893" s="286"/>
      <c r="H893" s="286"/>
      <c r="I893" s="286"/>
      <c r="J893" s="286"/>
      <c r="K893" s="286"/>
      <c r="T893" s="29"/>
    </row>
    <row r="894" spans="2:20" ht="15.75" customHeight="1" x14ac:dyDescent="0.35">
      <c r="B894" s="291"/>
      <c r="C894" s="291"/>
      <c r="D894" s="291"/>
      <c r="E894" s="292"/>
      <c r="F894" s="286"/>
      <c r="G894" s="286"/>
      <c r="H894" s="286"/>
      <c r="I894" s="286"/>
      <c r="J894" s="286"/>
      <c r="K894" s="286"/>
      <c r="T894" s="29"/>
    </row>
    <row r="895" spans="2:20" ht="15.75" customHeight="1" x14ac:dyDescent="0.35">
      <c r="B895" s="291"/>
      <c r="C895" s="291"/>
      <c r="D895" s="291"/>
      <c r="E895" s="292"/>
      <c r="F895" s="286"/>
      <c r="G895" s="286"/>
      <c r="H895" s="286"/>
      <c r="I895" s="286"/>
      <c r="J895" s="286"/>
      <c r="K895" s="286"/>
      <c r="T895" s="29"/>
    </row>
    <row r="896" spans="2:20" ht="15.75" customHeight="1" x14ac:dyDescent="0.35">
      <c r="B896" s="291"/>
      <c r="C896" s="291"/>
      <c r="D896" s="291"/>
      <c r="E896" s="292"/>
      <c r="F896" s="286"/>
      <c r="G896" s="286"/>
      <c r="H896" s="286"/>
      <c r="I896" s="286"/>
      <c r="J896" s="286"/>
      <c r="K896" s="286"/>
      <c r="T896" s="29"/>
    </row>
    <row r="897" spans="2:20" ht="15.75" customHeight="1" x14ac:dyDescent="0.35">
      <c r="B897" s="291"/>
      <c r="C897" s="291"/>
      <c r="D897" s="291"/>
      <c r="E897" s="292"/>
      <c r="F897" s="286"/>
      <c r="G897" s="286"/>
      <c r="H897" s="286"/>
      <c r="I897" s="286"/>
      <c r="J897" s="286"/>
      <c r="K897" s="286"/>
      <c r="T897" s="29"/>
    </row>
    <row r="898" spans="2:20" ht="15.75" customHeight="1" x14ac:dyDescent="0.35">
      <c r="B898" s="291"/>
      <c r="C898" s="291"/>
      <c r="D898" s="291"/>
      <c r="E898" s="292"/>
      <c r="F898" s="286"/>
      <c r="G898" s="286"/>
      <c r="H898" s="286"/>
      <c r="I898" s="286"/>
      <c r="J898" s="286"/>
      <c r="K898" s="286"/>
      <c r="T898" s="29"/>
    </row>
    <row r="899" spans="2:20" ht="15.75" customHeight="1" x14ac:dyDescent="0.35">
      <c r="B899" s="291"/>
      <c r="C899" s="291"/>
      <c r="D899" s="291"/>
      <c r="E899" s="292"/>
      <c r="F899" s="286"/>
      <c r="G899" s="286"/>
      <c r="H899" s="286"/>
      <c r="I899" s="286"/>
      <c r="J899" s="286"/>
      <c r="K899" s="286"/>
      <c r="T899" s="29"/>
    </row>
    <row r="900" spans="2:20" ht="15.75" customHeight="1" x14ac:dyDescent="0.35">
      <c r="B900" s="291"/>
      <c r="C900" s="291"/>
      <c r="D900" s="291"/>
      <c r="E900" s="292"/>
      <c r="F900" s="286"/>
      <c r="G900" s="286"/>
      <c r="H900" s="286"/>
      <c r="I900" s="286"/>
      <c r="J900" s="286"/>
      <c r="K900" s="286"/>
      <c r="T900" s="29"/>
    </row>
    <row r="901" spans="2:20" ht="15.75" customHeight="1" x14ac:dyDescent="0.35">
      <c r="B901" s="291"/>
      <c r="C901" s="291"/>
      <c r="D901" s="291"/>
      <c r="E901" s="292"/>
      <c r="F901" s="286"/>
      <c r="G901" s="286"/>
      <c r="H901" s="286"/>
      <c r="I901" s="286"/>
      <c r="J901" s="286"/>
      <c r="K901" s="286"/>
      <c r="T901" s="29"/>
    </row>
    <row r="902" spans="2:20" ht="15.75" customHeight="1" x14ac:dyDescent="0.35">
      <c r="B902" s="291"/>
      <c r="C902" s="291"/>
      <c r="D902" s="291"/>
      <c r="E902" s="292"/>
      <c r="F902" s="286"/>
      <c r="G902" s="286"/>
      <c r="H902" s="286"/>
      <c r="I902" s="286"/>
      <c r="J902" s="286"/>
      <c r="K902" s="286"/>
      <c r="T902" s="29"/>
    </row>
    <row r="903" spans="2:20" ht="15.75" customHeight="1" x14ac:dyDescent="0.35">
      <c r="B903" s="291"/>
      <c r="C903" s="291"/>
      <c r="D903" s="291"/>
      <c r="E903" s="292"/>
      <c r="F903" s="286"/>
      <c r="G903" s="286"/>
      <c r="H903" s="286"/>
      <c r="I903" s="286"/>
      <c r="J903" s="286"/>
      <c r="K903" s="286"/>
      <c r="T903" s="29"/>
    </row>
    <row r="904" spans="2:20" ht="15.75" customHeight="1" x14ac:dyDescent="0.35">
      <c r="B904" s="291"/>
      <c r="C904" s="291"/>
      <c r="D904" s="291"/>
      <c r="E904" s="292"/>
      <c r="F904" s="286"/>
      <c r="G904" s="286"/>
      <c r="H904" s="286"/>
      <c r="I904" s="286"/>
      <c r="J904" s="286"/>
      <c r="K904" s="286"/>
      <c r="T904" s="29"/>
    </row>
    <row r="905" spans="2:20" ht="15.75" customHeight="1" x14ac:dyDescent="0.35">
      <c r="B905" s="291"/>
      <c r="C905" s="291"/>
      <c r="D905" s="291"/>
      <c r="E905" s="292"/>
      <c r="F905" s="286"/>
      <c r="G905" s="286"/>
      <c r="H905" s="286"/>
      <c r="I905" s="286"/>
      <c r="J905" s="286"/>
      <c r="K905" s="286"/>
      <c r="T905" s="29"/>
    </row>
    <row r="906" spans="2:20" ht="15.75" customHeight="1" x14ac:dyDescent="0.35">
      <c r="B906" s="291"/>
      <c r="C906" s="291"/>
      <c r="D906" s="291"/>
      <c r="E906" s="292"/>
      <c r="F906" s="286"/>
      <c r="G906" s="286"/>
      <c r="H906" s="286"/>
      <c r="I906" s="286"/>
      <c r="J906" s="286"/>
      <c r="K906" s="286"/>
      <c r="T906" s="29"/>
    </row>
    <row r="907" spans="2:20" ht="15.75" customHeight="1" x14ac:dyDescent="0.35">
      <c r="B907" s="291"/>
      <c r="C907" s="291"/>
      <c r="D907" s="291"/>
      <c r="E907" s="292"/>
      <c r="F907" s="286"/>
      <c r="G907" s="286"/>
      <c r="H907" s="286"/>
      <c r="I907" s="286"/>
      <c r="J907" s="286"/>
      <c r="K907" s="286"/>
      <c r="T907" s="29"/>
    </row>
    <row r="908" spans="2:20" ht="15.75" customHeight="1" x14ac:dyDescent="0.35">
      <c r="B908" s="291"/>
      <c r="C908" s="291"/>
      <c r="D908" s="291"/>
      <c r="E908" s="292"/>
      <c r="F908" s="286"/>
      <c r="G908" s="286"/>
      <c r="H908" s="286"/>
      <c r="I908" s="286"/>
      <c r="J908" s="286"/>
      <c r="K908" s="286"/>
      <c r="T908" s="29"/>
    </row>
    <row r="909" spans="2:20" ht="15.75" customHeight="1" x14ac:dyDescent="0.35">
      <c r="B909" s="291"/>
      <c r="C909" s="291"/>
      <c r="D909" s="291"/>
      <c r="E909" s="292"/>
      <c r="F909" s="286"/>
      <c r="G909" s="286"/>
      <c r="H909" s="286"/>
      <c r="I909" s="286"/>
      <c r="J909" s="286"/>
      <c r="K909" s="286"/>
      <c r="T909" s="29"/>
    </row>
    <row r="910" spans="2:20" ht="15.75" customHeight="1" x14ac:dyDescent="0.35">
      <c r="B910" s="291"/>
      <c r="C910" s="291"/>
      <c r="D910" s="291"/>
      <c r="E910" s="292"/>
      <c r="F910" s="286"/>
      <c r="G910" s="286"/>
      <c r="H910" s="286"/>
      <c r="I910" s="286"/>
      <c r="J910" s="286"/>
      <c r="K910" s="286"/>
      <c r="T910" s="29"/>
    </row>
    <row r="911" spans="2:20" ht="15.75" customHeight="1" x14ac:dyDescent="0.35">
      <c r="B911" s="291"/>
      <c r="C911" s="291"/>
      <c r="D911" s="291"/>
      <c r="E911" s="292"/>
      <c r="F911" s="286"/>
      <c r="G911" s="286"/>
      <c r="H911" s="286"/>
      <c r="I911" s="286"/>
      <c r="J911" s="286"/>
      <c r="K911" s="286"/>
      <c r="T911" s="29"/>
    </row>
    <row r="912" spans="2:20" ht="15.75" customHeight="1" x14ac:dyDescent="0.35">
      <c r="B912" s="291"/>
      <c r="C912" s="291"/>
      <c r="D912" s="291"/>
      <c r="E912" s="292"/>
      <c r="F912" s="286"/>
      <c r="G912" s="286"/>
      <c r="H912" s="286"/>
      <c r="I912" s="286"/>
      <c r="J912" s="286"/>
      <c r="K912" s="286"/>
      <c r="T912" s="29"/>
    </row>
    <row r="913" spans="2:20" ht="15.75" customHeight="1" x14ac:dyDescent="0.35">
      <c r="B913" s="291"/>
      <c r="C913" s="291"/>
      <c r="D913" s="291"/>
      <c r="E913" s="292"/>
      <c r="F913" s="286"/>
      <c r="G913" s="286"/>
      <c r="H913" s="286"/>
      <c r="I913" s="286"/>
      <c r="J913" s="286"/>
      <c r="K913" s="286"/>
      <c r="T913" s="29"/>
    </row>
    <row r="914" spans="2:20" ht="15.75" customHeight="1" x14ac:dyDescent="0.35">
      <c r="B914" s="291"/>
      <c r="C914" s="291"/>
      <c r="D914" s="291"/>
      <c r="E914" s="292"/>
      <c r="F914" s="286"/>
      <c r="G914" s="286"/>
      <c r="H914" s="286"/>
      <c r="I914" s="286"/>
      <c r="J914" s="286"/>
      <c r="K914" s="286"/>
      <c r="T914" s="29"/>
    </row>
    <row r="915" spans="2:20" ht="15.75" customHeight="1" x14ac:dyDescent="0.35">
      <c r="B915" s="291"/>
      <c r="C915" s="291"/>
      <c r="D915" s="291"/>
      <c r="E915" s="292"/>
      <c r="F915" s="286"/>
      <c r="G915" s="286"/>
      <c r="H915" s="286"/>
      <c r="I915" s="286"/>
      <c r="J915" s="286"/>
      <c r="K915" s="286"/>
      <c r="T915" s="29"/>
    </row>
    <row r="916" spans="2:20" ht="15.75" customHeight="1" x14ac:dyDescent="0.35">
      <c r="B916" s="291"/>
      <c r="C916" s="291"/>
      <c r="D916" s="291"/>
      <c r="E916" s="292"/>
      <c r="F916" s="286"/>
      <c r="G916" s="286"/>
      <c r="H916" s="286"/>
      <c r="I916" s="286"/>
      <c r="J916" s="286"/>
      <c r="K916" s="286"/>
      <c r="T916" s="29"/>
    </row>
    <row r="917" spans="2:20" ht="15.75" customHeight="1" x14ac:dyDescent="0.35">
      <c r="B917" s="291"/>
      <c r="C917" s="291"/>
      <c r="D917" s="291"/>
      <c r="E917" s="292"/>
      <c r="F917" s="286"/>
      <c r="G917" s="286"/>
      <c r="H917" s="286"/>
      <c r="I917" s="286"/>
      <c r="J917" s="286"/>
      <c r="K917" s="286"/>
      <c r="T917" s="29"/>
    </row>
    <row r="918" spans="2:20" ht="15.75" customHeight="1" x14ac:dyDescent="0.35">
      <c r="B918" s="291"/>
      <c r="C918" s="291"/>
      <c r="D918" s="291"/>
      <c r="E918" s="292"/>
      <c r="F918" s="286"/>
      <c r="G918" s="286"/>
      <c r="H918" s="286"/>
      <c r="I918" s="286"/>
      <c r="J918" s="286"/>
      <c r="K918" s="286"/>
      <c r="T918" s="29"/>
    </row>
    <row r="919" spans="2:20" ht="15.75" customHeight="1" x14ac:dyDescent="0.35">
      <c r="B919" s="291"/>
      <c r="C919" s="291"/>
      <c r="D919" s="291"/>
      <c r="E919" s="292"/>
      <c r="F919" s="286"/>
      <c r="G919" s="286"/>
      <c r="H919" s="286"/>
      <c r="I919" s="286"/>
      <c r="J919" s="286"/>
      <c r="K919" s="286"/>
      <c r="T919" s="29"/>
    </row>
    <row r="920" spans="2:20" ht="15.75" customHeight="1" x14ac:dyDescent="0.35">
      <c r="B920" s="291"/>
      <c r="C920" s="291"/>
      <c r="D920" s="291"/>
      <c r="E920" s="292"/>
      <c r="F920" s="286"/>
      <c r="G920" s="286"/>
      <c r="H920" s="286"/>
      <c r="I920" s="286"/>
      <c r="J920" s="286"/>
      <c r="K920" s="286"/>
      <c r="T920" s="29"/>
    </row>
    <row r="921" spans="2:20" ht="15.75" customHeight="1" x14ac:dyDescent="0.35">
      <c r="B921" s="291"/>
      <c r="C921" s="291"/>
      <c r="D921" s="291"/>
      <c r="E921" s="292"/>
      <c r="F921" s="286"/>
      <c r="G921" s="286"/>
      <c r="H921" s="286"/>
      <c r="I921" s="286"/>
      <c r="J921" s="286"/>
      <c r="K921" s="286"/>
      <c r="T921" s="29"/>
    </row>
    <row r="922" spans="2:20" ht="15.75" customHeight="1" x14ac:dyDescent="0.35">
      <c r="B922" s="291"/>
      <c r="C922" s="291"/>
      <c r="D922" s="291"/>
      <c r="E922" s="292"/>
      <c r="F922" s="286"/>
      <c r="G922" s="286"/>
      <c r="H922" s="286"/>
      <c r="I922" s="286"/>
      <c r="J922" s="286"/>
      <c r="K922" s="286"/>
      <c r="T922" s="29"/>
    </row>
    <row r="923" spans="2:20" ht="15.75" customHeight="1" x14ac:dyDescent="0.35">
      <c r="B923" s="291"/>
      <c r="C923" s="291"/>
      <c r="D923" s="291"/>
      <c r="E923" s="292"/>
      <c r="F923" s="286"/>
      <c r="G923" s="286"/>
      <c r="H923" s="286"/>
      <c r="I923" s="286"/>
      <c r="J923" s="286"/>
      <c r="K923" s="286"/>
      <c r="T923" s="29"/>
    </row>
    <row r="924" spans="2:20" ht="15.75" customHeight="1" x14ac:dyDescent="0.35">
      <c r="B924" s="291"/>
      <c r="C924" s="291"/>
      <c r="D924" s="291"/>
      <c r="E924" s="292"/>
      <c r="F924" s="286"/>
      <c r="G924" s="286"/>
      <c r="H924" s="286"/>
      <c r="I924" s="286"/>
      <c r="J924" s="286"/>
      <c r="K924" s="286"/>
      <c r="T924" s="29"/>
    </row>
    <row r="925" spans="2:20" ht="15.75" customHeight="1" x14ac:dyDescent="0.35">
      <c r="B925" s="291"/>
      <c r="C925" s="291"/>
      <c r="D925" s="291"/>
      <c r="E925" s="292"/>
      <c r="F925" s="286"/>
      <c r="G925" s="286"/>
      <c r="H925" s="286"/>
      <c r="I925" s="286"/>
      <c r="J925" s="286"/>
      <c r="K925" s="286"/>
      <c r="T925" s="29"/>
    </row>
    <row r="926" spans="2:20" ht="15.75" customHeight="1" x14ac:dyDescent="0.35">
      <c r="B926" s="291"/>
      <c r="C926" s="291"/>
      <c r="D926" s="291"/>
      <c r="E926" s="292"/>
      <c r="F926" s="286"/>
      <c r="G926" s="286"/>
      <c r="H926" s="286"/>
      <c r="I926" s="286"/>
      <c r="J926" s="286"/>
      <c r="K926" s="286"/>
      <c r="T926" s="29"/>
    </row>
    <row r="927" spans="2:20" ht="15.75" customHeight="1" x14ac:dyDescent="0.35">
      <c r="B927" s="291"/>
      <c r="C927" s="291"/>
      <c r="D927" s="291"/>
      <c r="E927" s="292"/>
      <c r="F927" s="286"/>
      <c r="G927" s="286"/>
      <c r="H927" s="286"/>
      <c r="I927" s="286"/>
      <c r="J927" s="286"/>
      <c r="K927" s="286"/>
      <c r="T927" s="29"/>
    </row>
    <row r="928" spans="2:20" ht="15.75" customHeight="1" x14ac:dyDescent="0.35">
      <c r="B928" s="291"/>
      <c r="C928" s="291"/>
      <c r="D928" s="291"/>
      <c r="E928" s="292"/>
      <c r="F928" s="286"/>
      <c r="G928" s="286"/>
      <c r="H928" s="286"/>
      <c r="I928" s="286"/>
      <c r="J928" s="286"/>
      <c r="K928" s="286"/>
      <c r="T928" s="29"/>
    </row>
    <row r="929" spans="2:20" ht="15.75" customHeight="1" x14ac:dyDescent="0.35">
      <c r="B929" s="291"/>
      <c r="C929" s="291"/>
      <c r="D929" s="291"/>
      <c r="E929" s="292"/>
      <c r="F929" s="286"/>
      <c r="G929" s="286"/>
      <c r="H929" s="286"/>
      <c r="I929" s="286"/>
      <c r="J929" s="286"/>
      <c r="K929" s="286"/>
      <c r="T929" s="29"/>
    </row>
    <row r="930" spans="2:20" ht="15.75" customHeight="1" x14ac:dyDescent="0.35">
      <c r="B930" s="291"/>
      <c r="C930" s="291"/>
      <c r="D930" s="291"/>
      <c r="E930" s="292"/>
      <c r="F930" s="286"/>
      <c r="G930" s="286"/>
      <c r="H930" s="286"/>
      <c r="I930" s="286"/>
      <c r="J930" s="286"/>
      <c r="K930" s="286"/>
      <c r="T930" s="29"/>
    </row>
    <row r="931" spans="2:20" ht="15.75" customHeight="1" x14ac:dyDescent="0.35">
      <c r="B931" s="291"/>
      <c r="C931" s="291"/>
      <c r="D931" s="291"/>
      <c r="E931" s="292"/>
      <c r="F931" s="286"/>
      <c r="G931" s="286"/>
      <c r="H931" s="286"/>
      <c r="I931" s="286"/>
      <c r="J931" s="286"/>
      <c r="K931" s="286"/>
      <c r="T931" s="29"/>
    </row>
    <row r="932" spans="2:20" ht="15.75" customHeight="1" x14ac:dyDescent="0.35">
      <c r="B932" s="291"/>
      <c r="C932" s="291"/>
      <c r="D932" s="291"/>
      <c r="E932" s="292"/>
      <c r="F932" s="286"/>
      <c r="G932" s="286"/>
      <c r="H932" s="286"/>
      <c r="I932" s="286"/>
      <c r="J932" s="286"/>
      <c r="K932" s="286"/>
      <c r="T932" s="29"/>
    </row>
    <row r="933" spans="2:20" ht="15.75" customHeight="1" x14ac:dyDescent="0.35">
      <c r="B933" s="291"/>
      <c r="C933" s="291"/>
      <c r="D933" s="291"/>
      <c r="E933" s="292"/>
      <c r="F933" s="286"/>
      <c r="G933" s="286"/>
      <c r="H933" s="286"/>
      <c r="I933" s="286"/>
      <c r="J933" s="286"/>
      <c r="K933" s="286"/>
      <c r="T933" s="29"/>
    </row>
    <row r="934" spans="2:20" ht="15.75" customHeight="1" x14ac:dyDescent="0.35">
      <c r="B934" s="291"/>
      <c r="C934" s="291"/>
      <c r="D934" s="291"/>
      <c r="E934" s="292"/>
      <c r="F934" s="286"/>
      <c r="G934" s="286"/>
      <c r="H934" s="286"/>
      <c r="I934" s="286"/>
      <c r="J934" s="286"/>
      <c r="K934" s="286"/>
      <c r="T934" s="29"/>
    </row>
    <row r="935" spans="2:20" ht="15.75" customHeight="1" x14ac:dyDescent="0.35">
      <c r="B935" s="291"/>
      <c r="C935" s="291"/>
      <c r="D935" s="291"/>
      <c r="E935" s="292"/>
      <c r="F935" s="286"/>
      <c r="G935" s="286"/>
      <c r="H935" s="286"/>
      <c r="I935" s="286"/>
      <c r="J935" s="286"/>
      <c r="K935" s="286"/>
      <c r="T935" s="29"/>
    </row>
    <row r="936" spans="2:20" ht="15.75" customHeight="1" x14ac:dyDescent="0.35">
      <c r="B936" s="291"/>
      <c r="C936" s="291"/>
      <c r="D936" s="291"/>
      <c r="E936" s="292"/>
      <c r="F936" s="286"/>
      <c r="G936" s="286"/>
      <c r="H936" s="286"/>
      <c r="I936" s="286"/>
      <c r="J936" s="286"/>
      <c r="K936" s="286"/>
      <c r="T936" s="29"/>
    </row>
    <row r="937" spans="2:20" ht="15.75" customHeight="1" x14ac:dyDescent="0.35">
      <c r="B937" s="291"/>
      <c r="C937" s="291"/>
      <c r="D937" s="291"/>
      <c r="E937" s="292"/>
      <c r="F937" s="286"/>
      <c r="G937" s="286"/>
      <c r="H937" s="286"/>
      <c r="I937" s="286"/>
      <c r="J937" s="286"/>
      <c r="K937" s="286"/>
      <c r="T937" s="29"/>
    </row>
    <row r="938" spans="2:20" ht="15.75" customHeight="1" x14ac:dyDescent="0.35">
      <c r="B938" s="291"/>
      <c r="C938" s="291"/>
      <c r="D938" s="291"/>
      <c r="E938" s="292"/>
      <c r="F938" s="286"/>
      <c r="G938" s="286"/>
      <c r="H938" s="286"/>
      <c r="I938" s="286"/>
      <c r="J938" s="286"/>
      <c r="K938" s="286"/>
      <c r="T938" s="29"/>
    </row>
    <row r="939" spans="2:20" ht="15.75" customHeight="1" x14ac:dyDescent="0.35">
      <c r="B939" s="291"/>
      <c r="C939" s="291"/>
      <c r="D939" s="291"/>
      <c r="E939" s="292"/>
      <c r="F939" s="286"/>
      <c r="G939" s="286"/>
      <c r="H939" s="286"/>
      <c r="I939" s="286"/>
      <c r="J939" s="286"/>
      <c r="K939" s="286"/>
      <c r="T939" s="29"/>
    </row>
    <row r="940" spans="2:20" ht="15.75" customHeight="1" x14ac:dyDescent="0.35">
      <c r="B940" s="291"/>
      <c r="C940" s="291"/>
      <c r="D940" s="291"/>
      <c r="E940" s="292"/>
      <c r="F940" s="286"/>
      <c r="G940" s="286"/>
      <c r="H940" s="286"/>
      <c r="I940" s="286"/>
      <c r="J940" s="286"/>
      <c r="K940" s="286"/>
      <c r="T940" s="29"/>
    </row>
    <row r="941" spans="2:20" ht="15.75" customHeight="1" x14ac:dyDescent="0.35">
      <c r="B941" s="291"/>
      <c r="C941" s="291"/>
      <c r="D941" s="291"/>
      <c r="E941" s="292"/>
      <c r="F941" s="286"/>
      <c r="G941" s="286"/>
      <c r="H941" s="286"/>
      <c r="I941" s="286"/>
      <c r="J941" s="286"/>
      <c r="K941" s="286"/>
      <c r="T941" s="29"/>
    </row>
    <row r="942" spans="2:20" ht="15.75" customHeight="1" x14ac:dyDescent="0.35">
      <c r="B942" s="291"/>
      <c r="C942" s="291"/>
      <c r="D942" s="291"/>
      <c r="E942" s="292"/>
      <c r="F942" s="286"/>
      <c r="G942" s="286"/>
      <c r="H942" s="286"/>
      <c r="I942" s="286"/>
      <c r="J942" s="286"/>
      <c r="K942" s="286"/>
      <c r="T942" s="29"/>
    </row>
    <row r="943" spans="2:20" ht="15.75" customHeight="1" x14ac:dyDescent="0.35">
      <c r="B943" s="291"/>
      <c r="C943" s="291"/>
      <c r="D943" s="291"/>
      <c r="E943" s="292"/>
      <c r="F943" s="286"/>
      <c r="G943" s="286"/>
      <c r="H943" s="286"/>
      <c r="I943" s="286"/>
      <c r="J943" s="286"/>
      <c r="K943" s="286"/>
      <c r="T943" s="29"/>
    </row>
    <row r="944" spans="2:20" ht="15.75" customHeight="1" x14ac:dyDescent="0.35">
      <c r="B944" s="291"/>
      <c r="C944" s="291"/>
      <c r="D944" s="291"/>
      <c r="E944" s="292"/>
      <c r="F944" s="286"/>
      <c r="G944" s="286"/>
      <c r="H944" s="286"/>
      <c r="I944" s="286"/>
      <c r="J944" s="286"/>
      <c r="K944" s="286"/>
      <c r="T944" s="29"/>
    </row>
    <row r="945" spans="2:20" ht="15.75" customHeight="1" x14ac:dyDescent="0.35">
      <c r="B945" s="291"/>
      <c r="C945" s="291"/>
      <c r="D945" s="291"/>
      <c r="E945" s="292"/>
      <c r="F945" s="286"/>
      <c r="G945" s="286"/>
      <c r="H945" s="286"/>
      <c r="I945" s="286"/>
      <c r="J945" s="286"/>
      <c r="K945" s="286"/>
      <c r="T945" s="29"/>
    </row>
    <row r="946" spans="2:20" ht="15.75" customHeight="1" x14ac:dyDescent="0.35">
      <c r="B946" s="291"/>
      <c r="C946" s="291"/>
      <c r="D946" s="291"/>
      <c r="E946" s="292"/>
      <c r="F946" s="286"/>
      <c r="G946" s="286"/>
      <c r="H946" s="286"/>
      <c r="I946" s="286"/>
      <c r="J946" s="286"/>
      <c r="K946" s="286"/>
      <c r="T946" s="29"/>
    </row>
    <row r="947" spans="2:20" ht="15.75" customHeight="1" x14ac:dyDescent="0.35">
      <c r="B947" s="291"/>
      <c r="C947" s="291"/>
      <c r="D947" s="291"/>
      <c r="E947" s="292"/>
      <c r="F947" s="286"/>
      <c r="G947" s="286"/>
      <c r="H947" s="286"/>
      <c r="I947" s="286"/>
      <c r="J947" s="286"/>
      <c r="K947" s="286"/>
      <c r="T947" s="29"/>
    </row>
    <row r="948" spans="2:20" ht="15.75" customHeight="1" x14ac:dyDescent="0.35">
      <c r="B948" s="291"/>
      <c r="C948" s="291"/>
      <c r="D948" s="291"/>
      <c r="E948" s="292"/>
      <c r="F948" s="286"/>
      <c r="G948" s="286"/>
      <c r="H948" s="286"/>
      <c r="I948" s="286"/>
      <c r="J948" s="286"/>
      <c r="K948" s="286"/>
      <c r="T948" s="29"/>
    </row>
    <row r="949" spans="2:20" ht="15.75" customHeight="1" x14ac:dyDescent="0.35">
      <c r="B949" s="291"/>
      <c r="C949" s="291"/>
      <c r="D949" s="291"/>
      <c r="E949" s="292"/>
      <c r="F949" s="286"/>
      <c r="G949" s="286"/>
      <c r="H949" s="286"/>
      <c r="I949" s="286"/>
      <c r="J949" s="286"/>
      <c r="K949" s="286"/>
      <c r="T949" s="29"/>
    </row>
    <row r="950" spans="2:20" ht="15.75" customHeight="1" x14ac:dyDescent="0.35">
      <c r="B950" s="291"/>
      <c r="C950" s="291"/>
      <c r="D950" s="291"/>
      <c r="E950" s="292"/>
      <c r="F950" s="286"/>
      <c r="G950" s="286"/>
      <c r="H950" s="286"/>
      <c r="I950" s="286"/>
      <c r="J950" s="286"/>
      <c r="K950" s="286"/>
      <c r="T950" s="29"/>
    </row>
    <row r="951" spans="2:20" ht="15.75" customHeight="1" x14ac:dyDescent="0.35">
      <c r="B951" s="291"/>
      <c r="C951" s="291"/>
      <c r="D951" s="291"/>
      <c r="E951" s="292"/>
      <c r="F951" s="286"/>
      <c r="G951" s="286"/>
      <c r="H951" s="286"/>
      <c r="I951" s="286"/>
      <c r="J951" s="286"/>
      <c r="K951" s="286"/>
      <c r="T951" s="29"/>
    </row>
    <row r="952" spans="2:20" ht="15.75" customHeight="1" x14ac:dyDescent="0.35">
      <c r="B952" s="291"/>
      <c r="C952" s="291"/>
      <c r="D952" s="291"/>
      <c r="E952" s="292"/>
      <c r="F952" s="286"/>
      <c r="G952" s="286"/>
      <c r="H952" s="286"/>
      <c r="I952" s="286"/>
      <c r="J952" s="286"/>
      <c r="K952" s="286"/>
      <c r="T952" s="29"/>
    </row>
    <row r="953" spans="2:20" ht="15.75" customHeight="1" x14ac:dyDescent="0.35">
      <c r="B953" s="291"/>
      <c r="C953" s="291"/>
      <c r="D953" s="291"/>
      <c r="E953" s="292"/>
      <c r="F953" s="286"/>
      <c r="G953" s="286"/>
      <c r="H953" s="286"/>
      <c r="I953" s="286"/>
      <c r="J953" s="286"/>
      <c r="K953" s="286"/>
      <c r="T953" s="29"/>
    </row>
    <row r="954" spans="2:20" ht="15.75" customHeight="1" x14ac:dyDescent="0.35">
      <c r="B954" s="291"/>
      <c r="C954" s="291"/>
      <c r="D954" s="291"/>
      <c r="E954" s="292"/>
      <c r="F954" s="286"/>
      <c r="G954" s="286"/>
      <c r="H954" s="286"/>
      <c r="I954" s="286"/>
      <c r="J954" s="286"/>
      <c r="K954" s="286"/>
      <c r="T954" s="29"/>
    </row>
    <row r="955" spans="2:20" ht="15.75" customHeight="1" x14ac:dyDescent="0.35">
      <c r="B955" s="291"/>
      <c r="C955" s="291"/>
      <c r="D955" s="291"/>
      <c r="E955" s="292"/>
      <c r="F955" s="286"/>
      <c r="G955" s="286"/>
      <c r="H955" s="286"/>
      <c r="I955" s="286"/>
      <c r="J955" s="286"/>
      <c r="K955" s="286"/>
      <c r="T955" s="29"/>
    </row>
    <row r="956" spans="2:20" ht="15.75" customHeight="1" x14ac:dyDescent="0.35">
      <c r="B956" s="291"/>
      <c r="C956" s="291"/>
      <c r="D956" s="291"/>
      <c r="E956" s="292"/>
      <c r="F956" s="286"/>
      <c r="G956" s="286"/>
      <c r="H956" s="286"/>
      <c r="I956" s="286"/>
      <c r="J956" s="286"/>
      <c r="K956" s="286"/>
      <c r="T956" s="29"/>
    </row>
    <row r="957" spans="2:20" ht="15.75" customHeight="1" x14ac:dyDescent="0.35">
      <c r="B957" s="291"/>
      <c r="C957" s="291"/>
      <c r="D957" s="291"/>
      <c r="E957" s="292"/>
      <c r="F957" s="286"/>
      <c r="G957" s="286"/>
      <c r="H957" s="286"/>
      <c r="I957" s="286"/>
      <c r="J957" s="286"/>
      <c r="K957" s="286"/>
      <c r="T957" s="29"/>
    </row>
    <row r="958" spans="2:20" ht="15.75" customHeight="1" x14ac:dyDescent="0.35">
      <c r="B958" s="291"/>
      <c r="C958" s="291"/>
      <c r="D958" s="291"/>
      <c r="E958" s="292"/>
      <c r="F958" s="286"/>
      <c r="G958" s="286"/>
      <c r="H958" s="286"/>
      <c r="I958" s="286"/>
      <c r="J958" s="286"/>
      <c r="K958" s="286"/>
      <c r="T958" s="29"/>
    </row>
    <row r="959" spans="2:20" ht="15.75" customHeight="1" x14ac:dyDescent="0.35">
      <c r="B959" s="291"/>
      <c r="C959" s="291"/>
      <c r="D959" s="291"/>
      <c r="E959" s="292"/>
      <c r="F959" s="286"/>
      <c r="G959" s="286"/>
      <c r="H959" s="286"/>
      <c r="I959" s="286"/>
      <c r="J959" s="286"/>
      <c r="K959" s="286"/>
      <c r="T959" s="29"/>
    </row>
    <row r="960" spans="2:20" ht="15.75" customHeight="1" x14ac:dyDescent="0.35">
      <c r="B960" s="291"/>
      <c r="C960" s="291"/>
      <c r="D960" s="291"/>
      <c r="E960" s="292"/>
      <c r="F960" s="286"/>
      <c r="G960" s="286"/>
      <c r="H960" s="286"/>
      <c r="I960" s="286"/>
      <c r="J960" s="286"/>
      <c r="K960" s="286"/>
      <c r="T960" s="29"/>
    </row>
    <row r="961" spans="2:20" ht="15.75" customHeight="1" x14ac:dyDescent="0.35">
      <c r="B961" s="291"/>
      <c r="C961" s="291"/>
      <c r="D961" s="291"/>
      <c r="E961" s="292"/>
      <c r="F961" s="286"/>
      <c r="G961" s="286"/>
      <c r="H961" s="286"/>
      <c r="I961" s="286"/>
      <c r="J961" s="286"/>
      <c r="K961" s="286"/>
      <c r="T961" s="29"/>
    </row>
    <row r="962" spans="2:20" ht="15.75" customHeight="1" x14ac:dyDescent="0.35">
      <c r="B962" s="291"/>
      <c r="C962" s="291"/>
      <c r="D962" s="291"/>
      <c r="E962" s="292"/>
      <c r="F962" s="286"/>
      <c r="G962" s="286"/>
      <c r="H962" s="286"/>
      <c r="I962" s="286"/>
      <c r="J962" s="286"/>
      <c r="K962" s="286"/>
      <c r="T962" s="29"/>
    </row>
    <row r="963" spans="2:20" ht="15.75" customHeight="1" x14ac:dyDescent="0.35">
      <c r="B963" s="291"/>
      <c r="C963" s="291"/>
      <c r="D963" s="291"/>
      <c r="E963" s="292"/>
      <c r="F963" s="286"/>
      <c r="G963" s="286"/>
      <c r="H963" s="286"/>
      <c r="I963" s="286"/>
      <c r="J963" s="286"/>
      <c r="K963" s="286"/>
      <c r="T963" s="29"/>
    </row>
    <row r="964" spans="2:20" ht="15.75" customHeight="1" x14ac:dyDescent="0.35">
      <c r="B964" s="291"/>
      <c r="C964" s="291"/>
      <c r="D964" s="291"/>
      <c r="E964" s="292"/>
      <c r="F964" s="286"/>
      <c r="G964" s="286"/>
      <c r="H964" s="286"/>
      <c r="I964" s="286"/>
      <c r="J964" s="286"/>
      <c r="K964" s="286"/>
      <c r="T964" s="29"/>
    </row>
    <row r="965" spans="2:20" ht="15.75" customHeight="1" x14ac:dyDescent="0.35">
      <c r="B965" s="291"/>
      <c r="C965" s="291"/>
      <c r="D965" s="291"/>
      <c r="E965" s="292"/>
      <c r="F965" s="286"/>
      <c r="G965" s="286"/>
      <c r="H965" s="286"/>
      <c r="I965" s="286"/>
      <c r="J965" s="286"/>
      <c r="K965" s="286"/>
      <c r="T965" s="29"/>
    </row>
    <row r="966" spans="2:20" ht="15.75" customHeight="1" x14ac:dyDescent="0.35">
      <c r="B966" s="291"/>
      <c r="C966" s="291"/>
      <c r="D966" s="291"/>
      <c r="E966" s="292"/>
      <c r="F966" s="286"/>
      <c r="G966" s="286"/>
      <c r="H966" s="286"/>
      <c r="I966" s="286"/>
      <c r="J966" s="286"/>
      <c r="K966" s="286"/>
      <c r="T966" s="29"/>
    </row>
    <row r="967" spans="2:20" ht="15.75" customHeight="1" x14ac:dyDescent="0.35">
      <c r="B967" s="291"/>
      <c r="C967" s="291"/>
      <c r="D967" s="291"/>
      <c r="E967" s="292"/>
      <c r="F967" s="286"/>
      <c r="G967" s="286"/>
      <c r="H967" s="286"/>
      <c r="I967" s="286"/>
      <c r="J967" s="286"/>
      <c r="K967" s="286"/>
      <c r="T967" s="29"/>
    </row>
    <row r="968" spans="2:20" ht="15.75" customHeight="1" x14ac:dyDescent="0.35">
      <c r="B968" s="291"/>
      <c r="C968" s="291"/>
      <c r="D968" s="291"/>
      <c r="E968" s="292"/>
      <c r="F968" s="286"/>
      <c r="G968" s="286"/>
      <c r="H968" s="286"/>
      <c r="I968" s="286"/>
      <c r="J968" s="286"/>
      <c r="K968" s="286"/>
      <c r="T968" s="29"/>
    </row>
    <row r="969" spans="2:20" ht="15.75" customHeight="1" x14ac:dyDescent="0.35">
      <c r="B969" s="291"/>
      <c r="C969" s="291"/>
      <c r="D969" s="291"/>
      <c r="E969" s="292"/>
      <c r="F969" s="286"/>
      <c r="G969" s="286"/>
      <c r="H969" s="286"/>
      <c r="I969" s="286"/>
      <c r="J969" s="286"/>
      <c r="K969" s="286"/>
      <c r="T969" s="29"/>
    </row>
    <row r="970" spans="2:20" ht="15.75" customHeight="1" x14ac:dyDescent="0.35">
      <c r="B970" s="291"/>
      <c r="C970" s="291"/>
      <c r="D970" s="291"/>
      <c r="E970" s="292"/>
      <c r="F970" s="286"/>
      <c r="G970" s="286"/>
      <c r="H970" s="286"/>
      <c r="I970" s="286"/>
      <c r="J970" s="286"/>
      <c r="K970" s="286"/>
      <c r="T970" s="29"/>
    </row>
    <row r="971" spans="2:20" ht="15.75" customHeight="1" x14ac:dyDescent="0.35">
      <c r="B971" s="291"/>
      <c r="C971" s="291"/>
      <c r="D971" s="291"/>
      <c r="E971" s="292"/>
      <c r="F971" s="286"/>
      <c r="G971" s="286"/>
      <c r="H971" s="286"/>
      <c r="I971" s="286"/>
      <c r="J971" s="286"/>
      <c r="K971" s="286"/>
      <c r="T971" s="29"/>
    </row>
    <row r="972" spans="2:20" ht="15.75" customHeight="1" x14ac:dyDescent="0.35">
      <c r="B972" s="291"/>
      <c r="C972" s="291"/>
      <c r="D972" s="291"/>
      <c r="E972" s="292"/>
      <c r="F972" s="286"/>
      <c r="G972" s="286"/>
      <c r="H972" s="286"/>
      <c r="I972" s="286"/>
      <c r="J972" s="286"/>
      <c r="K972" s="286"/>
      <c r="T972" s="29"/>
    </row>
    <row r="973" spans="2:20" ht="15.75" customHeight="1" x14ac:dyDescent="0.35">
      <c r="B973" s="291"/>
      <c r="C973" s="291"/>
      <c r="D973" s="291"/>
      <c r="E973" s="292"/>
      <c r="F973" s="286"/>
      <c r="G973" s="286"/>
      <c r="H973" s="286"/>
      <c r="I973" s="286"/>
      <c r="J973" s="286"/>
      <c r="K973" s="286"/>
      <c r="T973" s="29"/>
    </row>
    <row r="974" spans="2:20" ht="15.75" customHeight="1" x14ac:dyDescent="0.35">
      <c r="B974" s="291"/>
      <c r="C974" s="291"/>
      <c r="D974" s="291"/>
      <c r="E974" s="292"/>
      <c r="F974" s="286"/>
      <c r="G974" s="286"/>
      <c r="H974" s="286"/>
      <c r="I974" s="286"/>
      <c r="J974" s="286"/>
      <c r="K974" s="286"/>
      <c r="T974" s="29"/>
    </row>
    <row r="975" spans="2:20" ht="15.75" customHeight="1" x14ac:dyDescent="0.35">
      <c r="B975" s="291"/>
      <c r="C975" s="291"/>
      <c r="D975" s="291"/>
      <c r="E975" s="292"/>
      <c r="F975" s="286"/>
      <c r="G975" s="286"/>
      <c r="H975" s="286"/>
      <c r="I975" s="286"/>
      <c r="J975" s="286"/>
      <c r="K975" s="286"/>
      <c r="T975" s="29"/>
    </row>
    <row r="976" spans="2:20" ht="15.75" customHeight="1" x14ac:dyDescent="0.35">
      <c r="B976" s="291"/>
      <c r="C976" s="291"/>
      <c r="D976" s="291"/>
      <c r="E976" s="292"/>
      <c r="F976" s="286"/>
      <c r="G976" s="286"/>
      <c r="H976" s="286"/>
      <c r="I976" s="286"/>
      <c r="J976" s="286"/>
      <c r="K976" s="286"/>
      <c r="T976" s="29"/>
    </row>
    <row r="977" spans="2:20" ht="15.75" customHeight="1" x14ac:dyDescent="0.35">
      <c r="B977" s="291"/>
      <c r="C977" s="291"/>
      <c r="D977" s="291"/>
      <c r="E977" s="292"/>
      <c r="F977" s="286"/>
      <c r="G977" s="286"/>
      <c r="H977" s="286"/>
      <c r="I977" s="286"/>
      <c r="J977" s="286"/>
      <c r="K977" s="286"/>
      <c r="T977" s="29"/>
    </row>
    <row r="978" spans="2:20" ht="15.75" customHeight="1" x14ac:dyDescent="0.35">
      <c r="B978" s="291"/>
      <c r="C978" s="291"/>
      <c r="D978" s="291"/>
      <c r="E978" s="292"/>
      <c r="F978" s="286"/>
      <c r="G978" s="286"/>
      <c r="H978" s="286"/>
      <c r="I978" s="286"/>
      <c r="J978" s="286"/>
      <c r="K978" s="286"/>
      <c r="T978" s="29"/>
    </row>
    <row r="979" spans="2:20" ht="15.75" customHeight="1" x14ac:dyDescent="0.35">
      <c r="B979" s="291"/>
      <c r="C979" s="291"/>
      <c r="D979" s="291"/>
      <c r="E979" s="292"/>
      <c r="F979" s="286"/>
      <c r="G979" s="286"/>
      <c r="H979" s="286"/>
      <c r="I979" s="286"/>
      <c r="J979" s="286"/>
      <c r="K979" s="286"/>
      <c r="T979" s="29"/>
    </row>
    <row r="980" spans="2:20" ht="15.75" customHeight="1" x14ac:dyDescent="0.35">
      <c r="B980" s="291"/>
      <c r="C980" s="291"/>
      <c r="D980" s="291"/>
      <c r="E980" s="292"/>
      <c r="F980" s="286"/>
      <c r="G980" s="286"/>
      <c r="H980" s="286"/>
      <c r="I980" s="286"/>
      <c r="J980" s="286"/>
      <c r="K980" s="286"/>
      <c r="T980" s="29"/>
    </row>
    <row r="981" spans="2:20" ht="15.75" customHeight="1" x14ac:dyDescent="0.35">
      <c r="B981" s="291"/>
      <c r="C981" s="291"/>
      <c r="D981" s="291"/>
      <c r="E981" s="292"/>
      <c r="F981" s="286"/>
      <c r="G981" s="286"/>
      <c r="H981" s="286"/>
      <c r="I981" s="286"/>
      <c r="J981" s="286"/>
      <c r="K981" s="286"/>
      <c r="T981" s="29"/>
    </row>
    <row r="982" spans="2:20" ht="15.75" customHeight="1" x14ac:dyDescent="0.35">
      <c r="B982" s="291"/>
      <c r="C982" s="291"/>
      <c r="D982" s="291"/>
      <c r="E982" s="292"/>
      <c r="F982" s="286"/>
      <c r="G982" s="286"/>
      <c r="H982" s="286"/>
      <c r="I982" s="286"/>
      <c r="J982" s="286"/>
      <c r="K982" s="286"/>
      <c r="T982" s="29"/>
    </row>
    <row r="983" spans="2:20" ht="15.75" customHeight="1" x14ac:dyDescent="0.35">
      <c r="B983" s="291"/>
      <c r="C983" s="291"/>
      <c r="D983" s="291"/>
      <c r="E983" s="292"/>
      <c r="F983" s="286"/>
      <c r="G983" s="286"/>
      <c r="H983" s="286"/>
      <c r="I983" s="286"/>
      <c r="J983" s="286"/>
      <c r="K983" s="286"/>
      <c r="T983" s="29"/>
    </row>
    <row r="984" spans="2:20" ht="15.75" customHeight="1" x14ac:dyDescent="0.35">
      <c r="B984" s="291"/>
      <c r="C984" s="291"/>
      <c r="D984" s="291"/>
      <c r="E984" s="292"/>
      <c r="F984" s="286"/>
      <c r="G984" s="286"/>
      <c r="H984" s="286"/>
      <c r="I984" s="286"/>
      <c r="J984" s="286"/>
      <c r="K984" s="286"/>
      <c r="T984" s="29"/>
    </row>
    <row r="985" spans="2:20" ht="15.75" customHeight="1" x14ac:dyDescent="0.35">
      <c r="B985" s="291"/>
      <c r="C985" s="291"/>
      <c r="D985" s="291"/>
      <c r="E985" s="292"/>
      <c r="F985" s="286"/>
      <c r="G985" s="286"/>
      <c r="H985" s="286"/>
      <c r="I985" s="286"/>
      <c r="J985" s="286"/>
      <c r="K985" s="286"/>
      <c r="T985" s="29"/>
    </row>
    <row r="986" spans="2:20" ht="15.75" customHeight="1" x14ac:dyDescent="0.35">
      <c r="B986" s="291"/>
      <c r="C986" s="291"/>
      <c r="D986" s="291"/>
      <c r="E986" s="292"/>
      <c r="F986" s="286"/>
      <c r="G986" s="286"/>
      <c r="H986" s="286"/>
      <c r="I986" s="286"/>
      <c r="J986" s="286"/>
      <c r="K986" s="286"/>
      <c r="T986" s="29"/>
    </row>
    <row r="987" spans="2:20" ht="15.75" customHeight="1" x14ac:dyDescent="0.35">
      <c r="B987" s="291"/>
      <c r="C987" s="291"/>
      <c r="D987" s="291"/>
      <c r="E987" s="292"/>
      <c r="F987" s="286"/>
      <c r="G987" s="286"/>
      <c r="H987" s="286"/>
      <c r="I987" s="286"/>
      <c r="J987" s="286"/>
      <c r="K987" s="286"/>
      <c r="T987" s="29"/>
    </row>
    <row r="988" spans="2:20" ht="15.75" customHeight="1" x14ac:dyDescent="0.35">
      <c r="B988" s="291"/>
      <c r="C988" s="291"/>
      <c r="D988" s="291"/>
      <c r="E988" s="292"/>
      <c r="F988" s="286"/>
      <c r="G988" s="286"/>
      <c r="H988" s="286"/>
      <c r="I988" s="286"/>
      <c r="J988" s="286"/>
      <c r="K988" s="286"/>
      <c r="T988" s="29"/>
    </row>
    <row r="989" spans="2:20" ht="15.75" customHeight="1" x14ac:dyDescent="0.35">
      <c r="B989" s="291"/>
      <c r="C989" s="291"/>
      <c r="D989" s="291"/>
      <c r="E989" s="292"/>
      <c r="F989" s="286"/>
      <c r="G989" s="286"/>
      <c r="H989" s="286"/>
      <c r="I989" s="286"/>
      <c r="J989" s="286"/>
      <c r="K989" s="286"/>
      <c r="T989" s="29"/>
    </row>
    <row r="990" spans="2:20" ht="15.75" customHeight="1" x14ac:dyDescent="0.35">
      <c r="B990" s="291"/>
      <c r="C990" s="291"/>
      <c r="D990" s="291"/>
      <c r="E990" s="292"/>
      <c r="F990" s="286"/>
      <c r="G990" s="286"/>
      <c r="H990" s="286"/>
      <c r="I990" s="286"/>
      <c r="J990" s="286"/>
      <c r="K990" s="286"/>
      <c r="T990" s="29"/>
    </row>
    <row r="991" spans="2:20" ht="15.75" customHeight="1" x14ac:dyDescent="0.35">
      <c r="B991" s="291"/>
      <c r="C991" s="291"/>
      <c r="D991" s="291"/>
      <c r="E991" s="292"/>
      <c r="F991" s="286"/>
      <c r="G991" s="286"/>
      <c r="H991" s="286"/>
      <c r="I991" s="286"/>
      <c r="J991" s="286"/>
      <c r="K991" s="286"/>
      <c r="T991" s="29"/>
    </row>
    <row r="992" spans="2:20" ht="15.75" customHeight="1" x14ac:dyDescent="0.35">
      <c r="B992" s="291"/>
      <c r="C992" s="291"/>
      <c r="D992" s="291"/>
      <c r="E992" s="292"/>
      <c r="F992" s="286"/>
      <c r="G992" s="286"/>
      <c r="H992" s="286"/>
      <c r="I992" s="286"/>
      <c r="J992" s="286"/>
      <c r="K992" s="286"/>
      <c r="T992" s="29"/>
    </row>
    <row r="993" spans="2:20" ht="15.75" customHeight="1" x14ac:dyDescent="0.35">
      <c r="B993" s="291"/>
      <c r="C993" s="291"/>
      <c r="D993" s="291"/>
      <c r="E993" s="292"/>
      <c r="F993" s="286"/>
      <c r="G993" s="286"/>
      <c r="H993" s="286"/>
      <c r="I993" s="286"/>
      <c r="J993" s="286"/>
      <c r="K993" s="286"/>
      <c r="T993" s="29"/>
    </row>
    <row r="994" spans="2:20" ht="15.75" customHeight="1" x14ac:dyDescent="0.35">
      <c r="B994" s="291"/>
      <c r="C994" s="291"/>
      <c r="D994" s="291"/>
      <c r="E994" s="292"/>
      <c r="F994" s="286"/>
      <c r="G994" s="286"/>
      <c r="H994" s="286"/>
      <c r="I994" s="286"/>
      <c r="J994" s="286"/>
      <c r="K994" s="286"/>
      <c r="T994" s="29"/>
    </row>
    <row r="995" spans="2:20" ht="15.75" customHeight="1" x14ac:dyDescent="0.35">
      <c r="B995" s="291"/>
      <c r="C995" s="291"/>
      <c r="D995" s="291"/>
      <c r="E995" s="292"/>
      <c r="F995" s="286"/>
      <c r="G995" s="286"/>
      <c r="H995" s="286"/>
      <c r="I995" s="286"/>
      <c r="J995" s="286"/>
      <c r="K995" s="286"/>
      <c r="T995" s="29"/>
    </row>
    <row r="996" spans="2:20" ht="15.75" customHeight="1" x14ac:dyDescent="0.35">
      <c r="B996" s="291"/>
      <c r="C996" s="291"/>
      <c r="D996" s="291"/>
      <c r="E996" s="292"/>
      <c r="F996" s="286"/>
      <c r="G996" s="286"/>
      <c r="H996" s="286"/>
      <c r="I996" s="286"/>
      <c r="J996" s="286"/>
      <c r="K996" s="286"/>
      <c r="T996" s="29"/>
    </row>
    <row r="997" spans="2:20" ht="15.75" customHeight="1" x14ac:dyDescent="0.35">
      <c r="B997" s="291"/>
      <c r="C997" s="291"/>
      <c r="D997" s="291"/>
      <c r="E997" s="292"/>
      <c r="F997" s="286"/>
      <c r="G997" s="286"/>
      <c r="H997" s="286"/>
      <c r="I997" s="286"/>
      <c r="J997" s="286"/>
      <c r="K997" s="286"/>
      <c r="T997" s="29"/>
    </row>
    <row r="998" spans="2:20" ht="15.75" customHeight="1" x14ac:dyDescent="0.35">
      <c r="B998" s="291"/>
      <c r="C998" s="291"/>
      <c r="D998" s="291"/>
      <c r="E998" s="292"/>
      <c r="F998" s="286"/>
      <c r="G998" s="286"/>
      <c r="H998" s="286"/>
      <c r="I998" s="286"/>
      <c r="J998" s="286"/>
      <c r="K998" s="286"/>
      <c r="T998" s="29"/>
    </row>
    <row r="999" spans="2:20" ht="15.75" customHeight="1" x14ac:dyDescent="0.35">
      <c r="B999" s="291"/>
      <c r="C999" s="291"/>
      <c r="D999" s="291"/>
      <c r="E999" s="292"/>
      <c r="F999" s="286"/>
      <c r="G999" s="286"/>
      <c r="H999" s="286"/>
      <c r="I999" s="286"/>
      <c r="J999" s="286"/>
      <c r="K999" s="286"/>
      <c r="T999" s="29"/>
    </row>
    <row r="1000" spans="2:20" ht="15.75" customHeight="1" x14ac:dyDescent="0.35">
      <c r="B1000" s="291"/>
      <c r="C1000" s="291"/>
      <c r="D1000" s="291"/>
      <c r="E1000" s="292"/>
      <c r="F1000" s="286"/>
      <c r="G1000" s="286"/>
      <c r="H1000" s="286"/>
      <c r="I1000" s="286"/>
      <c r="J1000" s="286"/>
      <c r="K1000" s="286"/>
      <c r="T1000" s="29"/>
    </row>
    <row r="1001" spans="2:20" ht="15.75" customHeight="1" x14ac:dyDescent="0.35">
      <c r="B1001" s="291"/>
      <c r="C1001" s="291"/>
      <c r="D1001" s="291"/>
      <c r="E1001" s="292"/>
      <c r="F1001" s="286"/>
      <c r="G1001" s="286"/>
      <c r="H1001" s="286"/>
      <c r="I1001" s="286"/>
      <c r="J1001" s="286"/>
      <c r="K1001" s="286"/>
      <c r="T1001" s="29"/>
    </row>
    <row r="1002" spans="2:20" ht="15.75" customHeight="1" x14ac:dyDescent="0.35">
      <c r="B1002" s="291"/>
      <c r="C1002" s="291"/>
      <c r="D1002" s="291"/>
      <c r="E1002" s="292"/>
      <c r="F1002" s="286"/>
      <c r="G1002" s="286"/>
      <c r="H1002" s="286"/>
      <c r="I1002" s="286"/>
      <c r="J1002" s="286"/>
      <c r="K1002" s="286"/>
      <c r="T1002" s="29"/>
    </row>
    <row r="1003" spans="2:20" ht="15.75" customHeight="1" x14ac:dyDescent="0.35">
      <c r="B1003" s="291"/>
      <c r="C1003" s="291"/>
      <c r="D1003" s="291"/>
      <c r="E1003" s="292"/>
      <c r="F1003" s="286"/>
      <c r="G1003" s="286"/>
      <c r="H1003" s="286"/>
      <c r="I1003" s="286"/>
      <c r="J1003" s="286"/>
      <c r="K1003" s="286"/>
      <c r="T1003" s="29"/>
    </row>
    <row r="1004" spans="2:20" ht="15.75" customHeight="1" x14ac:dyDescent="0.35">
      <c r="B1004" s="291"/>
      <c r="C1004" s="291"/>
      <c r="D1004" s="291"/>
      <c r="E1004" s="292"/>
      <c r="F1004" s="286"/>
      <c r="G1004" s="286"/>
      <c r="H1004" s="286"/>
      <c r="I1004" s="286"/>
      <c r="J1004" s="286"/>
      <c r="K1004" s="286"/>
      <c r="T1004" s="29"/>
    </row>
    <row r="1005" spans="2:20" ht="15.75" customHeight="1" x14ac:dyDescent="0.35">
      <c r="B1005" s="291"/>
      <c r="C1005" s="291"/>
      <c r="D1005" s="291"/>
      <c r="E1005" s="292"/>
      <c r="F1005" s="286"/>
      <c r="G1005" s="286"/>
      <c r="H1005" s="286"/>
      <c r="I1005" s="286"/>
      <c r="J1005" s="286"/>
      <c r="K1005" s="286"/>
      <c r="T1005" s="29"/>
    </row>
    <row r="1006" spans="2:20" ht="15.75" customHeight="1" x14ac:dyDescent="0.35">
      <c r="B1006" s="291"/>
      <c r="C1006" s="291"/>
      <c r="D1006" s="291"/>
      <c r="E1006" s="292"/>
      <c r="F1006" s="286"/>
      <c r="G1006" s="286"/>
      <c r="H1006" s="286"/>
      <c r="I1006" s="286"/>
      <c r="J1006" s="286"/>
      <c r="K1006" s="286"/>
      <c r="T1006" s="29"/>
    </row>
    <row r="1007" spans="2:20" ht="15.75" customHeight="1" x14ac:dyDescent="0.35">
      <c r="B1007" s="291"/>
      <c r="C1007" s="291"/>
      <c r="D1007" s="291"/>
      <c r="E1007" s="292"/>
      <c r="F1007" s="286"/>
      <c r="G1007" s="286"/>
      <c r="H1007" s="286"/>
      <c r="I1007" s="286"/>
      <c r="J1007" s="286"/>
      <c r="K1007" s="286"/>
      <c r="T1007" s="29"/>
    </row>
    <row r="1008" spans="2:20" ht="15.75" customHeight="1" x14ac:dyDescent="0.35">
      <c r="B1008" s="291"/>
      <c r="C1008" s="291"/>
      <c r="D1008" s="291"/>
      <c r="E1008" s="292"/>
      <c r="F1008" s="286"/>
      <c r="G1008" s="286"/>
      <c r="H1008" s="286"/>
      <c r="I1008" s="286"/>
      <c r="J1008" s="286"/>
      <c r="K1008" s="286"/>
      <c r="T1008" s="29"/>
    </row>
    <row r="1009" spans="2:20" ht="15.75" customHeight="1" x14ac:dyDescent="0.35">
      <c r="B1009" s="291"/>
      <c r="C1009" s="291"/>
      <c r="D1009" s="291"/>
      <c r="E1009" s="292"/>
      <c r="F1009" s="286"/>
      <c r="G1009" s="286"/>
      <c r="H1009" s="286"/>
      <c r="I1009" s="286"/>
      <c r="J1009" s="286"/>
      <c r="K1009" s="286"/>
      <c r="T1009" s="29"/>
    </row>
    <row r="1010" spans="2:20" ht="15.75" customHeight="1" x14ac:dyDescent="0.35">
      <c r="B1010" s="291"/>
      <c r="C1010" s="291"/>
      <c r="D1010" s="291"/>
      <c r="E1010" s="292"/>
      <c r="F1010" s="286"/>
      <c r="G1010" s="286"/>
      <c r="H1010" s="286"/>
      <c r="I1010" s="286"/>
      <c r="J1010" s="286"/>
      <c r="K1010" s="286"/>
      <c r="T1010" s="29"/>
    </row>
    <row r="1011" spans="2:20" ht="15.75" customHeight="1" x14ac:dyDescent="0.35">
      <c r="B1011" s="291"/>
      <c r="C1011" s="291"/>
      <c r="D1011" s="291"/>
      <c r="E1011" s="292"/>
      <c r="F1011" s="286"/>
      <c r="G1011" s="286"/>
      <c r="H1011" s="286"/>
      <c r="I1011" s="286"/>
      <c r="J1011" s="286"/>
      <c r="K1011" s="286"/>
      <c r="T1011" s="29"/>
    </row>
    <row r="1012" spans="2:20" ht="15.75" customHeight="1" x14ac:dyDescent="0.35">
      <c r="B1012" s="291"/>
      <c r="C1012" s="291"/>
      <c r="D1012" s="291"/>
      <c r="E1012" s="292"/>
      <c r="F1012" s="286"/>
      <c r="G1012" s="286"/>
      <c r="H1012" s="286"/>
      <c r="I1012" s="286"/>
      <c r="J1012" s="286"/>
      <c r="K1012" s="286"/>
      <c r="T1012" s="29"/>
    </row>
    <row r="1013" spans="2:20" ht="15.75" customHeight="1" x14ac:dyDescent="0.35">
      <c r="B1013" s="291"/>
      <c r="C1013" s="291"/>
      <c r="D1013" s="291"/>
      <c r="E1013" s="292"/>
      <c r="F1013" s="286"/>
      <c r="G1013" s="286"/>
      <c r="H1013" s="286"/>
      <c r="I1013" s="286"/>
      <c r="J1013" s="286"/>
      <c r="K1013" s="286"/>
      <c r="T1013" s="29"/>
    </row>
    <row r="1014" spans="2:20" ht="15.75" customHeight="1" x14ac:dyDescent="0.35">
      <c r="B1014" s="291"/>
      <c r="C1014" s="291"/>
      <c r="D1014" s="291"/>
      <c r="E1014" s="292"/>
      <c r="F1014" s="286"/>
      <c r="G1014" s="286"/>
      <c r="H1014" s="286"/>
      <c r="I1014" s="286"/>
      <c r="J1014" s="286"/>
      <c r="K1014" s="286"/>
      <c r="T1014" s="29"/>
    </row>
    <row r="1015" spans="2:20" ht="15.75" customHeight="1" x14ac:dyDescent="0.35">
      <c r="B1015" s="291"/>
      <c r="C1015" s="291"/>
      <c r="D1015" s="291"/>
      <c r="E1015" s="292"/>
      <c r="F1015" s="286"/>
      <c r="G1015" s="286"/>
      <c r="H1015" s="286"/>
      <c r="I1015" s="286"/>
      <c r="J1015" s="286"/>
      <c r="K1015" s="286"/>
      <c r="T1015" s="29"/>
    </row>
    <row r="1016" spans="2:20" ht="15.75" customHeight="1" x14ac:dyDescent="0.35">
      <c r="B1016" s="291"/>
      <c r="C1016" s="291"/>
      <c r="D1016" s="291"/>
      <c r="E1016" s="292"/>
      <c r="F1016" s="286"/>
      <c r="G1016" s="286"/>
      <c r="H1016" s="286"/>
      <c r="I1016" s="286"/>
      <c r="J1016" s="286"/>
      <c r="K1016" s="286"/>
      <c r="T1016" s="29"/>
    </row>
    <row r="1017" spans="2:20" ht="15.75" customHeight="1" x14ac:dyDescent="0.35">
      <c r="B1017" s="291"/>
      <c r="C1017" s="291"/>
      <c r="D1017" s="291"/>
      <c r="E1017" s="292"/>
      <c r="F1017" s="286"/>
      <c r="G1017" s="286"/>
      <c r="H1017" s="286"/>
      <c r="I1017" s="286"/>
      <c r="J1017" s="286"/>
      <c r="K1017" s="286"/>
      <c r="T1017" s="29"/>
    </row>
    <row r="1018" spans="2:20" ht="15.75" customHeight="1" x14ac:dyDescent="0.35">
      <c r="B1018" s="291"/>
      <c r="C1018" s="291"/>
      <c r="D1018" s="291"/>
      <c r="E1018" s="292"/>
      <c r="F1018" s="286"/>
      <c r="G1018" s="286"/>
      <c r="H1018" s="286"/>
      <c r="I1018" s="286"/>
      <c r="J1018" s="286"/>
      <c r="K1018" s="286"/>
      <c r="T1018" s="29"/>
    </row>
    <row r="1019" spans="2:20" ht="15.75" customHeight="1" x14ac:dyDescent="0.35">
      <c r="B1019" s="291"/>
      <c r="C1019" s="291"/>
      <c r="D1019" s="291"/>
      <c r="E1019" s="292"/>
      <c r="F1019" s="286"/>
      <c r="G1019" s="286"/>
      <c r="H1019" s="286"/>
      <c r="I1019" s="286"/>
      <c r="J1019" s="286"/>
      <c r="K1019" s="286"/>
      <c r="T1019" s="29"/>
    </row>
    <row r="1020" spans="2:20" ht="15.75" customHeight="1" x14ac:dyDescent="0.35">
      <c r="B1020" s="291"/>
      <c r="C1020" s="291"/>
      <c r="D1020" s="291"/>
      <c r="E1020" s="292"/>
      <c r="F1020" s="286"/>
      <c r="G1020" s="286"/>
      <c r="H1020" s="286"/>
      <c r="I1020" s="286"/>
      <c r="J1020" s="286"/>
      <c r="K1020" s="286"/>
      <c r="T1020" s="29"/>
    </row>
    <row r="1021" spans="2:20" ht="15.75" customHeight="1" x14ac:dyDescent="0.35">
      <c r="B1021" s="291"/>
      <c r="C1021" s="291"/>
      <c r="D1021" s="291"/>
      <c r="E1021" s="292"/>
      <c r="F1021" s="286"/>
      <c r="G1021" s="286"/>
      <c r="H1021" s="286"/>
      <c r="I1021" s="286"/>
      <c r="J1021" s="286"/>
      <c r="K1021" s="286"/>
      <c r="T1021" s="29"/>
    </row>
  </sheetData>
  <sheetProtection formatCells="0" formatColumns="0" formatRows="0" insertHyperlinks="0"/>
  <mergeCells count="11">
    <mergeCell ref="A4:G4"/>
    <mergeCell ref="A5:G5"/>
    <mergeCell ref="K2:O2"/>
    <mergeCell ref="K3:O3"/>
    <mergeCell ref="A1:I1"/>
    <mergeCell ref="A2:I2"/>
    <mergeCell ref="E42:K42"/>
    <mergeCell ref="A7:Q8"/>
    <mergeCell ref="E10:K11"/>
    <mergeCell ref="M10:Q11"/>
    <mergeCell ref="A10:D11"/>
  </mergeCells>
  <conditionalFormatting sqref="A4:A5">
    <cfRule type="expression" dxfId="942" priority="3">
      <formula>H4="x"</formula>
    </cfRule>
  </conditionalFormatting>
  <conditionalFormatting sqref="A2">
    <cfRule type="expression" dxfId="941" priority="1">
      <formula>J2="x"</formula>
    </cfRule>
  </conditionalFormatting>
  <conditionalFormatting sqref="A1">
    <cfRule type="expression" dxfId="940" priority="53">
      <formula>J1="x"</formula>
    </cfRule>
  </conditionalFormatting>
  <dataValidations disablePrompts="1" count="1">
    <dataValidation type="list" allowBlank="1" sqref="U71:U72" xr:uid="{00000000-0002-0000-0700-000000000000}">
      <formula1>"January 2020,February 2020,March 2020,April 2020,May 2020,June 2020,July 2020,August 2020,September 2020,October 2020"</formula1>
    </dataValidation>
  </dataValidations>
  <hyperlinks>
    <hyperlink ref="K3:O3" r:id="rId1" display="Click here for Guiding Video" xr:uid="{00000000-0004-0000-0700-000000000000}"/>
    <hyperlink ref="K2:O2" r:id="rId2" location="bookmark=id.kbmqcovhlyrw" display="Click here for Guiding Document, or" xr:uid="{00000000-0004-0000-0700-000001000000}"/>
  </hyperlinks>
  <pageMargins left="0.7" right="0.7" top="0.75" bottom="0.75" header="0" footer="0"/>
  <pageSetup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R1001"/>
  <sheetViews>
    <sheetView showGridLines="0" showZeros="0" zoomScale="80" zoomScaleNormal="80" workbookViewId="0">
      <selection activeCell="H5" sqref="H5"/>
    </sheetView>
  </sheetViews>
  <sheetFormatPr defaultColWidth="11.23046875" defaultRowHeight="15" customHeight="1" x14ac:dyDescent="0.35"/>
  <cols>
    <col min="1" max="1" width="13" style="268" customWidth="1"/>
    <col min="2" max="2" width="9.4609375" style="268" customWidth="1"/>
    <col min="3" max="3" width="10.84375" style="268" customWidth="1"/>
    <col min="4" max="4" width="10.53515625" style="268" customWidth="1"/>
    <col min="5" max="11" width="12.84375" style="268" customWidth="1"/>
    <col min="12" max="12" width="15.07421875" style="268" customWidth="1"/>
    <col min="13" max="13" width="17.84375" style="268" customWidth="1"/>
    <col min="14" max="16" width="6.765625" style="268" customWidth="1"/>
    <col min="17" max="17" width="25.23046875" style="268" customWidth="1"/>
    <col min="18" max="18" width="13.84375" style="268" customWidth="1"/>
    <col min="19" max="26" width="6.765625" style="268" customWidth="1"/>
    <col min="27" max="16384" width="11.23046875" style="268"/>
  </cols>
  <sheetData>
    <row r="1" spans="1:17" s="407" customFormat="1" ht="23" thickBot="1" x14ac:dyDescent="0.5">
      <c r="A1" s="1085" t="str">
        <f>IF(J1="X","This tab and the Targeted Action Plan tab MUST be completed for this indicator.","")</f>
        <v>This tab and the Targeted Action Plan tab MUST be completed for this indicator.</v>
      </c>
      <c r="B1" s="1085"/>
      <c r="C1" s="1085"/>
      <c r="D1" s="1085"/>
      <c r="E1" s="1085"/>
      <c r="F1" s="1085"/>
      <c r="G1" s="1085"/>
      <c r="H1" s="1085"/>
      <c r="I1" s="1085"/>
      <c r="J1" s="409" t="s">
        <v>776</v>
      </c>
    </row>
    <row r="2" spans="1:17" s="407" customFormat="1" ht="23.5" thickBot="1" x14ac:dyDescent="0.55000000000000004">
      <c r="A2" s="1067" t="str">
        <f>IF(J2="x","This tab need not be completed.","")</f>
        <v>This tab need not be completed.</v>
      </c>
      <c r="B2" s="1067"/>
      <c r="C2" s="1067"/>
      <c r="D2" s="1085"/>
      <c r="E2" s="1085"/>
      <c r="F2" s="1085"/>
      <c r="G2" s="1085"/>
      <c r="H2" s="1085"/>
      <c r="I2" s="1085"/>
      <c r="J2" s="409" t="s">
        <v>776</v>
      </c>
      <c r="K2" s="1149" t="s">
        <v>941</v>
      </c>
      <c r="L2" s="1150"/>
      <c r="M2" s="1150"/>
      <c r="N2" s="1150"/>
      <c r="O2" s="1151"/>
    </row>
    <row r="3" spans="1:17" s="230" customFormat="1" ht="23" thickBot="1" x14ac:dyDescent="0.5">
      <c r="F3" s="233"/>
      <c r="K3" s="941" t="s">
        <v>940</v>
      </c>
      <c r="L3" s="942"/>
      <c r="M3" s="942"/>
      <c r="N3" s="942"/>
      <c r="O3" s="943"/>
    </row>
    <row r="4" spans="1:17" s="230" customFormat="1" ht="22.5" x14ac:dyDescent="0.45">
      <c r="A4" s="1085" t="str">
        <f>IF(H4="x","Continued Noncompliance (2 years)","")</f>
        <v>Continued Noncompliance (2 years)</v>
      </c>
      <c r="B4" s="1085"/>
      <c r="C4" s="1085"/>
      <c r="D4" s="1085"/>
      <c r="E4" s="1085"/>
      <c r="F4" s="1085"/>
      <c r="G4" s="1085"/>
      <c r="H4" s="233" t="s">
        <v>776</v>
      </c>
    </row>
    <row r="5" spans="1:17" s="230" customFormat="1" ht="22.5" x14ac:dyDescent="0.45">
      <c r="A5" s="1085" t="str">
        <f>IF(H5="x","Longstanding Noncompliance (3 or more years)","")</f>
        <v>Longstanding Noncompliance (3 or more years)</v>
      </c>
      <c r="B5" s="1085"/>
      <c r="C5" s="1085"/>
      <c r="D5" s="1085"/>
      <c r="E5" s="1085"/>
      <c r="F5" s="1085"/>
      <c r="G5" s="1085"/>
      <c r="H5" s="233" t="s">
        <v>776</v>
      </c>
    </row>
    <row r="6" spans="1:17" s="230" customFormat="1" ht="22.5" x14ac:dyDescent="0.45"/>
    <row r="7" spans="1:17" ht="18" x14ac:dyDescent="0.4">
      <c r="A7" s="1156" t="s">
        <v>18</v>
      </c>
      <c r="B7" s="1157"/>
      <c r="C7" s="1157"/>
      <c r="D7" s="1157"/>
      <c r="E7" s="1157"/>
      <c r="F7" s="1157"/>
      <c r="G7" s="1157"/>
      <c r="H7" s="1157"/>
      <c r="I7" s="1157"/>
      <c r="J7" s="1157"/>
      <c r="K7" s="1157"/>
      <c r="L7" s="1157"/>
      <c r="M7" s="1157"/>
      <c r="N7" s="1157"/>
      <c r="O7" s="1158"/>
      <c r="P7" s="153"/>
      <c r="Q7" s="153"/>
    </row>
    <row r="8" spans="1:17" ht="18.75" customHeight="1" x14ac:dyDescent="0.4">
      <c r="A8" s="1159"/>
      <c r="B8" s="1137"/>
      <c r="C8" s="1137"/>
      <c r="D8" s="1137"/>
      <c r="E8" s="1137"/>
      <c r="F8" s="1137"/>
      <c r="G8" s="1137"/>
      <c r="H8" s="1137"/>
      <c r="I8" s="1137"/>
      <c r="J8" s="1137"/>
      <c r="K8" s="1137"/>
      <c r="L8" s="1137"/>
      <c r="M8" s="1137"/>
      <c r="N8" s="1137"/>
      <c r="O8" s="1160"/>
      <c r="P8" s="153"/>
      <c r="Q8" s="153"/>
    </row>
    <row r="9" spans="1:17" ht="15.75" customHeight="1" x14ac:dyDescent="0.4">
      <c r="A9" s="1161"/>
      <c r="B9" s="1162"/>
      <c r="C9" s="1162"/>
      <c r="D9" s="1162"/>
      <c r="E9" s="1162"/>
      <c r="F9" s="1162"/>
      <c r="G9" s="1162"/>
      <c r="H9" s="1162"/>
      <c r="I9" s="1162"/>
      <c r="J9" s="1162"/>
      <c r="K9" s="1162"/>
      <c r="L9" s="1162"/>
      <c r="M9" s="1162"/>
      <c r="N9" s="1162"/>
      <c r="O9" s="1163"/>
      <c r="P9" s="153"/>
      <c r="Q9" s="153"/>
    </row>
    <row r="10" spans="1:17" ht="15" customHeight="1" x14ac:dyDescent="0.35">
      <c r="A10" s="304"/>
      <c r="B10" s="304"/>
      <c r="C10" s="304"/>
      <c r="D10" s="304"/>
      <c r="E10" s="304"/>
      <c r="F10" s="304"/>
      <c r="G10" s="304"/>
      <c r="H10" s="304"/>
      <c r="I10" s="304"/>
      <c r="J10" s="304"/>
      <c r="K10" s="304"/>
      <c r="L10" s="304"/>
      <c r="M10" s="304"/>
      <c r="N10" s="304"/>
      <c r="O10" s="304"/>
      <c r="P10" s="304"/>
      <c r="Q10" s="304"/>
    </row>
    <row r="11" spans="1:17" ht="15" customHeight="1" x14ac:dyDescent="0.35">
      <c r="A11" s="1145" t="s">
        <v>892</v>
      </c>
      <c r="B11" s="1146"/>
      <c r="C11" s="1146"/>
      <c r="D11" s="1146"/>
      <c r="E11" s="1170" t="s">
        <v>303</v>
      </c>
      <c r="F11" s="1171"/>
      <c r="G11" s="1171"/>
      <c r="H11" s="1171"/>
      <c r="I11" s="1171"/>
      <c r="J11" s="1171"/>
      <c r="K11" s="1172"/>
      <c r="M11" s="1164" t="s">
        <v>24</v>
      </c>
      <c r="N11" s="1165"/>
      <c r="O11" s="1165"/>
      <c r="P11" s="1165"/>
      <c r="Q11" s="1166"/>
    </row>
    <row r="12" spans="1:17" ht="31.5" customHeight="1" x14ac:dyDescent="0.35">
      <c r="A12" s="1147"/>
      <c r="B12" s="1148"/>
      <c r="C12" s="1148"/>
      <c r="D12" s="1148"/>
      <c r="E12" s="1173"/>
      <c r="F12" s="1174"/>
      <c r="G12" s="1174"/>
      <c r="H12" s="1174"/>
      <c r="I12" s="1174"/>
      <c r="J12" s="1174"/>
      <c r="K12" s="1175"/>
      <c r="L12" s="267"/>
      <c r="M12" s="1167"/>
      <c r="N12" s="1168"/>
      <c r="O12" s="1168"/>
      <c r="P12" s="1168"/>
      <c r="Q12" s="1169"/>
    </row>
    <row r="13" spans="1:17" ht="51" customHeight="1" x14ac:dyDescent="0.35">
      <c r="A13" s="154" t="s">
        <v>20</v>
      </c>
      <c r="B13" s="154" t="s">
        <v>21</v>
      </c>
      <c r="C13" s="155" t="s">
        <v>775</v>
      </c>
      <c r="D13" s="155" t="s">
        <v>774</v>
      </c>
      <c r="E13" s="156" t="s">
        <v>22</v>
      </c>
      <c r="F13" s="157" t="s">
        <v>23</v>
      </c>
      <c r="G13" s="158" t="s">
        <v>25</v>
      </c>
      <c r="H13" s="159" t="s">
        <v>26</v>
      </c>
      <c r="I13" s="160" t="s">
        <v>27</v>
      </c>
      <c r="J13" s="161" t="s">
        <v>28</v>
      </c>
      <c r="K13" s="162" t="s">
        <v>29</v>
      </c>
      <c r="L13" s="305"/>
    </row>
    <row r="14" spans="1:17" ht="15" customHeight="1" x14ac:dyDescent="0.35">
      <c r="A14" s="563" t="s">
        <v>315</v>
      </c>
      <c r="B14" s="564" t="s">
        <v>315</v>
      </c>
      <c r="C14" s="564" t="s">
        <v>315</v>
      </c>
      <c r="D14" s="564" t="s">
        <v>315</v>
      </c>
      <c r="E14" s="2"/>
      <c r="F14" s="1"/>
      <c r="G14" s="2"/>
      <c r="H14" s="2"/>
      <c r="I14" s="2"/>
      <c r="J14" s="2"/>
      <c r="K14" s="2"/>
    </row>
    <row r="15" spans="1:17" ht="15.75" customHeight="1" x14ac:dyDescent="0.35">
      <c r="A15" s="563" t="s">
        <v>315</v>
      </c>
      <c r="B15" s="179" t="s">
        <v>315</v>
      </c>
      <c r="C15" s="179" t="s">
        <v>315</v>
      </c>
      <c r="D15" s="179" t="s">
        <v>315</v>
      </c>
      <c r="E15" s="2"/>
      <c r="F15" s="2"/>
      <c r="G15" s="2"/>
      <c r="H15" s="2"/>
      <c r="I15" s="2"/>
      <c r="J15" s="2"/>
      <c r="K15" s="2"/>
    </row>
    <row r="16" spans="1:17" ht="15.5" x14ac:dyDescent="0.35">
      <c r="A16" s="563" t="s">
        <v>315</v>
      </c>
      <c r="B16" s="179" t="s">
        <v>315</v>
      </c>
      <c r="C16" s="179" t="s">
        <v>315</v>
      </c>
      <c r="D16" s="179" t="s">
        <v>315</v>
      </c>
      <c r="E16" s="2"/>
      <c r="F16" s="2"/>
      <c r="G16" s="2"/>
      <c r="H16" s="1"/>
      <c r="I16" s="2"/>
      <c r="J16" s="2"/>
      <c r="K16" s="2"/>
    </row>
    <row r="17" spans="1:17" ht="15.5" x14ac:dyDescent="0.35">
      <c r="A17" s="563" t="s">
        <v>315</v>
      </c>
      <c r="B17" s="179" t="s">
        <v>315</v>
      </c>
      <c r="C17" s="179" t="s">
        <v>315</v>
      </c>
      <c r="D17" s="179" t="s">
        <v>315</v>
      </c>
      <c r="E17" s="2"/>
      <c r="F17" s="2"/>
      <c r="G17" s="2"/>
      <c r="H17" s="2"/>
      <c r="I17" s="2"/>
      <c r="J17" s="2"/>
      <c r="K17" s="2"/>
    </row>
    <row r="18" spans="1:17" ht="15.5" x14ac:dyDescent="0.35">
      <c r="A18" s="563"/>
      <c r="B18" s="179"/>
      <c r="C18" s="179"/>
      <c r="D18" s="179"/>
      <c r="E18" s="2"/>
      <c r="F18" s="2"/>
      <c r="G18" s="2"/>
      <c r="H18" s="2"/>
      <c r="I18" s="1"/>
      <c r="J18" s="2"/>
      <c r="K18" s="2"/>
    </row>
    <row r="19" spans="1:17" ht="15.5" x14ac:dyDescent="0.35">
      <c r="A19" s="563"/>
      <c r="B19" s="179"/>
      <c r="C19" s="179"/>
      <c r="D19" s="179"/>
      <c r="E19" s="2"/>
      <c r="F19" s="2"/>
      <c r="G19" s="2"/>
      <c r="H19" s="2"/>
      <c r="I19" s="2"/>
      <c r="J19" s="2"/>
      <c r="K19" s="2"/>
    </row>
    <row r="20" spans="1:17" ht="15.5" x14ac:dyDescent="0.35">
      <c r="A20" s="563"/>
      <c r="B20" s="179"/>
      <c r="C20" s="179"/>
      <c r="D20" s="179"/>
      <c r="E20" s="2"/>
      <c r="F20" s="2"/>
      <c r="G20" s="2"/>
      <c r="H20" s="2"/>
      <c r="I20" s="2"/>
      <c r="J20" s="2"/>
      <c r="K20" s="2"/>
    </row>
    <row r="21" spans="1:17" ht="15.5" x14ac:dyDescent="0.35">
      <c r="A21" s="563"/>
      <c r="B21" s="179"/>
      <c r="C21" s="179"/>
      <c r="D21" s="179"/>
      <c r="E21" s="2"/>
      <c r="F21" s="2"/>
      <c r="G21" s="2"/>
      <c r="H21" s="2"/>
      <c r="I21" s="2"/>
      <c r="J21" s="2"/>
      <c r="K21" s="2"/>
    </row>
    <row r="22" spans="1:17" ht="15.75" customHeight="1" x14ac:dyDescent="0.35">
      <c r="A22" s="163" t="s">
        <v>30</v>
      </c>
      <c r="B22" s="163"/>
      <c r="C22" s="163"/>
      <c r="D22" s="163"/>
      <c r="E22" s="154">
        <f>COUNTA(E14:E21)</f>
        <v>0</v>
      </c>
      <c r="F22" s="154">
        <f t="shared" ref="F22:K22" si="0">COUNTA(F14:F21)</f>
        <v>0</v>
      </c>
      <c r="G22" s="154">
        <f t="shared" si="0"/>
        <v>0</v>
      </c>
      <c r="H22" s="154">
        <f t="shared" si="0"/>
        <v>0</v>
      </c>
      <c r="I22" s="154">
        <f t="shared" si="0"/>
        <v>0</v>
      </c>
      <c r="J22" s="154">
        <f t="shared" si="0"/>
        <v>0</v>
      </c>
      <c r="K22" s="154">
        <f t="shared" si="0"/>
        <v>0</v>
      </c>
    </row>
    <row r="23" spans="1:17" ht="15.75" customHeight="1" x14ac:dyDescent="0.35">
      <c r="A23" s="285"/>
      <c r="B23" s="291"/>
      <c r="C23" s="292"/>
      <c r="D23" s="292"/>
      <c r="E23" s="292"/>
      <c r="F23" s="292"/>
      <c r="G23" s="292"/>
      <c r="H23" s="292"/>
      <c r="I23" s="292"/>
    </row>
    <row r="24" spans="1:17" ht="15.5" x14ac:dyDescent="0.35">
      <c r="A24" s="164" t="s">
        <v>31</v>
      </c>
      <c r="B24" s="2">
        <f>COUNTIFS(B14:B21,"&gt;0",B14:B21,"&lt;=5")</f>
        <v>0</v>
      </c>
      <c r="C24" s="306"/>
      <c r="D24" s="306"/>
      <c r="E24" s="306"/>
      <c r="F24" s="306"/>
      <c r="G24" s="306"/>
      <c r="H24" s="306"/>
      <c r="I24" s="306"/>
      <c r="J24" s="306"/>
    </row>
    <row r="25" spans="1:17" ht="32.5" customHeight="1" x14ac:dyDescent="0.35">
      <c r="A25" s="165" t="s">
        <v>32</v>
      </c>
      <c r="B25" s="307">
        <f>SUMPRODUCT((B14:B21&gt;=6)*(B14:B21&lt;=10))</f>
        <v>0</v>
      </c>
      <c r="C25" s="1133" t="s">
        <v>848</v>
      </c>
      <c r="D25" s="1134"/>
      <c r="E25" s="1134"/>
      <c r="F25" s="1134"/>
      <c r="G25" s="1134"/>
      <c r="H25" s="1134"/>
      <c r="I25" s="1135"/>
      <c r="J25" s="306"/>
    </row>
    <row r="26" spans="1:17" ht="15.75" customHeight="1" x14ac:dyDescent="0.35">
      <c r="A26" s="166" t="s">
        <v>33</v>
      </c>
      <c r="B26" s="2">
        <f>SUMPRODUCT((B14:B21&gt;=11)*(B14:B21&lt;=15))</f>
        <v>0</v>
      </c>
      <c r="C26" s="292"/>
      <c r="D26" s="286"/>
      <c r="E26" s="286"/>
      <c r="F26" s="286"/>
      <c r="G26" s="286"/>
      <c r="H26" s="286"/>
      <c r="I26" s="286"/>
    </row>
    <row r="27" spans="1:17" ht="15.75" customHeight="1" x14ac:dyDescent="0.4">
      <c r="A27" s="167" t="s">
        <v>34</v>
      </c>
      <c r="B27" s="2">
        <f>SUMPRODUCT((B14:B21&gt;=16)*(B14:B21&lt;=20))</f>
        <v>0</v>
      </c>
      <c r="C27" s="292"/>
      <c r="D27" s="308"/>
      <c r="E27" s="308"/>
      <c r="F27" s="308"/>
      <c r="G27" s="308"/>
      <c r="H27" s="308"/>
      <c r="I27" s="308"/>
      <c r="J27" s="168"/>
      <c r="K27" s="294"/>
      <c r="L27" s="294"/>
      <c r="M27" s="294"/>
      <c r="N27" s="294"/>
      <c r="O27" s="294"/>
      <c r="P27" s="308"/>
      <c r="Q27" s="308"/>
    </row>
    <row r="28" spans="1:17" ht="15.5" x14ac:dyDescent="0.35">
      <c r="A28" s="169" t="s">
        <v>35</v>
      </c>
      <c r="B28" s="2">
        <f>SUMPRODUCT((B14:B21&gt;=21)*(B14:B21&lt;=25))</f>
        <v>0</v>
      </c>
      <c r="C28" s="292"/>
      <c r="D28" s="308"/>
      <c r="E28" s="308"/>
      <c r="F28" s="308"/>
      <c r="G28" s="308"/>
      <c r="H28" s="308"/>
      <c r="I28" s="308"/>
      <c r="J28" s="181"/>
      <c r="K28" s="181"/>
      <c r="L28" s="285"/>
      <c r="M28" s="1155"/>
      <c r="N28" s="1137"/>
    </row>
    <row r="29" spans="1:17" ht="15" customHeight="1" x14ac:dyDescent="0.35">
      <c r="A29" s="170" t="s">
        <v>37</v>
      </c>
      <c r="B29" s="2">
        <f>COUNTIF(B14:B21,"&gt;=26")</f>
        <v>0</v>
      </c>
      <c r="C29" s="292"/>
      <c r="D29" s="286"/>
      <c r="E29" s="286"/>
      <c r="F29" s="286"/>
      <c r="G29" s="286"/>
      <c r="H29" s="286"/>
      <c r="I29" s="286"/>
      <c r="M29" s="1137"/>
      <c r="N29" s="1137"/>
    </row>
    <row r="30" spans="1:17" ht="50.25" customHeight="1" x14ac:dyDescent="0.35">
      <c r="C30" s="292"/>
      <c r="D30" s="286"/>
      <c r="E30" s="286"/>
      <c r="F30" s="286"/>
      <c r="G30" s="286"/>
      <c r="H30" s="286"/>
      <c r="I30" s="286"/>
      <c r="J30" s="294"/>
      <c r="K30" s="294"/>
      <c r="L30" s="294"/>
    </row>
    <row r="31" spans="1:17" ht="56.25" customHeight="1" x14ac:dyDescent="0.35">
      <c r="C31" s="292"/>
      <c r="D31" s="286"/>
      <c r="E31" s="286"/>
      <c r="F31" s="286"/>
      <c r="G31" s="286"/>
      <c r="H31" s="286"/>
      <c r="I31" s="309"/>
      <c r="J31" s="310"/>
      <c r="K31" s="294"/>
      <c r="L31" s="294"/>
    </row>
    <row r="32" spans="1:17" ht="56.25" customHeight="1" x14ac:dyDescent="0.35">
      <c r="C32" s="292"/>
      <c r="D32" s="286"/>
      <c r="E32" s="286"/>
      <c r="F32" s="286"/>
      <c r="G32" s="286"/>
      <c r="H32" s="286"/>
      <c r="I32" s="309"/>
      <c r="J32" s="310"/>
      <c r="K32" s="294"/>
      <c r="L32" s="294"/>
    </row>
    <row r="33" spans="2:18" ht="32.25" customHeight="1" x14ac:dyDescent="0.35">
      <c r="B33" s="291"/>
      <c r="C33" s="292"/>
      <c r="D33" s="286"/>
      <c r="E33" s="286"/>
      <c r="F33" s="286"/>
      <c r="G33" s="286"/>
      <c r="H33" s="286"/>
      <c r="I33" s="309"/>
      <c r="J33" s="310"/>
      <c r="K33" s="294"/>
      <c r="L33" s="294"/>
    </row>
    <row r="34" spans="2:18" ht="15.75" customHeight="1" x14ac:dyDescent="0.35">
      <c r="B34" s="291"/>
      <c r="C34" s="292"/>
      <c r="D34" s="286"/>
      <c r="E34" s="286"/>
      <c r="F34" s="286"/>
      <c r="G34" s="286"/>
      <c r="H34" s="286"/>
      <c r="I34" s="309"/>
      <c r="J34" s="310"/>
      <c r="K34" s="294"/>
      <c r="L34" s="294"/>
    </row>
    <row r="35" spans="2:18" ht="15.75" customHeight="1" x14ac:dyDescent="0.35">
      <c r="B35" s="291"/>
      <c r="C35" s="292"/>
      <c r="D35" s="286"/>
      <c r="E35" s="286"/>
      <c r="F35" s="286"/>
      <c r="G35" s="286"/>
      <c r="H35" s="286"/>
      <c r="I35" s="309"/>
      <c r="J35" s="310"/>
      <c r="K35" s="294"/>
      <c r="L35" s="294"/>
      <c r="M35" s="171"/>
      <c r="N35" s="311"/>
    </row>
    <row r="36" spans="2:18" ht="15.75" customHeight="1" x14ac:dyDescent="0.35">
      <c r="B36" s="291"/>
      <c r="C36" s="292"/>
      <c r="D36" s="286"/>
      <c r="E36" s="286"/>
      <c r="F36" s="286"/>
      <c r="G36" s="286"/>
      <c r="H36" s="286"/>
      <c r="I36" s="286"/>
      <c r="J36" s="294"/>
      <c r="K36" s="294"/>
      <c r="L36" s="294"/>
      <c r="M36" s="296"/>
      <c r="N36" s="311"/>
    </row>
    <row r="37" spans="2:18" ht="15.75" customHeight="1" x14ac:dyDescent="0.35">
      <c r="B37" s="291"/>
      <c r="C37" s="292"/>
      <c r="D37" s="286"/>
      <c r="E37" s="286"/>
      <c r="F37" s="286"/>
      <c r="G37" s="286"/>
      <c r="H37" s="286"/>
      <c r="I37" s="286"/>
      <c r="J37" s="294"/>
      <c r="K37" s="294"/>
      <c r="L37" s="294"/>
      <c r="M37" s="296"/>
      <c r="N37" s="311"/>
    </row>
    <row r="38" spans="2:18" ht="15.75" customHeight="1" x14ac:dyDescent="0.35">
      <c r="B38" s="291"/>
      <c r="C38" s="292"/>
      <c r="D38" s="286"/>
      <c r="E38" s="286"/>
      <c r="F38" s="286"/>
      <c r="G38" s="286"/>
      <c r="H38" s="286"/>
      <c r="I38" s="286"/>
      <c r="J38" s="294"/>
      <c r="K38" s="294"/>
      <c r="L38" s="294"/>
      <c r="M38" s="296"/>
      <c r="N38" s="311"/>
    </row>
    <row r="39" spans="2:18" ht="15.75" customHeight="1" x14ac:dyDescent="0.35">
      <c r="B39" s="291"/>
      <c r="C39" s="292"/>
      <c r="D39" s="286"/>
      <c r="E39" s="286"/>
      <c r="F39" s="286"/>
      <c r="G39" s="286"/>
      <c r="H39" s="286"/>
      <c r="I39" s="286"/>
      <c r="J39" s="294"/>
      <c r="K39" s="294"/>
      <c r="L39" s="294"/>
      <c r="M39" s="296"/>
      <c r="N39" s="311"/>
    </row>
    <row r="40" spans="2:18" ht="15.75" customHeight="1" x14ac:dyDescent="0.35">
      <c r="B40" s="291"/>
      <c r="C40" s="292"/>
      <c r="D40" s="286"/>
      <c r="E40" s="286"/>
      <c r="F40" s="286"/>
      <c r="G40" s="286"/>
      <c r="H40" s="286"/>
      <c r="I40" s="286"/>
      <c r="J40" s="294"/>
      <c r="K40" s="294"/>
      <c r="L40" s="294"/>
      <c r="M40" s="296"/>
      <c r="N40" s="311"/>
    </row>
    <row r="41" spans="2:18" ht="15.75" customHeight="1" x14ac:dyDescent="0.35">
      <c r="B41" s="291"/>
      <c r="C41" s="292"/>
      <c r="D41" s="286"/>
      <c r="E41" s="286"/>
      <c r="F41" s="286"/>
      <c r="G41" s="286"/>
      <c r="H41" s="286"/>
      <c r="I41" s="286"/>
      <c r="J41" s="294"/>
      <c r="K41" s="294"/>
      <c r="L41" s="294"/>
      <c r="M41" s="296"/>
      <c r="N41" s="311"/>
    </row>
    <row r="42" spans="2:18" ht="15.75" customHeight="1" x14ac:dyDescent="0.35">
      <c r="B42" s="291"/>
      <c r="C42" s="292"/>
      <c r="D42" s="286"/>
      <c r="E42" s="286"/>
      <c r="F42" s="286"/>
      <c r="G42" s="286"/>
      <c r="H42" s="286"/>
      <c r="I42" s="286"/>
      <c r="J42" s="294"/>
      <c r="K42" s="294"/>
      <c r="L42" s="294"/>
      <c r="M42" s="296"/>
      <c r="N42" s="311"/>
    </row>
    <row r="43" spans="2:18" ht="15.75" customHeight="1" x14ac:dyDescent="0.35">
      <c r="B43" s="291"/>
      <c r="C43" s="292"/>
      <c r="D43" s="286"/>
      <c r="E43" s="286"/>
      <c r="F43" s="286"/>
      <c r="G43" s="286"/>
      <c r="H43" s="286"/>
      <c r="I43" s="286"/>
      <c r="J43" s="294"/>
      <c r="K43" s="294"/>
      <c r="L43" s="294"/>
      <c r="M43" s="296"/>
      <c r="N43" s="311"/>
    </row>
    <row r="44" spans="2:18" ht="15.75" customHeight="1" x14ac:dyDescent="0.35">
      <c r="B44" s="291"/>
      <c r="C44" s="292"/>
      <c r="D44" s="286"/>
      <c r="E44" s="286"/>
      <c r="F44" s="286"/>
      <c r="G44" s="286"/>
      <c r="H44" s="286"/>
      <c r="I44" s="286"/>
      <c r="N44" s="294"/>
      <c r="O44" s="294"/>
      <c r="P44" s="294"/>
      <c r="Q44" s="296"/>
      <c r="R44" s="311"/>
    </row>
    <row r="45" spans="2:18" ht="15.75" customHeight="1" x14ac:dyDescent="0.35">
      <c r="B45" s="291"/>
      <c r="C45" s="292"/>
      <c r="D45" s="286"/>
      <c r="E45" s="286"/>
      <c r="F45" s="286"/>
      <c r="G45" s="286"/>
      <c r="H45" s="286"/>
      <c r="I45" s="286"/>
      <c r="N45" s="294"/>
      <c r="O45" s="294"/>
      <c r="P45" s="294"/>
      <c r="Q45" s="296"/>
      <c r="R45" s="311"/>
    </row>
    <row r="46" spans="2:18" ht="15.75" customHeight="1" x14ac:dyDescent="0.35">
      <c r="B46" s="291"/>
      <c r="C46" s="292"/>
      <c r="D46" s="286"/>
      <c r="E46" s="286"/>
      <c r="F46" s="286"/>
      <c r="G46" s="286"/>
      <c r="H46" s="286"/>
      <c r="I46" s="286"/>
      <c r="N46" s="294"/>
      <c r="O46" s="294"/>
      <c r="P46" s="294"/>
      <c r="Q46" s="296"/>
      <c r="R46" s="311"/>
    </row>
    <row r="47" spans="2:18" ht="15.75" customHeight="1" x14ac:dyDescent="0.35">
      <c r="B47" s="291"/>
      <c r="C47" s="292"/>
      <c r="D47" s="286"/>
      <c r="E47" s="286"/>
      <c r="F47" s="286"/>
      <c r="G47" s="286"/>
      <c r="H47" s="286"/>
      <c r="I47" s="286"/>
      <c r="N47" s="294"/>
      <c r="O47" s="294"/>
      <c r="P47" s="294"/>
      <c r="Q47" s="296"/>
      <c r="R47" s="311"/>
    </row>
    <row r="48" spans="2:18" ht="15.75" customHeight="1" x14ac:dyDescent="0.35">
      <c r="B48" s="291"/>
      <c r="C48" s="292"/>
      <c r="D48" s="286"/>
      <c r="E48" s="286"/>
      <c r="F48" s="286"/>
      <c r="G48" s="286"/>
      <c r="H48" s="286"/>
      <c r="I48" s="286"/>
      <c r="N48" s="294"/>
      <c r="O48" s="294"/>
      <c r="P48" s="294"/>
      <c r="Q48" s="296"/>
      <c r="R48" s="311"/>
    </row>
    <row r="49" spans="1:18" ht="15.75" customHeight="1" x14ac:dyDescent="0.35">
      <c r="B49" s="291"/>
      <c r="C49" s="292"/>
      <c r="D49" s="286"/>
      <c r="E49" s="286"/>
      <c r="F49" s="286"/>
      <c r="G49" s="286"/>
      <c r="H49" s="286"/>
      <c r="I49" s="286"/>
      <c r="J49" s="294"/>
      <c r="K49" s="294"/>
      <c r="L49" s="294"/>
      <c r="M49" s="294"/>
      <c r="N49" s="294"/>
      <c r="O49" s="294"/>
      <c r="P49" s="294"/>
      <c r="Q49" s="296"/>
      <c r="R49" s="311"/>
    </row>
    <row r="50" spans="1:18" ht="15.75" customHeight="1" x14ac:dyDescent="0.35">
      <c r="B50" s="291"/>
      <c r="C50" s="292"/>
      <c r="D50" s="286"/>
      <c r="E50" s="286"/>
      <c r="F50" s="286"/>
      <c r="G50" s="286"/>
      <c r="H50" s="286"/>
      <c r="I50" s="286"/>
      <c r="J50" s="294"/>
      <c r="K50" s="294"/>
      <c r="L50" s="294"/>
      <c r="M50" s="294"/>
      <c r="N50" s="294"/>
      <c r="O50" s="294"/>
      <c r="P50" s="294"/>
      <c r="Q50" s="296"/>
      <c r="R50" s="311"/>
    </row>
    <row r="51" spans="1:18" ht="15" hidden="1" customHeight="1" x14ac:dyDescent="0.35">
      <c r="A51" s="294" t="s">
        <v>39</v>
      </c>
      <c r="B51" s="291"/>
      <c r="C51" s="292"/>
      <c r="D51" s="286"/>
      <c r="E51" s="286"/>
      <c r="F51" s="286"/>
      <c r="G51" s="286"/>
      <c r="H51" s="286"/>
      <c r="I51" s="286"/>
      <c r="J51" s="294"/>
      <c r="K51" s="294"/>
      <c r="L51" s="294"/>
      <c r="M51" s="294"/>
      <c r="N51" s="294"/>
      <c r="O51" s="294"/>
      <c r="P51" s="294"/>
      <c r="Q51" s="300"/>
      <c r="R51" s="312"/>
    </row>
    <row r="52" spans="1:18" ht="15" hidden="1" customHeight="1" x14ac:dyDescent="0.35">
      <c r="B52" s="291"/>
      <c r="C52" s="292"/>
      <c r="D52" s="286"/>
      <c r="E52" s="286"/>
      <c r="F52" s="286"/>
      <c r="G52" s="286"/>
      <c r="H52" s="286"/>
      <c r="I52" s="286"/>
      <c r="J52" s="294"/>
      <c r="K52" s="294"/>
      <c r="L52" s="294"/>
      <c r="M52" s="294"/>
      <c r="N52" s="294"/>
      <c r="O52" s="294"/>
      <c r="P52" s="294"/>
      <c r="Q52" s="294"/>
      <c r="R52" s="294"/>
    </row>
    <row r="53" spans="1:18" ht="15" hidden="1" customHeight="1" x14ac:dyDescent="0.35">
      <c r="A53" s="294" t="s">
        <v>40</v>
      </c>
      <c r="B53" s="291"/>
      <c r="C53" s="292"/>
      <c r="D53" s="286"/>
      <c r="E53" s="286"/>
      <c r="F53" s="286"/>
      <c r="G53" s="286"/>
      <c r="H53" s="286"/>
      <c r="I53" s="286"/>
      <c r="J53" s="294"/>
      <c r="K53" s="294"/>
      <c r="L53" s="294"/>
      <c r="M53" s="294"/>
      <c r="N53" s="294"/>
      <c r="O53" s="294"/>
      <c r="P53" s="294"/>
      <c r="Q53" s="294"/>
      <c r="R53" s="294"/>
    </row>
    <row r="54" spans="1:18" ht="15" hidden="1" customHeight="1" x14ac:dyDescent="0.35">
      <c r="A54" s="294" t="s">
        <v>41</v>
      </c>
      <c r="B54" s="291"/>
      <c r="C54" s="292"/>
      <c r="D54" s="286"/>
      <c r="E54" s="286"/>
      <c r="F54" s="286"/>
      <c r="G54" s="286"/>
      <c r="H54" s="286"/>
      <c r="I54" s="286"/>
      <c r="J54" s="294"/>
      <c r="K54" s="294"/>
      <c r="L54" s="294"/>
      <c r="M54" s="294"/>
      <c r="N54" s="294"/>
      <c r="O54" s="294"/>
      <c r="P54" s="294"/>
      <c r="Q54" s="294"/>
      <c r="R54" s="294"/>
    </row>
    <row r="55" spans="1:18" ht="15" hidden="1" customHeight="1" x14ac:dyDescent="0.35">
      <c r="B55" s="291"/>
      <c r="C55" s="292"/>
      <c r="D55" s="286"/>
      <c r="E55" s="286"/>
      <c r="F55" s="286"/>
      <c r="G55" s="286"/>
      <c r="H55" s="286"/>
      <c r="I55" s="286"/>
      <c r="J55" s="294"/>
      <c r="K55" s="294"/>
      <c r="L55" s="294"/>
      <c r="M55" s="294"/>
      <c r="N55" s="294"/>
      <c r="O55" s="294"/>
      <c r="P55" s="294"/>
      <c r="Q55" s="294"/>
      <c r="R55" s="294"/>
    </row>
    <row r="56" spans="1:18" ht="15" hidden="1" customHeight="1" x14ac:dyDescent="0.35">
      <c r="A56" s="294" t="s">
        <v>42</v>
      </c>
      <c r="B56" s="291"/>
      <c r="C56" s="292"/>
      <c r="D56" s="286"/>
      <c r="E56" s="286"/>
      <c r="F56" s="286"/>
      <c r="G56" s="286"/>
      <c r="H56" s="286"/>
      <c r="I56" s="286"/>
      <c r="J56" s="294"/>
      <c r="K56" s="294"/>
      <c r="L56" s="294"/>
      <c r="M56" s="294"/>
      <c r="N56" s="294"/>
      <c r="O56" s="294"/>
      <c r="P56" s="294"/>
      <c r="Q56" s="294"/>
      <c r="R56" s="294"/>
    </row>
    <row r="57" spans="1:18" ht="15" hidden="1" customHeight="1" x14ac:dyDescent="0.35">
      <c r="A57" s="294" t="s">
        <v>43</v>
      </c>
      <c r="B57" s="291"/>
      <c r="C57" s="292"/>
      <c r="D57" s="286"/>
      <c r="E57" s="286"/>
      <c r="F57" s="286"/>
      <c r="G57" s="286"/>
      <c r="H57" s="286"/>
      <c r="I57" s="286"/>
      <c r="J57" s="294"/>
      <c r="K57" s="294"/>
      <c r="L57" s="294"/>
      <c r="M57" s="294"/>
      <c r="N57" s="294"/>
      <c r="O57" s="294"/>
      <c r="P57" s="294"/>
      <c r="Q57" s="294"/>
      <c r="R57" s="294"/>
    </row>
    <row r="58" spans="1:18" ht="15" hidden="1" customHeight="1" x14ac:dyDescent="0.35">
      <c r="B58" s="291"/>
      <c r="C58" s="292"/>
      <c r="D58" s="286"/>
      <c r="E58" s="286"/>
      <c r="F58" s="286"/>
      <c r="G58" s="286"/>
      <c r="H58" s="286"/>
      <c r="I58" s="286"/>
      <c r="J58" s="294"/>
      <c r="K58" s="294"/>
      <c r="L58" s="294"/>
      <c r="M58" s="294"/>
      <c r="N58" s="294"/>
      <c r="O58" s="294"/>
      <c r="P58" s="294"/>
      <c r="Q58" s="294"/>
      <c r="R58" s="294"/>
    </row>
    <row r="59" spans="1:18" ht="15" hidden="1" customHeight="1" x14ac:dyDescent="0.35">
      <c r="B59" s="291"/>
      <c r="C59" s="292"/>
      <c r="D59" s="286"/>
      <c r="E59" s="286"/>
      <c r="F59" s="286"/>
      <c r="G59" s="286"/>
      <c r="H59" s="286"/>
      <c r="I59" s="286"/>
    </row>
    <row r="60" spans="1:18" ht="15" hidden="1" customHeight="1" x14ac:dyDescent="0.35">
      <c r="B60" s="291"/>
      <c r="C60" s="292"/>
      <c r="D60" s="286"/>
      <c r="E60" s="286"/>
      <c r="F60" s="286"/>
      <c r="G60" s="286"/>
      <c r="H60" s="286"/>
      <c r="I60" s="286"/>
    </row>
    <row r="61" spans="1:18" ht="15" hidden="1" customHeight="1" x14ac:dyDescent="0.35">
      <c r="B61" s="291"/>
      <c r="C61" s="292"/>
      <c r="D61" s="286"/>
      <c r="E61" s="286"/>
      <c r="F61" s="286"/>
      <c r="G61" s="286"/>
      <c r="H61" s="286"/>
      <c r="I61" s="286"/>
    </row>
    <row r="62" spans="1:18" ht="15" hidden="1" customHeight="1" x14ac:dyDescent="0.35">
      <c r="B62" s="291"/>
      <c r="C62" s="292"/>
      <c r="D62" s="286"/>
      <c r="E62" s="286"/>
      <c r="F62" s="286"/>
      <c r="G62" s="286"/>
      <c r="H62" s="286"/>
      <c r="I62" s="286"/>
    </row>
    <row r="63" spans="1:18" ht="15" hidden="1" customHeight="1" x14ac:dyDescent="0.35">
      <c r="B63" s="291"/>
      <c r="C63" s="292"/>
      <c r="D63" s="286"/>
      <c r="E63" s="286"/>
      <c r="F63" s="286"/>
      <c r="G63" s="286"/>
      <c r="H63" s="286"/>
      <c r="I63" s="286"/>
    </row>
    <row r="64" spans="1:18" ht="15" hidden="1" customHeight="1" x14ac:dyDescent="0.35">
      <c r="B64" s="291"/>
      <c r="C64" s="292"/>
      <c r="D64" s="286"/>
      <c r="E64" s="286"/>
      <c r="F64" s="286"/>
      <c r="G64" s="286"/>
      <c r="H64" s="286"/>
      <c r="I64" s="286"/>
    </row>
    <row r="65" spans="1:9" ht="15" hidden="1" customHeight="1" x14ac:dyDescent="0.35">
      <c r="B65" s="291"/>
      <c r="C65" s="292"/>
      <c r="D65" s="286"/>
      <c r="E65" s="286"/>
      <c r="F65" s="286"/>
      <c r="G65" s="286"/>
      <c r="H65" s="286"/>
      <c r="I65" s="286"/>
    </row>
    <row r="66" spans="1:9" ht="15" hidden="1" customHeight="1" x14ac:dyDescent="0.35">
      <c r="B66" s="291"/>
      <c r="C66" s="292"/>
      <c r="D66" s="286"/>
      <c r="E66" s="286"/>
      <c r="F66" s="286"/>
      <c r="G66" s="286"/>
      <c r="H66" s="286"/>
      <c r="I66" s="286"/>
    </row>
    <row r="67" spans="1:9" ht="15" hidden="1" customHeight="1" x14ac:dyDescent="0.35">
      <c r="A67" s="285" t="s">
        <v>44</v>
      </c>
      <c r="B67" s="291"/>
      <c r="C67" s="292"/>
      <c r="D67" s="286"/>
      <c r="E67" s="286"/>
      <c r="F67" s="286"/>
      <c r="G67" s="286"/>
      <c r="H67" s="286"/>
      <c r="I67" s="286"/>
    </row>
    <row r="68" spans="1:9" ht="15" hidden="1" customHeight="1" x14ac:dyDescent="0.35">
      <c r="A68" s="285" t="s">
        <v>45</v>
      </c>
      <c r="B68" s="291"/>
      <c r="C68" s="292"/>
      <c r="D68" s="286"/>
      <c r="E68" s="286"/>
      <c r="F68" s="286"/>
      <c r="G68" s="286"/>
      <c r="H68" s="286"/>
      <c r="I68" s="286"/>
    </row>
    <row r="69" spans="1:9" ht="15" hidden="1" customHeight="1" x14ac:dyDescent="0.35">
      <c r="A69" s="285" t="s">
        <v>46</v>
      </c>
      <c r="B69" s="291"/>
      <c r="C69" s="292"/>
      <c r="D69" s="286"/>
      <c r="E69" s="286"/>
      <c r="F69" s="286"/>
      <c r="G69" s="286"/>
      <c r="H69" s="286"/>
      <c r="I69" s="286"/>
    </row>
    <row r="70" spans="1:9" ht="15" hidden="1" customHeight="1" x14ac:dyDescent="0.35">
      <c r="A70" s="285" t="s">
        <v>47</v>
      </c>
      <c r="B70" s="291"/>
      <c r="C70" s="292"/>
      <c r="D70" s="286"/>
      <c r="E70" s="286"/>
      <c r="F70" s="286"/>
      <c r="G70" s="286"/>
      <c r="H70" s="286"/>
      <c r="I70" s="286"/>
    </row>
    <row r="71" spans="1:9" ht="15" hidden="1" customHeight="1" x14ac:dyDescent="0.35">
      <c r="A71" s="285" t="s">
        <v>48</v>
      </c>
      <c r="B71" s="291"/>
      <c r="C71" s="292"/>
      <c r="D71" s="286"/>
      <c r="E71" s="286"/>
      <c r="F71" s="286"/>
      <c r="G71" s="286"/>
      <c r="H71" s="286"/>
      <c r="I71" s="286"/>
    </row>
    <row r="72" spans="1:9" ht="15" hidden="1" customHeight="1" x14ac:dyDescent="0.35">
      <c r="A72" s="285" t="s">
        <v>49</v>
      </c>
      <c r="B72" s="291"/>
      <c r="C72" s="292"/>
      <c r="D72" s="286"/>
      <c r="E72" s="286"/>
      <c r="F72" s="286"/>
      <c r="G72" s="286"/>
      <c r="H72" s="286"/>
      <c r="I72" s="286"/>
    </row>
    <row r="73" spans="1:9" ht="15.75" customHeight="1" x14ac:dyDescent="0.35">
      <c r="B73" s="291"/>
      <c r="C73" s="292"/>
      <c r="D73" s="286"/>
      <c r="E73" s="286"/>
      <c r="F73" s="286"/>
      <c r="G73" s="286"/>
      <c r="H73" s="286"/>
      <c r="I73" s="286"/>
    </row>
    <row r="74" spans="1:9" ht="15.75" customHeight="1" x14ac:dyDescent="0.35">
      <c r="B74" s="291"/>
      <c r="C74" s="292"/>
      <c r="D74" s="286"/>
      <c r="E74" s="286"/>
      <c r="F74" s="286"/>
      <c r="G74" s="286"/>
      <c r="H74" s="286"/>
      <c r="I74" s="286"/>
    </row>
    <row r="75" spans="1:9" ht="15.75" customHeight="1" x14ac:dyDescent="0.35">
      <c r="B75" s="291"/>
      <c r="C75" s="292"/>
      <c r="D75" s="286"/>
      <c r="E75" s="286"/>
      <c r="F75" s="286"/>
      <c r="G75" s="286"/>
      <c r="H75" s="286"/>
      <c r="I75" s="286"/>
    </row>
    <row r="76" spans="1:9" ht="15.75" customHeight="1" x14ac:dyDescent="0.35">
      <c r="B76" s="291"/>
      <c r="C76" s="292"/>
      <c r="D76" s="286"/>
      <c r="E76" s="286"/>
      <c r="F76" s="286"/>
      <c r="G76" s="286"/>
      <c r="H76" s="286"/>
      <c r="I76" s="286"/>
    </row>
    <row r="77" spans="1:9" ht="15.75" customHeight="1" x14ac:dyDescent="0.35">
      <c r="B77" s="291"/>
      <c r="C77" s="292"/>
      <c r="D77" s="286"/>
      <c r="E77" s="286"/>
      <c r="F77" s="286"/>
      <c r="G77" s="286"/>
      <c r="H77" s="286"/>
      <c r="I77" s="286"/>
    </row>
    <row r="78" spans="1:9" ht="15.75" customHeight="1" x14ac:dyDescent="0.35">
      <c r="B78" s="291"/>
      <c r="C78" s="292"/>
      <c r="D78" s="286"/>
      <c r="E78" s="286"/>
      <c r="F78" s="286"/>
      <c r="G78" s="286"/>
      <c r="H78" s="286"/>
      <c r="I78" s="286"/>
    </row>
    <row r="79" spans="1:9" ht="15.75" customHeight="1" x14ac:dyDescent="0.35">
      <c r="B79" s="291"/>
      <c r="C79" s="292"/>
      <c r="D79" s="286"/>
      <c r="E79" s="286"/>
      <c r="F79" s="286"/>
      <c r="G79" s="286"/>
      <c r="H79" s="286"/>
      <c r="I79" s="286"/>
    </row>
    <row r="80" spans="1:9" ht="15.75" customHeight="1" x14ac:dyDescent="0.35">
      <c r="B80" s="291"/>
      <c r="C80" s="292"/>
      <c r="D80" s="286"/>
      <c r="E80" s="286"/>
      <c r="F80" s="286"/>
      <c r="G80" s="286"/>
      <c r="H80" s="286"/>
      <c r="I80" s="286"/>
    </row>
    <row r="81" spans="2:9" ht="15.75" customHeight="1" x14ac:dyDescent="0.35">
      <c r="B81" s="291"/>
      <c r="C81" s="292"/>
      <c r="D81" s="286"/>
      <c r="E81" s="286"/>
      <c r="F81" s="286"/>
      <c r="G81" s="286"/>
      <c r="H81" s="286"/>
      <c r="I81" s="286"/>
    </row>
    <row r="82" spans="2:9" ht="15.75" hidden="1" customHeight="1" x14ac:dyDescent="0.35">
      <c r="B82" s="291"/>
      <c r="C82" s="292"/>
      <c r="D82" s="286"/>
      <c r="E82" s="286"/>
      <c r="F82" s="286"/>
      <c r="G82" s="286"/>
      <c r="H82" s="286"/>
      <c r="I82" s="286"/>
    </row>
    <row r="83" spans="2:9" ht="15.75" hidden="1" customHeight="1" x14ac:dyDescent="0.35">
      <c r="B83" s="291"/>
      <c r="C83" s="292"/>
      <c r="D83" s="286"/>
      <c r="E83" s="286"/>
      <c r="F83" s="286"/>
      <c r="G83" s="286"/>
      <c r="H83" s="286"/>
      <c r="I83" s="286"/>
    </row>
    <row r="84" spans="2:9" ht="15.75" hidden="1" customHeight="1" x14ac:dyDescent="0.35"/>
    <row r="85" spans="2:9" ht="15.75" hidden="1" customHeight="1" x14ac:dyDescent="0.35"/>
    <row r="86" spans="2:9" ht="15.75" hidden="1" customHeight="1" x14ac:dyDescent="0.35"/>
    <row r="87" spans="2:9" ht="15.75" hidden="1" customHeight="1" x14ac:dyDescent="0.35"/>
    <row r="88" spans="2:9" ht="15.75" customHeight="1" x14ac:dyDescent="0.35"/>
    <row r="89" spans="2:9" ht="15.75" customHeight="1" x14ac:dyDescent="0.35"/>
    <row r="90" spans="2:9" ht="15.75" customHeight="1" x14ac:dyDescent="0.35"/>
    <row r="91" spans="2:9" ht="15.75" customHeight="1" x14ac:dyDescent="0.35"/>
    <row r="92" spans="2:9" ht="15.75" customHeight="1" x14ac:dyDescent="0.35"/>
    <row r="93" spans="2:9" ht="15.75" customHeight="1" x14ac:dyDescent="0.35"/>
    <row r="94" spans="2:9" ht="15.75" customHeight="1" x14ac:dyDescent="0.35"/>
    <row r="95" spans="2:9" ht="15.75" customHeight="1" x14ac:dyDescent="0.35"/>
    <row r="96" spans="2:9" ht="15.75" customHeight="1" x14ac:dyDescent="0.35"/>
    <row r="97" spans="2:9" ht="15.75" customHeight="1" x14ac:dyDescent="0.35"/>
    <row r="98" spans="2:9" ht="15.75" customHeight="1" x14ac:dyDescent="0.35"/>
    <row r="99" spans="2:9" ht="15.75" customHeight="1" x14ac:dyDescent="0.35">
      <c r="B99" s="291"/>
      <c r="C99" s="292"/>
      <c r="D99" s="286"/>
      <c r="E99" s="286"/>
      <c r="F99" s="286"/>
      <c r="G99" s="286"/>
      <c r="H99" s="286"/>
      <c r="I99" s="286"/>
    </row>
    <row r="100" spans="2:9" ht="15.75" customHeight="1" x14ac:dyDescent="0.35">
      <c r="B100" s="291"/>
      <c r="C100" s="292"/>
      <c r="D100" s="286"/>
      <c r="E100" s="286"/>
      <c r="F100" s="286"/>
      <c r="G100" s="286"/>
      <c r="H100" s="286"/>
      <c r="I100" s="286"/>
    </row>
    <row r="101" spans="2:9" ht="15.75" customHeight="1" x14ac:dyDescent="0.35">
      <c r="B101" s="291"/>
      <c r="C101" s="292"/>
      <c r="D101" s="286"/>
      <c r="E101" s="286"/>
      <c r="F101" s="286"/>
      <c r="G101" s="286"/>
      <c r="H101" s="286"/>
      <c r="I101" s="286"/>
    </row>
    <row r="102" spans="2:9" ht="15.75" customHeight="1" x14ac:dyDescent="0.35">
      <c r="B102" s="291"/>
      <c r="C102" s="292"/>
      <c r="D102" s="286"/>
      <c r="E102" s="286"/>
      <c r="F102" s="286"/>
      <c r="G102" s="286"/>
      <c r="H102" s="286"/>
      <c r="I102" s="286"/>
    </row>
    <row r="103" spans="2:9" ht="15.75" customHeight="1" x14ac:dyDescent="0.35">
      <c r="B103" s="291"/>
      <c r="C103" s="292"/>
      <c r="D103" s="286"/>
      <c r="E103" s="286"/>
      <c r="F103" s="286"/>
      <c r="G103" s="286"/>
      <c r="H103" s="286"/>
      <c r="I103" s="286"/>
    </row>
    <row r="104" spans="2:9" ht="15.75" customHeight="1" x14ac:dyDescent="0.35">
      <c r="B104" s="291"/>
      <c r="C104" s="292"/>
      <c r="D104" s="286"/>
      <c r="E104" s="286"/>
      <c r="F104" s="286"/>
      <c r="G104" s="286"/>
      <c r="H104" s="286"/>
      <c r="I104" s="286"/>
    </row>
    <row r="105" spans="2:9" ht="15.75" customHeight="1" x14ac:dyDescent="0.35">
      <c r="B105" s="291"/>
      <c r="C105" s="292"/>
      <c r="D105" s="286"/>
      <c r="E105" s="286"/>
      <c r="F105" s="286"/>
      <c r="G105" s="286"/>
      <c r="H105" s="286"/>
      <c r="I105" s="286"/>
    </row>
    <row r="106" spans="2:9" ht="15.75" customHeight="1" x14ac:dyDescent="0.35">
      <c r="B106" s="291"/>
      <c r="C106" s="292"/>
      <c r="D106" s="286"/>
      <c r="E106" s="286"/>
      <c r="F106" s="286"/>
      <c r="G106" s="286"/>
      <c r="H106" s="286"/>
      <c r="I106" s="286"/>
    </row>
    <row r="107" spans="2:9" ht="15.75" customHeight="1" x14ac:dyDescent="0.35">
      <c r="B107" s="291"/>
      <c r="C107" s="292"/>
      <c r="D107" s="286"/>
      <c r="E107" s="286"/>
      <c r="F107" s="286"/>
      <c r="G107" s="286"/>
      <c r="H107" s="286"/>
      <c r="I107" s="286"/>
    </row>
    <row r="108" spans="2:9" ht="15.75" customHeight="1" x14ac:dyDescent="0.35">
      <c r="B108" s="291"/>
      <c r="C108" s="292"/>
      <c r="D108" s="286"/>
      <c r="E108" s="286"/>
      <c r="F108" s="286"/>
      <c r="G108" s="286"/>
      <c r="H108" s="286"/>
      <c r="I108" s="286"/>
    </row>
    <row r="109" spans="2:9" ht="15.75" customHeight="1" x14ac:dyDescent="0.35">
      <c r="B109" s="291"/>
      <c r="C109" s="292"/>
      <c r="D109" s="286"/>
      <c r="E109" s="286"/>
      <c r="F109" s="286"/>
      <c r="G109" s="286"/>
      <c r="H109" s="286"/>
      <c r="I109" s="286"/>
    </row>
    <row r="110" spans="2:9" ht="15.75" customHeight="1" x14ac:dyDescent="0.35">
      <c r="B110" s="291"/>
      <c r="C110" s="292"/>
      <c r="D110" s="286"/>
      <c r="E110" s="286"/>
      <c r="F110" s="286"/>
      <c r="G110" s="286"/>
      <c r="H110" s="286"/>
      <c r="I110" s="286"/>
    </row>
    <row r="111" spans="2:9" ht="15.75" customHeight="1" x14ac:dyDescent="0.35">
      <c r="B111" s="291"/>
      <c r="C111" s="292"/>
      <c r="D111" s="286"/>
      <c r="E111" s="286"/>
      <c r="F111" s="286"/>
      <c r="G111" s="286"/>
      <c r="H111" s="286"/>
      <c r="I111" s="286"/>
    </row>
    <row r="112" spans="2:9" ht="15.75" customHeight="1" x14ac:dyDescent="0.35">
      <c r="B112" s="291"/>
      <c r="C112" s="292"/>
      <c r="D112" s="286"/>
      <c r="E112" s="286"/>
      <c r="F112" s="286"/>
      <c r="G112" s="286"/>
      <c r="H112" s="286"/>
      <c r="I112" s="286"/>
    </row>
    <row r="113" spans="2:9" ht="15.75" customHeight="1" x14ac:dyDescent="0.35">
      <c r="B113" s="291"/>
      <c r="C113" s="292"/>
      <c r="D113" s="286"/>
      <c r="E113" s="286"/>
      <c r="F113" s="286"/>
      <c r="G113" s="286"/>
      <c r="H113" s="286"/>
      <c r="I113" s="286"/>
    </row>
    <row r="114" spans="2:9" ht="15.75" customHeight="1" x14ac:dyDescent="0.35">
      <c r="B114" s="291"/>
      <c r="C114" s="292"/>
      <c r="D114" s="286"/>
      <c r="E114" s="286"/>
      <c r="F114" s="286"/>
      <c r="G114" s="286"/>
      <c r="H114" s="286"/>
      <c r="I114" s="286"/>
    </row>
    <row r="115" spans="2:9" ht="15.75" customHeight="1" x14ac:dyDescent="0.35">
      <c r="B115" s="291"/>
      <c r="C115" s="292"/>
      <c r="D115" s="286"/>
      <c r="E115" s="286"/>
      <c r="F115" s="286"/>
      <c r="G115" s="286"/>
      <c r="H115" s="286"/>
      <c r="I115" s="286"/>
    </row>
    <row r="116" spans="2:9" ht="15.75" customHeight="1" x14ac:dyDescent="0.35">
      <c r="B116" s="291"/>
      <c r="C116" s="292"/>
      <c r="D116" s="286"/>
      <c r="E116" s="286"/>
      <c r="F116" s="286"/>
      <c r="G116" s="286"/>
      <c r="H116" s="286"/>
      <c r="I116" s="286"/>
    </row>
    <row r="117" spans="2:9" ht="15.75" customHeight="1" x14ac:dyDescent="0.35">
      <c r="B117" s="291"/>
      <c r="C117" s="292"/>
      <c r="D117" s="286"/>
      <c r="E117" s="286"/>
      <c r="F117" s="286"/>
      <c r="G117" s="286"/>
      <c r="H117" s="286"/>
      <c r="I117" s="286"/>
    </row>
    <row r="118" spans="2:9" ht="15.75" customHeight="1" x14ac:dyDescent="0.35">
      <c r="B118" s="291"/>
      <c r="C118" s="292"/>
      <c r="D118" s="286"/>
      <c r="E118" s="286"/>
      <c r="F118" s="286"/>
      <c r="G118" s="286"/>
      <c r="H118" s="286"/>
      <c r="I118" s="286"/>
    </row>
    <row r="119" spans="2:9" ht="15.75" customHeight="1" x14ac:dyDescent="0.35">
      <c r="B119" s="291"/>
      <c r="C119" s="292"/>
      <c r="D119" s="286"/>
      <c r="E119" s="286"/>
      <c r="F119" s="286"/>
      <c r="G119" s="286"/>
      <c r="H119" s="286"/>
      <c r="I119" s="286"/>
    </row>
    <row r="120" spans="2:9" ht="15.75" customHeight="1" x14ac:dyDescent="0.35">
      <c r="B120" s="291"/>
      <c r="C120" s="292"/>
      <c r="D120" s="286"/>
      <c r="E120" s="286"/>
      <c r="F120" s="286"/>
      <c r="G120" s="286"/>
      <c r="H120" s="286"/>
      <c r="I120" s="286"/>
    </row>
    <row r="121" spans="2:9" ht="15.75" customHeight="1" x14ac:dyDescent="0.35">
      <c r="B121" s="291"/>
      <c r="C121" s="292"/>
      <c r="D121" s="286"/>
      <c r="E121" s="286"/>
      <c r="F121" s="286"/>
      <c r="G121" s="286"/>
      <c r="H121" s="286"/>
      <c r="I121" s="286"/>
    </row>
    <row r="122" spans="2:9" ht="15.75" customHeight="1" x14ac:dyDescent="0.35">
      <c r="B122" s="291"/>
      <c r="C122" s="292"/>
      <c r="D122" s="286"/>
      <c r="E122" s="286"/>
      <c r="F122" s="286"/>
      <c r="G122" s="286"/>
      <c r="H122" s="286"/>
      <c r="I122" s="286"/>
    </row>
    <row r="123" spans="2:9" ht="15.75" customHeight="1" x14ac:dyDescent="0.35">
      <c r="B123" s="291"/>
      <c r="C123" s="292"/>
      <c r="D123" s="286"/>
      <c r="E123" s="286"/>
      <c r="F123" s="286"/>
      <c r="G123" s="286"/>
      <c r="H123" s="286"/>
      <c r="I123" s="286"/>
    </row>
    <row r="124" spans="2:9" ht="15.75" customHeight="1" x14ac:dyDescent="0.35">
      <c r="B124" s="291"/>
      <c r="C124" s="292"/>
      <c r="D124" s="286"/>
      <c r="E124" s="286"/>
      <c r="F124" s="286"/>
      <c r="G124" s="286"/>
      <c r="H124" s="286"/>
      <c r="I124" s="286"/>
    </row>
    <row r="125" spans="2:9" ht="15.75" customHeight="1" x14ac:dyDescent="0.35">
      <c r="B125" s="291"/>
      <c r="C125" s="292"/>
      <c r="D125" s="286"/>
      <c r="E125" s="286"/>
      <c r="F125" s="286"/>
      <c r="G125" s="286"/>
      <c r="H125" s="286"/>
      <c r="I125" s="286"/>
    </row>
    <row r="126" spans="2:9" ht="15.75" customHeight="1" x14ac:dyDescent="0.35">
      <c r="B126" s="291"/>
      <c r="C126" s="292"/>
      <c r="D126" s="286"/>
      <c r="E126" s="286"/>
      <c r="F126" s="286"/>
      <c r="G126" s="286"/>
      <c r="H126" s="286"/>
      <c r="I126" s="286"/>
    </row>
    <row r="127" spans="2:9" ht="15.75" customHeight="1" x14ac:dyDescent="0.35">
      <c r="B127" s="291"/>
      <c r="C127" s="292"/>
      <c r="D127" s="286"/>
      <c r="E127" s="286"/>
      <c r="F127" s="286"/>
      <c r="G127" s="286"/>
      <c r="H127" s="286"/>
      <c r="I127" s="286"/>
    </row>
    <row r="128" spans="2:9" ht="15.75" customHeight="1" x14ac:dyDescent="0.35">
      <c r="B128" s="291"/>
      <c r="C128" s="292"/>
      <c r="D128" s="286"/>
      <c r="E128" s="286"/>
      <c r="F128" s="286"/>
      <c r="G128" s="286"/>
      <c r="H128" s="286"/>
      <c r="I128" s="286"/>
    </row>
    <row r="129" spans="2:9" ht="15.75" customHeight="1" x14ac:dyDescent="0.35">
      <c r="B129" s="291"/>
      <c r="C129" s="292"/>
      <c r="D129" s="286"/>
      <c r="E129" s="286"/>
      <c r="F129" s="286"/>
      <c r="G129" s="286"/>
      <c r="H129" s="286"/>
      <c r="I129" s="286"/>
    </row>
    <row r="130" spans="2:9" ht="15.75" customHeight="1" x14ac:dyDescent="0.35">
      <c r="B130" s="291"/>
      <c r="C130" s="292"/>
      <c r="D130" s="286"/>
      <c r="E130" s="286"/>
      <c r="F130" s="286"/>
      <c r="G130" s="286"/>
      <c r="H130" s="286"/>
      <c r="I130" s="286"/>
    </row>
    <row r="131" spans="2:9" ht="15.75" customHeight="1" x14ac:dyDescent="0.35">
      <c r="B131" s="291"/>
      <c r="C131" s="292"/>
      <c r="D131" s="286"/>
      <c r="E131" s="286"/>
      <c r="F131" s="286"/>
      <c r="G131" s="286"/>
      <c r="H131" s="286"/>
      <c r="I131" s="286"/>
    </row>
    <row r="132" spans="2:9" ht="15.75" customHeight="1" x14ac:dyDescent="0.35">
      <c r="B132" s="291"/>
      <c r="C132" s="292"/>
      <c r="D132" s="286"/>
      <c r="E132" s="286"/>
      <c r="F132" s="286"/>
      <c r="G132" s="286"/>
      <c r="H132" s="286"/>
      <c r="I132" s="286"/>
    </row>
    <row r="133" spans="2:9" ht="15.75" customHeight="1" x14ac:dyDescent="0.35">
      <c r="B133" s="291"/>
      <c r="C133" s="292"/>
      <c r="D133" s="286"/>
      <c r="E133" s="286"/>
      <c r="F133" s="286"/>
      <c r="G133" s="286"/>
      <c r="H133" s="286"/>
      <c r="I133" s="286"/>
    </row>
    <row r="134" spans="2:9" ht="15.75" customHeight="1" x14ac:dyDescent="0.35">
      <c r="B134" s="291"/>
      <c r="C134" s="292"/>
      <c r="D134" s="286"/>
      <c r="E134" s="286"/>
      <c r="F134" s="286"/>
      <c r="G134" s="286"/>
      <c r="H134" s="286"/>
      <c r="I134" s="286"/>
    </row>
    <row r="135" spans="2:9" ht="15.75" customHeight="1" x14ac:dyDescent="0.35">
      <c r="B135" s="291"/>
      <c r="C135" s="292"/>
      <c r="D135" s="286"/>
      <c r="E135" s="286"/>
      <c r="F135" s="286"/>
      <c r="G135" s="286"/>
      <c r="H135" s="286"/>
      <c r="I135" s="286"/>
    </row>
    <row r="136" spans="2:9" ht="15.75" customHeight="1" x14ac:dyDescent="0.35">
      <c r="B136" s="291"/>
      <c r="C136" s="292"/>
      <c r="D136" s="286"/>
      <c r="E136" s="286"/>
      <c r="F136" s="286"/>
      <c r="G136" s="286"/>
      <c r="H136" s="286"/>
      <c r="I136" s="286"/>
    </row>
    <row r="137" spans="2:9" ht="15.75" customHeight="1" x14ac:dyDescent="0.35">
      <c r="B137" s="291"/>
      <c r="C137" s="292"/>
      <c r="D137" s="286"/>
      <c r="E137" s="286"/>
      <c r="F137" s="286"/>
      <c r="G137" s="286"/>
      <c r="H137" s="286"/>
      <c r="I137" s="286"/>
    </row>
    <row r="138" spans="2:9" ht="15.75" customHeight="1" x14ac:dyDescent="0.35">
      <c r="B138" s="291"/>
      <c r="C138" s="292"/>
      <c r="D138" s="286"/>
      <c r="E138" s="286"/>
      <c r="F138" s="286"/>
      <c r="G138" s="286"/>
      <c r="H138" s="286"/>
      <c r="I138" s="286"/>
    </row>
    <row r="139" spans="2:9" ht="15.75" customHeight="1" x14ac:dyDescent="0.35">
      <c r="B139" s="291"/>
      <c r="C139" s="292"/>
      <c r="D139" s="286"/>
      <c r="E139" s="286"/>
      <c r="F139" s="286"/>
      <c r="G139" s="286"/>
      <c r="H139" s="286"/>
      <c r="I139" s="286"/>
    </row>
    <row r="140" spans="2:9" ht="15.75" customHeight="1" x14ac:dyDescent="0.35">
      <c r="B140" s="291"/>
      <c r="C140" s="292"/>
      <c r="D140" s="286"/>
      <c r="E140" s="286"/>
      <c r="F140" s="286"/>
      <c r="G140" s="286"/>
      <c r="H140" s="286"/>
      <c r="I140" s="286"/>
    </row>
    <row r="141" spans="2:9" ht="15.75" customHeight="1" x14ac:dyDescent="0.35">
      <c r="B141" s="291"/>
      <c r="C141" s="292"/>
      <c r="D141" s="286"/>
      <c r="E141" s="286"/>
      <c r="F141" s="286"/>
      <c r="G141" s="286"/>
      <c r="H141" s="286"/>
      <c r="I141" s="286"/>
    </row>
    <row r="142" spans="2:9" ht="15.75" customHeight="1" x14ac:dyDescent="0.35">
      <c r="B142" s="291"/>
      <c r="C142" s="292"/>
      <c r="D142" s="286"/>
      <c r="E142" s="286"/>
      <c r="F142" s="286"/>
      <c r="G142" s="286"/>
      <c r="H142" s="286"/>
      <c r="I142" s="286"/>
    </row>
    <row r="143" spans="2:9" ht="15.75" customHeight="1" x14ac:dyDescent="0.35">
      <c r="B143" s="291"/>
      <c r="C143" s="292"/>
      <c r="D143" s="286"/>
      <c r="E143" s="286"/>
      <c r="F143" s="286"/>
      <c r="G143" s="286"/>
      <c r="H143" s="286"/>
      <c r="I143" s="286"/>
    </row>
    <row r="144" spans="2:9" ht="15.75" customHeight="1" x14ac:dyDescent="0.35">
      <c r="B144" s="291"/>
      <c r="C144" s="292"/>
      <c r="D144" s="286"/>
      <c r="E144" s="286"/>
      <c r="F144" s="286"/>
      <c r="G144" s="286"/>
      <c r="H144" s="286"/>
      <c r="I144" s="286"/>
    </row>
    <row r="145" spans="2:9" ht="15.75" customHeight="1" x14ac:dyDescent="0.35">
      <c r="B145" s="291"/>
      <c r="C145" s="292"/>
      <c r="D145" s="286"/>
      <c r="E145" s="286"/>
      <c r="F145" s="286"/>
      <c r="G145" s="286"/>
      <c r="H145" s="286"/>
      <c r="I145" s="286"/>
    </row>
    <row r="146" spans="2:9" ht="15.75" customHeight="1" x14ac:dyDescent="0.35">
      <c r="B146" s="291"/>
      <c r="C146" s="292"/>
      <c r="D146" s="286"/>
      <c r="E146" s="286"/>
      <c r="F146" s="286"/>
      <c r="G146" s="286"/>
      <c r="H146" s="286"/>
      <c r="I146" s="286"/>
    </row>
    <row r="147" spans="2:9" ht="15.75" customHeight="1" x14ac:dyDescent="0.35">
      <c r="B147" s="291"/>
      <c r="C147" s="292"/>
      <c r="D147" s="286"/>
      <c r="E147" s="286"/>
      <c r="F147" s="286"/>
      <c r="G147" s="286"/>
      <c r="H147" s="286"/>
      <c r="I147" s="286"/>
    </row>
    <row r="148" spans="2:9" ht="15.75" customHeight="1" x14ac:dyDescent="0.35">
      <c r="B148" s="291"/>
      <c r="C148" s="292"/>
      <c r="D148" s="286"/>
      <c r="E148" s="286"/>
      <c r="F148" s="286"/>
      <c r="G148" s="286"/>
      <c r="H148" s="286"/>
      <c r="I148" s="286"/>
    </row>
    <row r="149" spans="2:9" ht="15.75" customHeight="1" x14ac:dyDescent="0.35">
      <c r="B149" s="291"/>
      <c r="C149" s="292"/>
      <c r="D149" s="286"/>
      <c r="E149" s="286"/>
      <c r="F149" s="286"/>
      <c r="G149" s="286"/>
      <c r="H149" s="286"/>
      <c r="I149" s="286"/>
    </row>
    <row r="150" spans="2:9" ht="15.75" customHeight="1" x14ac:dyDescent="0.35">
      <c r="B150" s="291"/>
      <c r="C150" s="292"/>
      <c r="D150" s="286"/>
      <c r="E150" s="286"/>
      <c r="F150" s="286"/>
      <c r="G150" s="286"/>
      <c r="H150" s="286"/>
      <c r="I150" s="286"/>
    </row>
    <row r="151" spans="2:9" ht="15.75" customHeight="1" x14ac:dyDescent="0.35">
      <c r="B151" s="291"/>
      <c r="C151" s="292"/>
      <c r="D151" s="286"/>
      <c r="E151" s="286"/>
      <c r="F151" s="286"/>
      <c r="G151" s="286"/>
      <c r="H151" s="286"/>
      <c r="I151" s="286"/>
    </row>
    <row r="152" spans="2:9" ht="15.75" customHeight="1" x14ac:dyDescent="0.35">
      <c r="B152" s="291"/>
      <c r="C152" s="292"/>
      <c r="D152" s="286"/>
      <c r="E152" s="286"/>
      <c r="F152" s="286"/>
      <c r="G152" s="286"/>
      <c r="H152" s="286"/>
      <c r="I152" s="286"/>
    </row>
    <row r="153" spans="2:9" ht="15.75" customHeight="1" x14ac:dyDescent="0.35">
      <c r="B153" s="291"/>
      <c r="C153" s="292"/>
      <c r="D153" s="286"/>
      <c r="E153" s="286"/>
      <c r="F153" s="286"/>
      <c r="G153" s="286"/>
      <c r="H153" s="286"/>
      <c r="I153" s="286"/>
    </row>
    <row r="154" spans="2:9" ht="15.75" customHeight="1" x14ac:dyDescent="0.35">
      <c r="B154" s="291"/>
      <c r="C154" s="292"/>
      <c r="D154" s="286"/>
      <c r="E154" s="286"/>
      <c r="F154" s="286"/>
      <c r="G154" s="286"/>
      <c r="H154" s="286"/>
      <c r="I154" s="286"/>
    </row>
    <row r="155" spans="2:9" ht="15.75" customHeight="1" x14ac:dyDescent="0.35">
      <c r="B155" s="291"/>
      <c r="C155" s="292"/>
      <c r="D155" s="286"/>
      <c r="E155" s="286"/>
      <c r="F155" s="286"/>
      <c r="G155" s="286"/>
      <c r="H155" s="286"/>
      <c r="I155" s="286"/>
    </row>
    <row r="156" spans="2:9" ht="15.75" customHeight="1" x14ac:dyDescent="0.35">
      <c r="B156" s="291"/>
      <c r="C156" s="292"/>
      <c r="D156" s="286"/>
      <c r="E156" s="286"/>
      <c r="F156" s="286"/>
      <c r="G156" s="286"/>
      <c r="H156" s="286"/>
      <c r="I156" s="286"/>
    </row>
    <row r="157" spans="2:9" ht="15.75" customHeight="1" x14ac:dyDescent="0.35">
      <c r="B157" s="291"/>
      <c r="C157" s="292"/>
      <c r="D157" s="286"/>
      <c r="E157" s="286"/>
      <c r="F157" s="286"/>
      <c r="G157" s="286"/>
      <c r="H157" s="286"/>
      <c r="I157" s="286"/>
    </row>
    <row r="158" spans="2:9" ht="15.75" customHeight="1" x14ac:dyDescent="0.35">
      <c r="B158" s="291"/>
      <c r="C158" s="292"/>
      <c r="D158" s="286"/>
      <c r="E158" s="286"/>
      <c r="F158" s="286"/>
      <c r="G158" s="286"/>
      <c r="H158" s="286"/>
      <c r="I158" s="286"/>
    </row>
    <row r="159" spans="2:9" ht="15.75" customHeight="1" x14ac:dyDescent="0.35">
      <c r="B159" s="291"/>
      <c r="C159" s="292"/>
      <c r="D159" s="286"/>
      <c r="E159" s="286"/>
      <c r="F159" s="286"/>
      <c r="G159" s="286"/>
      <c r="H159" s="286"/>
      <c r="I159" s="286"/>
    </row>
    <row r="160" spans="2:9" ht="15.75" customHeight="1" x14ac:dyDescent="0.35">
      <c r="B160" s="291"/>
      <c r="C160" s="292"/>
      <c r="D160" s="286"/>
      <c r="E160" s="286"/>
      <c r="F160" s="286"/>
      <c r="G160" s="286"/>
      <c r="H160" s="286"/>
      <c r="I160" s="286"/>
    </row>
    <row r="161" spans="2:9" ht="15.75" customHeight="1" x14ac:dyDescent="0.35">
      <c r="B161" s="291"/>
      <c r="C161" s="292"/>
      <c r="D161" s="286"/>
      <c r="E161" s="286"/>
      <c r="F161" s="286"/>
      <c r="G161" s="286"/>
      <c r="H161" s="286"/>
      <c r="I161" s="286"/>
    </row>
    <row r="162" spans="2:9" ht="15.75" customHeight="1" x14ac:dyDescent="0.35">
      <c r="B162" s="291"/>
      <c r="C162" s="292"/>
      <c r="D162" s="286"/>
      <c r="E162" s="286"/>
      <c r="F162" s="286"/>
      <c r="G162" s="286"/>
      <c r="H162" s="286"/>
      <c r="I162" s="286"/>
    </row>
    <row r="163" spans="2:9" ht="15.75" customHeight="1" x14ac:dyDescent="0.35">
      <c r="B163" s="291"/>
      <c r="C163" s="292"/>
      <c r="D163" s="286"/>
      <c r="E163" s="286"/>
      <c r="F163" s="286"/>
      <c r="G163" s="286"/>
      <c r="H163" s="286"/>
      <c r="I163" s="286"/>
    </row>
    <row r="164" spans="2:9" ht="15.75" customHeight="1" x14ac:dyDescent="0.35">
      <c r="B164" s="291"/>
      <c r="C164" s="292"/>
      <c r="D164" s="286"/>
      <c r="E164" s="286"/>
      <c r="F164" s="286"/>
      <c r="G164" s="286"/>
      <c r="H164" s="286"/>
      <c r="I164" s="286"/>
    </row>
    <row r="165" spans="2:9" ht="15.75" customHeight="1" x14ac:dyDescent="0.35">
      <c r="B165" s="291"/>
      <c r="C165" s="292"/>
      <c r="D165" s="286"/>
      <c r="E165" s="286"/>
      <c r="F165" s="286"/>
      <c r="G165" s="286"/>
      <c r="H165" s="286"/>
      <c r="I165" s="286"/>
    </row>
    <row r="166" spans="2:9" ht="15.75" customHeight="1" x14ac:dyDescent="0.35">
      <c r="B166" s="291"/>
      <c r="C166" s="292"/>
      <c r="D166" s="286"/>
      <c r="E166" s="286"/>
      <c r="F166" s="286"/>
      <c r="G166" s="286"/>
      <c r="H166" s="286"/>
      <c r="I166" s="286"/>
    </row>
    <row r="167" spans="2:9" ht="15.75" customHeight="1" x14ac:dyDescent="0.35">
      <c r="B167" s="291"/>
      <c r="C167" s="292"/>
      <c r="D167" s="286"/>
      <c r="E167" s="286"/>
      <c r="F167" s="286"/>
      <c r="G167" s="286"/>
      <c r="H167" s="286"/>
      <c r="I167" s="286"/>
    </row>
    <row r="168" spans="2:9" ht="15.75" customHeight="1" x14ac:dyDescent="0.35">
      <c r="B168" s="291"/>
      <c r="C168" s="292"/>
      <c r="D168" s="286"/>
      <c r="E168" s="286"/>
      <c r="F168" s="286"/>
      <c r="G168" s="286"/>
      <c r="H168" s="286"/>
      <c r="I168" s="286"/>
    </row>
    <row r="169" spans="2:9" ht="15.75" customHeight="1" x14ac:dyDescent="0.35">
      <c r="B169" s="291"/>
      <c r="C169" s="292"/>
      <c r="D169" s="286"/>
      <c r="E169" s="286"/>
      <c r="F169" s="286"/>
      <c r="G169" s="286"/>
      <c r="H169" s="286"/>
      <c r="I169" s="286"/>
    </row>
    <row r="170" spans="2:9" ht="15.75" customHeight="1" x14ac:dyDescent="0.35">
      <c r="B170" s="291"/>
      <c r="C170" s="292"/>
      <c r="D170" s="286"/>
      <c r="E170" s="286"/>
      <c r="F170" s="286"/>
      <c r="G170" s="286"/>
      <c r="H170" s="286"/>
      <c r="I170" s="286"/>
    </row>
    <row r="171" spans="2:9" ht="15.75" customHeight="1" x14ac:dyDescent="0.35">
      <c r="B171" s="291"/>
      <c r="C171" s="292"/>
      <c r="D171" s="286"/>
      <c r="E171" s="286"/>
      <c r="F171" s="286"/>
      <c r="G171" s="286"/>
      <c r="H171" s="286"/>
      <c r="I171" s="286"/>
    </row>
    <row r="172" spans="2:9" ht="15.75" customHeight="1" x14ac:dyDescent="0.35">
      <c r="B172" s="291"/>
      <c r="C172" s="292"/>
      <c r="D172" s="286"/>
      <c r="E172" s="286"/>
      <c r="F172" s="286"/>
      <c r="G172" s="286"/>
      <c r="H172" s="286"/>
      <c r="I172" s="286"/>
    </row>
    <row r="173" spans="2:9" ht="15.75" customHeight="1" x14ac:dyDescent="0.35">
      <c r="B173" s="291"/>
      <c r="C173" s="292"/>
      <c r="D173" s="286"/>
      <c r="E173" s="286"/>
      <c r="F173" s="286"/>
      <c r="G173" s="286"/>
      <c r="H173" s="286"/>
      <c r="I173" s="286"/>
    </row>
    <row r="174" spans="2:9" ht="15.75" customHeight="1" x14ac:dyDescent="0.35">
      <c r="B174" s="291"/>
      <c r="C174" s="292"/>
      <c r="D174" s="286"/>
      <c r="E174" s="286"/>
      <c r="F174" s="286"/>
      <c r="G174" s="286"/>
      <c r="H174" s="286"/>
      <c r="I174" s="286"/>
    </row>
    <row r="175" spans="2:9" ht="15.75" customHeight="1" x14ac:dyDescent="0.35">
      <c r="B175" s="291"/>
      <c r="C175" s="292"/>
      <c r="D175" s="286"/>
      <c r="E175" s="286"/>
      <c r="F175" s="286"/>
      <c r="G175" s="286"/>
      <c r="H175" s="286"/>
      <c r="I175" s="286"/>
    </row>
    <row r="176" spans="2:9" ht="15.75" customHeight="1" x14ac:dyDescent="0.35">
      <c r="B176" s="291"/>
      <c r="C176" s="292"/>
      <c r="D176" s="286"/>
      <c r="E176" s="286"/>
      <c r="F176" s="286"/>
      <c r="G176" s="286"/>
      <c r="H176" s="286"/>
      <c r="I176" s="286"/>
    </row>
    <row r="177" spans="2:9" ht="15.75" customHeight="1" x14ac:dyDescent="0.35">
      <c r="B177" s="291"/>
      <c r="C177" s="292"/>
      <c r="D177" s="286"/>
      <c r="E177" s="286"/>
      <c r="F177" s="286"/>
      <c r="G177" s="286"/>
      <c r="H177" s="286"/>
      <c r="I177" s="286"/>
    </row>
    <row r="178" spans="2:9" ht="15.75" customHeight="1" x14ac:dyDescent="0.35">
      <c r="B178" s="291"/>
      <c r="C178" s="292"/>
      <c r="D178" s="286"/>
      <c r="E178" s="286"/>
      <c r="F178" s="286"/>
      <c r="G178" s="286"/>
      <c r="H178" s="286"/>
      <c r="I178" s="286"/>
    </row>
    <row r="179" spans="2:9" ht="15.75" customHeight="1" x14ac:dyDescent="0.35">
      <c r="B179" s="291"/>
      <c r="C179" s="292"/>
      <c r="D179" s="286"/>
      <c r="E179" s="286"/>
      <c r="F179" s="286"/>
      <c r="G179" s="286"/>
      <c r="H179" s="286"/>
      <c r="I179" s="286"/>
    </row>
    <row r="180" spans="2:9" ht="15.75" customHeight="1" x14ac:dyDescent="0.35">
      <c r="B180" s="291"/>
      <c r="C180" s="292"/>
      <c r="D180" s="286"/>
      <c r="E180" s="286"/>
      <c r="F180" s="286"/>
      <c r="G180" s="286"/>
      <c r="H180" s="286"/>
      <c r="I180" s="286"/>
    </row>
    <row r="181" spans="2:9" ht="15.75" customHeight="1" x14ac:dyDescent="0.35">
      <c r="B181" s="291"/>
      <c r="C181" s="292"/>
      <c r="D181" s="286"/>
      <c r="E181" s="286"/>
      <c r="F181" s="286"/>
      <c r="G181" s="286"/>
      <c r="H181" s="286"/>
      <c r="I181" s="286"/>
    </row>
    <row r="182" spans="2:9" ht="15.75" customHeight="1" x14ac:dyDescent="0.35">
      <c r="B182" s="291"/>
      <c r="C182" s="292"/>
      <c r="D182" s="286"/>
      <c r="E182" s="286"/>
      <c r="F182" s="286"/>
      <c r="G182" s="286"/>
      <c r="H182" s="286"/>
      <c r="I182" s="286"/>
    </row>
    <row r="183" spans="2:9" ht="15.75" customHeight="1" x14ac:dyDescent="0.35">
      <c r="B183" s="291"/>
      <c r="C183" s="292"/>
      <c r="D183" s="286"/>
      <c r="E183" s="286"/>
      <c r="F183" s="286"/>
      <c r="G183" s="286"/>
      <c r="H183" s="286"/>
      <c r="I183" s="286"/>
    </row>
    <row r="184" spans="2:9" ht="15.75" customHeight="1" x14ac:dyDescent="0.35">
      <c r="B184" s="291"/>
      <c r="C184" s="292"/>
      <c r="D184" s="286"/>
      <c r="E184" s="286"/>
      <c r="F184" s="286"/>
      <c r="G184" s="286"/>
      <c r="H184" s="286"/>
      <c r="I184" s="286"/>
    </row>
    <row r="185" spans="2:9" ht="15.75" customHeight="1" x14ac:dyDescent="0.35">
      <c r="B185" s="291"/>
      <c r="C185" s="292"/>
      <c r="D185" s="286"/>
      <c r="E185" s="286"/>
      <c r="F185" s="286"/>
      <c r="G185" s="286"/>
      <c r="H185" s="286"/>
      <c r="I185" s="286"/>
    </row>
    <row r="186" spans="2:9" ht="15.75" customHeight="1" x14ac:dyDescent="0.35">
      <c r="B186" s="291"/>
      <c r="C186" s="292"/>
      <c r="D186" s="286"/>
      <c r="E186" s="286"/>
      <c r="F186" s="286"/>
      <c r="G186" s="286"/>
      <c r="H186" s="286"/>
      <c r="I186" s="286"/>
    </row>
    <row r="187" spans="2:9" ht="15" hidden="1" customHeight="1" x14ac:dyDescent="0.35">
      <c r="B187" s="291"/>
      <c r="C187" s="292"/>
      <c r="D187" s="286"/>
      <c r="E187" s="286"/>
      <c r="F187" s="286"/>
      <c r="G187" s="286"/>
      <c r="H187" s="286"/>
      <c r="I187" s="286"/>
    </row>
    <row r="188" spans="2:9" ht="15" hidden="1" customHeight="1" x14ac:dyDescent="0.35">
      <c r="B188" s="291"/>
      <c r="C188" s="292"/>
      <c r="D188" s="286"/>
      <c r="E188" s="286"/>
      <c r="F188" s="286"/>
      <c r="G188" s="286"/>
      <c r="H188" s="286"/>
      <c r="I188" s="286"/>
    </row>
    <row r="189" spans="2:9" ht="15" hidden="1" customHeight="1" x14ac:dyDescent="0.35">
      <c r="B189" s="291"/>
      <c r="C189" s="292"/>
      <c r="D189" s="286"/>
      <c r="E189" s="286"/>
      <c r="F189" s="286"/>
      <c r="G189" s="286"/>
      <c r="H189" s="286"/>
      <c r="I189" s="286"/>
    </row>
    <row r="190" spans="2:9" ht="15" hidden="1" customHeight="1" x14ac:dyDescent="0.35">
      <c r="B190" s="291"/>
      <c r="C190" s="292"/>
      <c r="D190" s="286"/>
      <c r="E190" s="286"/>
      <c r="F190" s="286"/>
      <c r="G190" s="286"/>
      <c r="H190" s="286"/>
      <c r="I190" s="286"/>
    </row>
    <row r="191" spans="2:9" ht="15" hidden="1" customHeight="1" x14ac:dyDescent="0.35">
      <c r="B191" s="291"/>
      <c r="C191" s="292"/>
      <c r="D191" s="286"/>
      <c r="E191" s="286"/>
      <c r="F191" s="286"/>
      <c r="G191" s="286"/>
      <c r="H191" s="286"/>
      <c r="I191" s="286"/>
    </row>
    <row r="192" spans="2:9" ht="15" hidden="1" customHeight="1" x14ac:dyDescent="0.35">
      <c r="B192" s="291"/>
      <c r="C192" s="292"/>
      <c r="D192" s="286"/>
      <c r="E192" s="286"/>
      <c r="F192" s="286"/>
      <c r="G192" s="286"/>
      <c r="H192" s="286"/>
      <c r="I192" s="286"/>
    </row>
    <row r="193" spans="2:9" ht="15" hidden="1" customHeight="1" x14ac:dyDescent="0.35">
      <c r="B193" s="291"/>
      <c r="C193" s="292"/>
      <c r="D193" s="286"/>
      <c r="E193" s="286"/>
      <c r="F193" s="286"/>
      <c r="G193" s="286"/>
      <c r="H193" s="286"/>
      <c r="I193" s="286"/>
    </row>
    <row r="194" spans="2:9" ht="15" hidden="1" customHeight="1" x14ac:dyDescent="0.35">
      <c r="B194" s="291"/>
      <c r="C194" s="292"/>
      <c r="D194" s="286"/>
      <c r="E194" s="286"/>
      <c r="F194" s="286"/>
      <c r="G194" s="286"/>
      <c r="H194" s="286"/>
      <c r="I194" s="286"/>
    </row>
    <row r="195" spans="2:9" ht="15" hidden="1" customHeight="1" x14ac:dyDescent="0.35">
      <c r="B195" s="291"/>
      <c r="C195" s="292"/>
      <c r="D195" s="286"/>
      <c r="E195" s="286"/>
      <c r="F195" s="286"/>
      <c r="G195" s="286"/>
      <c r="H195" s="286"/>
      <c r="I195" s="286"/>
    </row>
    <row r="196" spans="2:9" ht="15" hidden="1" customHeight="1" x14ac:dyDescent="0.35">
      <c r="B196" s="291"/>
      <c r="C196" s="292"/>
      <c r="D196" s="286"/>
      <c r="E196" s="286"/>
      <c r="F196" s="286"/>
      <c r="G196" s="286"/>
      <c r="H196" s="286"/>
      <c r="I196" s="286"/>
    </row>
    <row r="197" spans="2:9" ht="15" hidden="1" customHeight="1" x14ac:dyDescent="0.35">
      <c r="B197" s="291"/>
      <c r="C197" s="292"/>
      <c r="D197" s="286"/>
      <c r="E197" s="286"/>
      <c r="F197" s="286"/>
      <c r="G197" s="286"/>
      <c r="H197" s="286"/>
      <c r="I197" s="286"/>
    </row>
    <row r="198" spans="2:9" ht="15" hidden="1" customHeight="1" x14ac:dyDescent="0.35">
      <c r="B198" s="291"/>
      <c r="C198" s="292"/>
      <c r="D198" s="286"/>
      <c r="E198" s="286"/>
      <c r="F198" s="286"/>
      <c r="G198" s="286"/>
      <c r="H198" s="286"/>
      <c r="I198" s="286"/>
    </row>
    <row r="199" spans="2:9" ht="15" hidden="1" customHeight="1" x14ac:dyDescent="0.35">
      <c r="B199" s="291"/>
      <c r="C199" s="292"/>
      <c r="D199" s="286"/>
      <c r="E199" s="286"/>
      <c r="F199" s="286"/>
      <c r="G199" s="286"/>
      <c r="H199" s="286"/>
      <c r="I199" s="286"/>
    </row>
    <row r="200" spans="2:9" ht="15" hidden="1" customHeight="1" x14ac:dyDescent="0.35">
      <c r="B200" s="291"/>
      <c r="C200" s="292"/>
      <c r="D200" s="286"/>
      <c r="E200" s="286"/>
      <c r="F200" s="286"/>
      <c r="G200" s="286"/>
      <c r="H200" s="286"/>
      <c r="I200" s="286"/>
    </row>
    <row r="201" spans="2:9" ht="15" hidden="1" customHeight="1" x14ac:dyDescent="0.35">
      <c r="B201" s="291"/>
      <c r="C201" s="292"/>
      <c r="D201" s="286"/>
      <c r="E201" s="286"/>
      <c r="F201" s="286"/>
      <c r="G201" s="286"/>
      <c r="H201" s="286"/>
      <c r="I201" s="286"/>
    </row>
    <row r="202" spans="2:9" ht="15" hidden="1" customHeight="1" x14ac:dyDescent="0.35">
      <c r="B202" s="291"/>
      <c r="C202" s="292"/>
      <c r="D202" s="286"/>
      <c r="E202" s="286"/>
      <c r="F202" s="286"/>
      <c r="G202" s="286"/>
      <c r="H202" s="286"/>
      <c r="I202" s="286"/>
    </row>
    <row r="203" spans="2:9" ht="15" hidden="1" customHeight="1" x14ac:dyDescent="0.35">
      <c r="B203" s="291"/>
      <c r="C203" s="292"/>
      <c r="D203" s="286"/>
      <c r="E203" s="286"/>
      <c r="F203" s="286"/>
      <c r="G203" s="286"/>
      <c r="H203" s="286"/>
      <c r="I203" s="286"/>
    </row>
    <row r="204" spans="2:9" ht="15" hidden="1" customHeight="1" x14ac:dyDescent="0.35">
      <c r="B204" s="291"/>
      <c r="C204" s="292"/>
      <c r="D204" s="286"/>
      <c r="E204" s="286"/>
      <c r="F204" s="286"/>
      <c r="G204" s="286"/>
      <c r="H204" s="286"/>
      <c r="I204" s="286"/>
    </row>
    <row r="205" spans="2:9" ht="15" hidden="1" customHeight="1" x14ac:dyDescent="0.35">
      <c r="B205" s="291"/>
      <c r="C205" s="292"/>
      <c r="D205" s="286"/>
      <c r="E205" s="286"/>
      <c r="F205" s="286"/>
      <c r="G205" s="286"/>
      <c r="H205" s="286"/>
      <c r="I205" s="286"/>
    </row>
    <row r="206" spans="2:9" ht="15" hidden="1" customHeight="1" x14ac:dyDescent="0.35">
      <c r="B206" s="291"/>
      <c r="C206" s="292"/>
      <c r="D206" s="286"/>
      <c r="E206" s="286"/>
      <c r="F206" s="286"/>
      <c r="G206" s="286"/>
      <c r="H206" s="286"/>
      <c r="I206" s="286"/>
    </row>
    <row r="207" spans="2:9" ht="15" hidden="1" customHeight="1" x14ac:dyDescent="0.35">
      <c r="B207" s="291"/>
      <c r="C207" s="292"/>
      <c r="D207" s="286"/>
      <c r="E207" s="286"/>
      <c r="F207" s="286"/>
      <c r="G207" s="286"/>
      <c r="H207" s="286"/>
      <c r="I207" s="286"/>
    </row>
    <row r="208" spans="2:9" ht="15" hidden="1" customHeight="1" x14ac:dyDescent="0.35">
      <c r="B208" s="291"/>
      <c r="C208" s="292"/>
      <c r="D208" s="286"/>
      <c r="E208" s="286"/>
      <c r="F208" s="286"/>
      <c r="G208" s="286"/>
      <c r="H208" s="286"/>
      <c r="I208" s="286"/>
    </row>
    <row r="209" spans="2:9" ht="15.75" customHeight="1" x14ac:dyDescent="0.35">
      <c r="B209" s="291"/>
      <c r="C209" s="292"/>
      <c r="D209" s="286"/>
      <c r="E209" s="286"/>
      <c r="F209" s="286"/>
      <c r="G209" s="286"/>
      <c r="H209" s="286"/>
      <c r="I209" s="286"/>
    </row>
    <row r="210" spans="2:9" ht="15.75" customHeight="1" x14ac:dyDescent="0.35">
      <c r="B210" s="291"/>
      <c r="C210" s="292"/>
      <c r="D210" s="286"/>
      <c r="E210" s="286"/>
      <c r="F210" s="286"/>
      <c r="G210" s="286"/>
      <c r="H210" s="286"/>
      <c r="I210" s="286"/>
    </row>
    <row r="211" spans="2:9" ht="15.75" customHeight="1" x14ac:dyDescent="0.35">
      <c r="B211" s="291"/>
      <c r="C211" s="292"/>
      <c r="D211" s="286"/>
      <c r="E211" s="286"/>
      <c r="F211" s="286"/>
      <c r="G211" s="286"/>
      <c r="H211" s="286"/>
      <c r="I211" s="286"/>
    </row>
    <row r="212" spans="2:9" ht="15.75" customHeight="1" x14ac:dyDescent="0.35">
      <c r="B212" s="291"/>
      <c r="C212" s="292"/>
      <c r="D212" s="286"/>
      <c r="E212" s="286"/>
      <c r="F212" s="286"/>
      <c r="G212" s="286"/>
      <c r="H212" s="286"/>
      <c r="I212" s="286"/>
    </row>
    <row r="213" spans="2:9" ht="15.75" customHeight="1" x14ac:dyDescent="0.35">
      <c r="B213" s="291"/>
      <c r="C213" s="292"/>
      <c r="D213" s="286"/>
      <c r="E213" s="286"/>
      <c r="F213" s="286"/>
      <c r="G213" s="286"/>
      <c r="H213" s="286"/>
      <c r="I213" s="286"/>
    </row>
    <row r="214" spans="2:9" ht="15.75" customHeight="1" x14ac:dyDescent="0.35">
      <c r="B214" s="291"/>
      <c r="C214" s="292"/>
      <c r="D214" s="286"/>
      <c r="E214" s="286"/>
      <c r="F214" s="286"/>
      <c r="G214" s="286"/>
      <c r="H214" s="286"/>
      <c r="I214" s="286"/>
    </row>
    <row r="215" spans="2:9" ht="15.75" customHeight="1" x14ac:dyDescent="0.35">
      <c r="B215" s="291"/>
      <c r="C215" s="292"/>
      <c r="D215" s="286"/>
      <c r="E215" s="286"/>
      <c r="F215" s="286"/>
      <c r="G215" s="286"/>
      <c r="H215" s="286"/>
      <c r="I215" s="286"/>
    </row>
    <row r="216" spans="2:9" ht="15.75" customHeight="1" x14ac:dyDescent="0.35">
      <c r="B216" s="291"/>
      <c r="C216" s="292"/>
      <c r="D216" s="286"/>
      <c r="E216" s="286"/>
      <c r="F216" s="286"/>
      <c r="G216" s="286"/>
      <c r="H216" s="286"/>
      <c r="I216" s="286"/>
    </row>
    <row r="217" spans="2:9" ht="15.75" customHeight="1" x14ac:dyDescent="0.35">
      <c r="B217" s="291"/>
      <c r="C217" s="292"/>
      <c r="D217" s="286"/>
      <c r="E217" s="286"/>
      <c r="F217" s="286"/>
      <c r="G217" s="286"/>
      <c r="H217" s="286"/>
      <c r="I217" s="286"/>
    </row>
    <row r="218" spans="2:9" ht="15.75" customHeight="1" x14ac:dyDescent="0.35">
      <c r="B218" s="291"/>
      <c r="C218" s="292"/>
      <c r="D218" s="286"/>
      <c r="E218" s="286"/>
      <c r="F218" s="286"/>
      <c r="G218" s="286"/>
      <c r="H218" s="286"/>
      <c r="I218" s="286"/>
    </row>
    <row r="219" spans="2:9" ht="15.75" customHeight="1" x14ac:dyDescent="0.35">
      <c r="B219" s="291"/>
      <c r="C219" s="292"/>
      <c r="D219" s="286"/>
      <c r="E219" s="286"/>
      <c r="F219" s="286"/>
      <c r="G219" s="286"/>
      <c r="H219" s="286"/>
      <c r="I219" s="286"/>
    </row>
    <row r="220" spans="2:9" ht="15.75" customHeight="1" x14ac:dyDescent="0.35">
      <c r="B220" s="291"/>
      <c r="C220" s="292"/>
      <c r="D220" s="286"/>
      <c r="E220" s="286"/>
      <c r="F220" s="286"/>
      <c r="G220" s="286"/>
      <c r="H220" s="286"/>
      <c r="I220" s="286"/>
    </row>
    <row r="221" spans="2:9" ht="15.75" customHeight="1" x14ac:dyDescent="0.35">
      <c r="B221" s="291"/>
      <c r="C221" s="292"/>
      <c r="D221" s="286"/>
      <c r="E221" s="286"/>
      <c r="F221" s="286"/>
      <c r="G221" s="286"/>
      <c r="H221" s="286"/>
      <c r="I221" s="286"/>
    </row>
    <row r="222" spans="2:9" ht="15.75" customHeight="1" x14ac:dyDescent="0.35">
      <c r="B222" s="291"/>
      <c r="C222" s="292"/>
      <c r="D222" s="286"/>
      <c r="E222" s="286"/>
      <c r="F222" s="286"/>
      <c r="G222" s="286"/>
      <c r="H222" s="286"/>
      <c r="I222" s="286"/>
    </row>
    <row r="223" spans="2:9" ht="15.75" customHeight="1" x14ac:dyDescent="0.35">
      <c r="B223" s="291"/>
      <c r="C223" s="292"/>
      <c r="D223" s="286"/>
      <c r="E223" s="286"/>
      <c r="F223" s="286"/>
      <c r="G223" s="286"/>
      <c r="H223" s="286"/>
      <c r="I223" s="286"/>
    </row>
    <row r="224" spans="2:9" ht="15.75" customHeight="1" x14ac:dyDescent="0.35">
      <c r="B224" s="291"/>
      <c r="C224" s="292"/>
      <c r="D224" s="286"/>
      <c r="E224" s="286"/>
      <c r="F224" s="286"/>
      <c r="G224" s="286"/>
      <c r="H224" s="286"/>
      <c r="I224" s="286"/>
    </row>
    <row r="225" spans="2:9" ht="15.75" customHeight="1" x14ac:dyDescent="0.35">
      <c r="B225" s="291"/>
      <c r="C225" s="292"/>
      <c r="D225" s="286"/>
      <c r="E225" s="286"/>
      <c r="F225" s="286"/>
      <c r="G225" s="286"/>
      <c r="H225" s="286"/>
      <c r="I225" s="286"/>
    </row>
    <row r="226" spans="2:9" ht="15.75" customHeight="1" x14ac:dyDescent="0.35">
      <c r="B226" s="291"/>
      <c r="C226" s="292"/>
      <c r="D226" s="286"/>
      <c r="E226" s="286"/>
      <c r="F226" s="286"/>
      <c r="G226" s="286"/>
      <c r="H226" s="286"/>
      <c r="I226" s="286"/>
    </row>
    <row r="227" spans="2:9" ht="15.75" customHeight="1" x14ac:dyDescent="0.35">
      <c r="B227" s="291"/>
      <c r="C227" s="292"/>
      <c r="D227" s="286"/>
      <c r="E227" s="286"/>
      <c r="F227" s="286"/>
      <c r="G227" s="286"/>
      <c r="H227" s="286"/>
      <c r="I227" s="286"/>
    </row>
    <row r="228" spans="2:9" ht="15.75" customHeight="1" x14ac:dyDescent="0.35">
      <c r="B228" s="291"/>
      <c r="C228" s="292"/>
      <c r="D228" s="286"/>
      <c r="E228" s="286"/>
      <c r="F228" s="286"/>
      <c r="G228" s="286"/>
      <c r="H228" s="286"/>
      <c r="I228" s="286"/>
    </row>
    <row r="229" spans="2:9" ht="15.75" customHeight="1" x14ac:dyDescent="0.35">
      <c r="B229" s="291"/>
      <c r="C229" s="292"/>
      <c r="D229" s="286"/>
      <c r="E229" s="286"/>
      <c r="F229" s="286"/>
      <c r="G229" s="286"/>
      <c r="H229" s="286"/>
      <c r="I229" s="286"/>
    </row>
    <row r="230" spans="2:9" ht="15.75" customHeight="1" x14ac:dyDescent="0.35">
      <c r="B230" s="291"/>
      <c r="C230" s="292"/>
      <c r="D230" s="286"/>
      <c r="E230" s="286"/>
      <c r="F230" s="286"/>
      <c r="G230" s="286"/>
      <c r="H230" s="286"/>
      <c r="I230" s="286"/>
    </row>
    <row r="231" spans="2:9" ht="15.75" customHeight="1" x14ac:dyDescent="0.35">
      <c r="B231" s="291"/>
      <c r="C231" s="292"/>
      <c r="D231" s="286"/>
      <c r="E231" s="286"/>
      <c r="F231" s="286"/>
      <c r="G231" s="286"/>
      <c r="H231" s="286"/>
      <c r="I231" s="286"/>
    </row>
    <row r="232" spans="2:9" ht="15.75" customHeight="1" x14ac:dyDescent="0.35">
      <c r="B232" s="291"/>
      <c r="C232" s="292"/>
      <c r="D232" s="286"/>
      <c r="E232" s="286"/>
      <c r="F232" s="286"/>
      <c r="G232" s="286"/>
      <c r="H232" s="286"/>
      <c r="I232" s="286"/>
    </row>
    <row r="233" spans="2:9" ht="15.75" customHeight="1" x14ac:dyDescent="0.35">
      <c r="B233" s="291"/>
      <c r="C233" s="292"/>
      <c r="D233" s="286"/>
      <c r="E233" s="286"/>
      <c r="F233" s="286"/>
      <c r="G233" s="286"/>
      <c r="H233" s="286"/>
      <c r="I233" s="286"/>
    </row>
    <row r="234" spans="2:9" ht="15.75" customHeight="1" x14ac:dyDescent="0.35">
      <c r="B234" s="291"/>
      <c r="C234" s="292"/>
      <c r="D234" s="286"/>
      <c r="E234" s="286"/>
      <c r="F234" s="286"/>
      <c r="G234" s="286"/>
      <c r="H234" s="286"/>
      <c r="I234" s="286"/>
    </row>
    <row r="235" spans="2:9" ht="15.75" customHeight="1" x14ac:dyDescent="0.35">
      <c r="B235" s="291"/>
      <c r="C235" s="292"/>
      <c r="D235" s="286"/>
      <c r="E235" s="286"/>
      <c r="F235" s="286"/>
      <c r="G235" s="286"/>
      <c r="H235" s="286"/>
      <c r="I235" s="286"/>
    </row>
    <row r="236" spans="2:9" ht="15.75" customHeight="1" x14ac:dyDescent="0.35">
      <c r="B236" s="291"/>
      <c r="C236" s="292"/>
      <c r="D236" s="286"/>
      <c r="E236" s="286"/>
      <c r="F236" s="286"/>
      <c r="G236" s="286"/>
      <c r="H236" s="286"/>
      <c r="I236" s="286"/>
    </row>
    <row r="237" spans="2:9" ht="15.75" customHeight="1" x14ac:dyDescent="0.35">
      <c r="B237" s="291"/>
      <c r="C237" s="292"/>
      <c r="D237" s="286"/>
      <c r="E237" s="286"/>
      <c r="F237" s="286"/>
      <c r="G237" s="286"/>
      <c r="H237" s="286"/>
      <c r="I237" s="286"/>
    </row>
    <row r="238" spans="2:9" ht="15.75" customHeight="1" x14ac:dyDescent="0.35">
      <c r="B238" s="291"/>
      <c r="C238" s="292"/>
      <c r="D238" s="286"/>
      <c r="E238" s="286"/>
      <c r="F238" s="286"/>
      <c r="G238" s="286"/>
      <c r="H238" s="286"/>
      <c r="I238" s="286"/>
    </row>
    <row r="239" spans="2:9" ht="15.75" customHeight="1" x14ac:dyDescent="0.35">
      <c r="B239" s="291"/>
      <c r="C239" s="292"/>
      <c r="D239" s="286"/>
      <c r="E239" s="286"/>
      <c r="F239" s="286"/>
      <c r="G239" s="286"/>
      <c r="H239" s="286"/>
      <c r="I239" s="286"/>
    </row>
    <row r="240" spans="2:9" ht="15.75" customHeight="1" x14ac:dyDescent="0.35">
      <c r="B240" s="291"/>
      <c r="C240" s="292"/>
      <c r="D240" s="286"/>
      <c r="E240" s="286"/>
      <c r="F240" s="286"/>
      <c r="G240" s="286"/>
      <c r="H240" s="286"/>
      <c r="I240" s="286"/>
    </row>
    <row r="241" spans="2:9" ht="15.75" customHeight="1" x14ac:dyDescent="0.35">
      <c r="B241" s="291"/>
      <c r="C241" s="292"/>
      <c r="D241" s="286"/>
      <c r="E241" s="286"/>
      <c r="F241" s="286"/>
      <c r="G241" s="286"/>
      <c r="H241" s="286"/>
      <c r="I241" s="286"/>
    </row>
    <row r="242" spans="2:9" ht="15.75" customHeight="1" x14ac:dyDescent="0.35">
      <c r="B242" s="291"/>
      <c r="C242" s="292"/>
      <c r="D242" s="286"/>
      <c r="E242" s="286"/>
      <c r="F242" s="286"/>
      <c r="G242" s="286"/>
      <c r="H242" s="286"/>
      <c r="I242" s="286"/>
    </row>
    <row r="243" spans="2:9" ht="15.75" customHeight="1" x14ac:dyDescent="0.35">
      <c r="B243" s="291"/>
      <c r="C243" s="292"/>
      <c r="D243" s="286"/>
      <c r="E243" s="286"/>
      <c r="F243" s="286"/>
      <c r="G243" s="286"/>
      <c r="H243" s="286"/>
      <c r="I243" s="286"/>
    </row>
    <row r="244" spans="2:9" ht="15.75" customHeight="1" x14ac:dyDescent="0.35">
      <c r="B244" s="291"/>
      <c r="C244" s="292"/>
      <c r="D244" s="286"/>
      <c r="E244" s="286"/>
      <c r="F244" s="286"/>
      <c r="G244" s="286"/>
      <c r="H244" s="286"/>
      <c r="I244" s="286"/>
    </row>
    <row r="245" spans="2:9" ht="15.75" customHeight="1" x14ac:dyDescent="0.35">
      <c r="B245" s="291"/>
      <c r="C245" s="292"/>
      <c r="D245" s="286"/>
      <c r="E245" s="286"/>
      <c r="F245" s="286"/>
      <c r="G245" s="286"/>
      <c r="H245" s="286"/>
      <c r="I245" s="286"/>
    </row>
    <row r="246" spans="2:9" ht="15.75" customHeight="1" x14ac:dyDescent="0.35">
      <c r="B246" s="291"/>
      <c r="C246" s="292"/>
      <c r="D246" s="286"/>
      <c r="E246" s="286"/>
      <c r="F246" s="286"/>
      <c r="G246" s="286"/>
      <c r="H246" s="286"/>
      <c r="I246" s="286"/>
    </row>
    <row r="247" spans="2:9" ht="15.75" customHeight="1" x14ac:dyDescent="0.35">
      <c r="B247" s="291"/>
      <c r="C247" s="292"/>
      <c r="D247" s="286"/>
      <c r="E247" s="286"/>
      <c r="F247" s="286"/>
      <c r="G247" s="286"/>
      <c r="H247" s="286"/>
      <c r="I247" s="286"/>
    </row>
    <row r="248" spans="2:9" ht="15.75" customHeight="1" x14ac:dyDescent="0.35">
      <c r="B248" s="291"/>
      <c r="C248" s="292"/>
      <c r="D248" s="286"/>
      <c r="E248" s="286"/>
      <c r="F248" s="286"/>
      <c r="G248" s="286"/>
      <c r="H248" s="286"/>
      <c r="I248" s="286"/>
    </row>
    <row r="249" spans="2:9" ht="15.75" customHeight="1" x14ac:dyDescent="0.35">
      <c r="B249" s="291"/>
      <c r="C249" s="292"/>
      <c r="D249" s="286"/>
      <c r="E249" s="286"/>
      <c r="F249" s="286"/>
      <c r="G249" s="286"/>
      <c r="H249" s="286"/>
      <c r="I249" s="286"/>
    </row>
    <row r="250" spans="2:9" ht="15.75" customHeight="1" x14ac:dyDescent="0.35">
      <c r="B250" s="291"/>
      <c r="C250" s="292"/>
      <c r="D250" s="286"/>
      <c r="E250" s="286"/>
      <c r="F250" s="286"/>
      <c r="G250" s="286"/>
      <c r="H250" s="286"/>
      <c r="I250" s="286"/>
    </row>
    <row r="251" spans="2:9" ht="15.75" customHeight="1" x14ac:dyDescent="0.35">
      <c r="B251" s="291"/>
      <c r="C251" s="292"/>
      <c r="D251" s="286"/>
      <c r="E251" s="286"/>
      <c r="F251" s="286"/>
      <c r="G251" s="286"/>
      <c r="H251" s="286"/>
      <c r="I251" s="286"/>
    </row>
    <row r="252" spans="2:9" ht="15.75" customHeight="1" x14ac:dyDescent="0.35">
      <c r="B252" s="291"/>
      <c r="C252" s="292"/>
      <c r="D252" s="286"/>
      <c r="E252" s="286"/>
      <c r="F252" s="286"/>
      <c r="G252" s="286"/>
      <c r="H252" s="286"/>
      <c r="I252" s="286"/>
    </row>
    <row r="253" spans="2:9" ht="15.75" customHeight="1" x14ac:dyDescent="0.35">
      <c r="B253" s="291"/>
      <c r="C253" s="292"/>
      <c r="D253" s="286"/>
      <c r="E253" s="286"/>
      <c r="F253" s="286"/>
      <c r="G253" s="286"/>
      <c r="H253" s="286"/>
      <c r="I253" s="286"/>
    </row>
    <row r="254" spans="2:9" ht="15.75" customHeight="1" x14ac:dyDescent="0.35">
      <c r="B254" s="291"/>
      <c r="C254" s="292"/>
      <c r="D254" s="286"/>
      <c r="E254" s="286"/>
      <c r="F254" s="286"/>
      <c r="G254" s="286"/>
      <c r="H254" s="286"/>
      <c r="I254" s="286"/>
    </row>
    <row r="255" spans="2:9" ht="15.75" customHeight="1" x14ac:dyDescent="0.35">
      <c r="B255" s="291"/>
      <c r="C255" s="292"/>
      <c r="D255" s="286"/>
      <c r="E255" s="286"/>
      <c r="F255" s="286"/>
      <c r="G255" s="286"/>
      <c r="H255" s="286"/>
      <c r="I255" s="286"/>
    </row>
    <row r="256" spans="2:9" ht="15.75" customHeight="1" x14ac:dyDescent="0.35">
      <c r="B256" s="291"/>
      <c r="C256" s="292"/>
      <c r="D256" s="286"/>
      <c r="E256" s="286"/>
      <c r="F256" s="286"/>
      <c r="G256" s="286"/>
      <c r="H256" s="286"/>
      <c r="I256" s="286"/>
    </row>
    <row r="257" spans="2:9" ht="15.75" customHeight="1" x14ac:dyDescent="0.35">
      <c r="B257" s="291"/>
      <c r="C257" s="292"/>
      <c r="D257" s="286"/>
      <c r="E257" s="286"/>
      <c r="F257" s="286"/>
      <c r="G257" s="286"/>
      <c r="H257" s="286"/>
      <c r="I257" s="286"/>
    </row>
    <row r="258" spans="2:9" ht="15.75" customHeight="1" x14ac:dyDescent="0.35">
      <c r="B258" s="291"/>
      <c r="C258" s="292"/>
      <c r="D258" s="286"/>
      <c r="E258" s="286"/>
      <c r="F258" s="286"/>
      <c r="G258" s="286"/>
      <c r="H258" s="286"/>
      <c r="I258" s="286"/>
    </row>
    <row r="259" spans="2:9" ht="15.75" customHeight="1" x14ac:dyDescent="0.35">
      <c r="B259" s="291"/>
      <c r="C259" s="292"/>
      <c r="D259" s="286"/>
      <c r="E259" s="286"/>
      <c r="F259" s="286"/>
      <c r="G259" s="286"/>
      <c r="H259" s="286"/>
      <c r="I259" s="286"/>
    </row>
    <row r="260" spans="2:9" ht="15.75" customHeight="1" x14ac:dyDescent="0.35">
      <c r="B260" s="291"/>
      <c r="C260" s="292"/>
      <c r="D260" s="286"/>
      <c r="E260" s="286"/>
      <c r="F260" s="286"/>
      <c r="G260" s="286"/>
      <c r="H260" s="286"/>
      <c r="I260" s="286"/>
    </row>
    <row r="261" spans="2:9" ht="15.75" customHeight="1" x14ac:dyDescent="0.35">
      <c r="B261" s="291"/>
      <c r="C261" s="292"/>
      <c r="D261" s="286"/>
      <c r="E261" s="286"/>
      <c r="F261" s="286"/>
      <c r="G261" s="286"/>
      <c r="H261" s="286"/>
      <c r="I261" s="286"/>
    </row>
    <row r="262" spans="2:9" ht="15.75" customHeight="1" x14ac:dyDescent="0.35">
      <c r="B262" s="291"/>
      <c r="C262" s="292"/>
      <c r="D262" s="286"/>
      <c r="E262" s="286"/>
      <c r="F262" s="286"/>
      <c r="G262" s="286"/>
      <c r="H262" s="286"/>
      <c r="I262" s="286"/>
    </row>
    <row r="263" spans="2:9" ht="15.75" customHeight="1" x14ac:dyDescent="0.35">
      <c r="B263" s="291"/>
      <c r="C263" s="292"/>
      <c r="D263" s="286"/>
      <c r="E263" s="286"/>
      <c r="F263" s="286"/>
      <c r="G263" s="286"/>
      <c r="H263" s="286"/>
      <c r="I263" s="286"/>
    </row>
    <row r="264" spans="2:9" ht="15.75" customHeight="1" x14ac:dyDescent="0.35">
      <c r="B264" s="291"/>
      <c r="C264" s="292"/>
      <c r="D264" s="286"/>
      <c r="E264" s="286"/>
      <c r="F264" s="286"/>
      <c r="G264" s="286"/>
      <c r="H264" s="286"/>
      <c r="I264" s="286"/>
    </row>
    <row r="265" spans="2:9" ht="15.75" customHeight="1" x14ac:dyDescent="0.35">
      <c r="B265" s="291"/>
      <c r="C265" s="292"/>
      <c r="D265" s="286"/>
      <c r="E265" s="286"/>
      <c r="F265" s="286"/>
      <c r="G265" s="286"/>
      <c r="H265" s="286"/>
      <c r="I265" s="286"/>
    </row>
    <row r="266" spans="2:9" ht="15.75" customHeight="1" x14ac:dyDescent="0.35">
      <c r="B266" s="291"/>
      <c r="C266" s="292"/>
      <c r="D266" s="286"/>
      <c r="E266" s="286"/>
      <c r="F266" s="286"/>
      <c r="G266" s="286"/>
      <c r="H266" s="286"/>
      <c r="I266" s="286"/>
    </row>
    <row r="267" spans="2:9" ht="15.75" customHeight="1" x14ac:dyDescent="0.35">
      <c r="B267" s="291"/>
      <c r="C267" s="292"/>
      <c r="D267" s="286"/>
      <c r="E267" s="286"/>
      <c r="F267" s="286"/>
      <c r="G267" s="286"/>
      <c r="H267" s="286"/>
      <c r="I267" s="286"/>
    </row>
    <row r="268" spans="2:9" ht="15.75" customHeight="1" x14ac:dyDescent="0.35">
      <c r="B268" s="291"/>
      <c r="C268" s="292"/>
      <c r="D268" s="286"/>
      <c r="E268" s="286"/>
      <c r="F268" s="286"/>
      <c r="G268" s="286"/>
      <c r="H268" s="286"/>
      <c r="I268" s="286"/>
    </row>
    <row r="269" spans="2:9" ht="15.75" customHeight="1" x14ac:dyDescent="0.35">
      <c r="B269" s="291"/>
      <c r="C269" s="292"/>
      <c r="D269" s="286"/>
      <c r="E269" s="286"/>
      <c r="F269" s="286"/>
      <c r="G269" s="286"/>
      <c r="H269" s="286"/>
      <c r="I269" s="286"/>
    </row>
    <row r="270" spans="2:9" ht="15.75" customHeight="1" x14ac:dyDescent="0.35">
      <c r="B270" s="291"/>
      <c r="C270" s="292"/>
      <c r="D270" s="286"/>
      <c r="E270" s="286"/>
      <c r="F270" s="286"/>
      <c r="G270" s="286"/>
      <c r="H270" s="286"/>
      <c r="I270" s="286"/>
    </row>
    <row r="271" spans="2:9" ht="15.75" customHeight="1" x14ac:dyDescent="0.35">
      <c r="B271" s="291"/>
      <c r="C271" s="292"/>
      <c r="D271" s="286"/>
      <c r="E271" s="286"/>
      <c r="F271" s="286"/>
      <c r="G271" s="286"/>
      <c r="H271" s="286"/>
      <c r="I271" s="286"/>
    </row>
    <row r="272" spans="2:9" ht="15.75" customHeight="1" x14ac:dyDescent="0.35">
      <c r="B272" s="291"/>
      <c r="C272" s="292"/>
      <c r="D272" s="286"/>
      <c r="E272" s="286"/>
      <c r="F272" s="286"/>
      <c r="G272" s="286"/>
      <c r="H272" s="286"/>
      <c r="I272" s="286"/>
    </row>
    <row r="273" spans="2:9" ht="15.75" customHeight="1" x14ac:dyDescent="0.35">
      <c r="B273" s="291"/>
      <c r="C273" s="292"/>
      <c r="D273" s="286"/>
      <c r="E273" s="286"/>
      <c r="F273" s="286"/>
      <c r="G273" s="286"/>
      <c r="H273" s="286"/>
      <c r="I273" s="286"/>
    </row>
    <row r="274" spans="2:9" ht="15.75" customHeight="1" x14ac:dyDescent="0.35">
      <c r="B274" s="291"/>
      <c r="C274" s="292"/>
      <c r="D274" s="286"/>
      <c r="E274" s="286"/>
      <c r="F274" s="286"/>
      <c r="G274" s="286"/>
      <c r="H274" s="286"/>
      <c r="I274" s="286"/>
    </row>
    <row r="275" spans="2:9" ht="15.75" customHeight="1" x14ac:dyDescent="0.35">
      <c r="B275" s="291"/>
      <c r="C275" s="292"/>
      <c r="D275" s="286"/>
      <c r="E275" s="286"/>
      <c r="F275" s="286"/>
      <c r="G275" s="286"/>
      <c r="H275" s="286"/>
      <c r="I275" s="286"/>
    </row>
    <row r="276" spans="2:9" ht="15.75" customHeight="1" x14ac:dyDescent="0.35">
      <c r="B276" s="291"/>
      <c r="C276" s="292"/>
      <c r="D276" s="286"/>
      <c r="E276" s="286"/>
      <c r="F276" s="286"/>
      <c r="G276" s="286"/>
      <c r="H276" s="286"/>
      <c r="I276" s="286"/>
    </row>
    <row r="277" spans="2:9" ht="15.75" customHeight="1" x14ac:dyDescent="0.35">
      <c r="B277" s="291"/>
      <c r="C277" s="292"/>
      <c r="D277" s="286"/>
      <c r="E277" s="286"/>
      <c r="F277" s="286"/>
      <c r="G277" s="286"/>
      <c r="H277" s="286"/>
      <c r="I277" s="286"/>
    </row>
    <row r="278" spans="2:9" ht="15.75" customHeight="1" x14ac:dyDescent="0.35">
      <c r="B278" s="291"/>
      <c r="C278" s="292"/>
      <c r="D278" s="286"/>
      <c r="E278" s="286"/>
      <c r="F278" s="286"/>
      <c r="G278" s="286"/>
      <c r="H278" s="286"/>
      <c r="I278" s="286"/>
    </row>
    <row r="279" spans="2:9" ht="15.75" customHeight="1" x14ac:dyDescent="0.35">
      <c r="B279" s="291"/>
      <c r="C279" s="292"/>
      <c r="D279" s="286"/>
      <c r="E279" s="286"/>
      <c r="F279" s="286"/>
      <c r="G279" s="286"/>
      <c r="H279" s="286"/>
      <c r="I279" s="286"/>
    </row>
    <row r="280" spans="2:9" ht="15.75" customHeight="1" x14ac:dyDescent="0.35">
      <c r="B280" s="291"/>
      <c r="C280" s="292"/>
      <c r="D280" s="286"/>
      <c r="E280" s="286"/>
      <c r="F280" s="286"/>
      <c r="G280" s="286"/>
      <c r="H280" s="286"/>
      <c r="I280" s="286"/>
    </row>
    <row r="281" spans="2:9" ht="15.75" customHeight="1" x14ac:dyDescent="0.35">
      <c r="B281" s="291"/>
      <c r="C281" s="292"/>
      <c r="D281" s="286"/>
      <c r="E281" s="286"/>
      <c r="F281" s="286"/>
      <c r="G281" s="286"/>
      <c r="H281" s="286"/>
      <c r="I281" s="286"/>
    </row>
    <row r="282" spans="2:9" ht="15.75" customHeight="1" x14ac:dyDescent="0.35">
      <c r="B282" s="291"/>
      <c r="C282" s="292"/>
      <c r="D282" s="286"/>
      <c r="E282" s="286"/>
      <c r="F282" s="286"/>
      <c r="G282" s="286"/>
      <c r="H282" s="286"/>
      <c r="I282" s="286"/>
    </row>
    <row r="283" spans="2:9" ht="15.75" customHeight="1" x14ac:dyDescent="0.35">
      <c r="B283" s="291"/>
      <c r="C283" s="292"/>
      <c r="D283" s="286"/>
      <c r="E283" s="286"/>
      <c r="F283" s="286"/>
      <c r="G283" s="286"/>
      <c r="H283" s="286"/>
      <c r="I283" s="286"/>
    </row>
    <row r="284" spans="2:9" ht="15.75" customHeight="1" x14ac:dyDescent="0.35">
      <c r="B284" s="291"/>
      <c r="C284" s="292"/>
      <c r="D284" s="286"/>
      <c r="E284" s="286"/>
      <c r="F284" s="286"/>
      <c r="G284" s="286"/>
      <c r="H284" s="286"/>
      <c r="I284" s="286"/>
    </row>
    <row r="285" spans="2:9" ht="15.75" customHeight="1" x14ac:dyDescent="0.35">
      <c r="B285" s="291"/>
      <c r="C285" s="292"/>
      <c r="D285" s="286"/>
      <c r="E285" s="286"/>
      <c r="F285" s="286"/>
      <c r="G285" s="286"/>
      <c r="H285" s="286"/>
      <c r="I285" s="286"/>
    </row>
    <row r="286" spans="2:9" ht="15.75" customHeight="1" x14ac:dyDescent="0.35">
      <c r="B286" s="291"/>
      <c r="C286" s="292"/>
      <c r="D286" s="286"/>
      <c r="E286" s="286"/>
      <c r="F286" s="286"/>
      <c r="G286" s="286"/>
      <c r="H286" s="286"/>
      <c r="I286" s="286"/>
    </row>
    <row r="287" spans="2:9" ht="15.75" customHeight="1" x14ac:dyDescent="0.35">
      <c r="B287" s="291"/>
      <c r="C287" s="292"/>
      <c r="D287" s="286"/>
      <c r="E287" s="286"/>
      <c r="F287" s="286"/>
      <c r="G287" s="286"/>
      <c r="H287" s="286"/>
      <c r="I287" s="286"/>
    </row>
    <row r="288" spans="2:9" ht="15.75" customHeight="1" x14ac:dyDescent="0.35">
      <c r="B288" s="291"/>
      <c r="C288" s="292"/>
      <c r="D288" s="286"/>
      <c r="E288" s="286"/>
      <c r="F288" s="286"/>
      <c r="G288" s="286"/>
      <c r="H288" s="286"/>
      <c r="I288" s="286"/>
    </row>
    <row r="289" spans="2:9" ht="15.75" customHeight="1" x14ac:dyDescent="0.35">
      <c r="B289" s="291"/>
      <c r="C289" s="292"/>
      <c r="D289" s="286"/>
      <c r="E289" s="286"/>
      <c r="F289" s="286"/>
      <c r="G289" s="286"/>
      <c r="H289" s="286"/>
      <c r="I289" s="286"/>
    </row>
    <row r="290" spans="2:9" ht="15.75" customHeight="1" x14ac:dyDescent="0.35">
      <c r="B290" s="291"/>
      <c r="C290" s="292"/>
      <c r="D290" s="286"/>
      <c r="E290" s="286"/>
      <c r="F290" s="286"/>
      <c r="G290" s="286"/>
      <c r="H290" s="286"/>
      <c r="I290" s="286"/>
    </row>
    <row r="291" spans="2:9" ht="15.75" customHeight="1" x14ac:dyDescent="0.35">
      <c r="B291" s="291"/>
      <c r="C291" s="292"/>
      <c r="D291" s="286"/>
      <c r="E291" s="286"/>
      <c r="F291" s="286"/>
      <c r="G291" s="286"/>
      <c r="H291" s="286"/>
      <c r="I291" s="286"/>
    </row>
    <row r="292" spans="2:9" ht="15.75" customHeight="1" x14ac:dyDescent="0.35">
      <c r="B292" s="291"/>
      <c r="C292" s="292"/>
      <c r="D292" s="286"/>
      <c r="E292" s="286"/>
      <c r="F292" s="286"/>
      <c r="G292" s="286"/>
      <c r="H292" s="286"/>
      <c r="I292" s="286"/>
    </row>
    <row r="293" spans="2:9" ht="15.75" customHeight="1" x14ac:dyDescent="0.35">
      <c r="B293" s="291"/>
      <c r="C293" s="292"/>
      <c r="D293" s="286"/>
      <c r="E293" s="286"/>
      <c r="F293" s="286"/>
      <c r="G293" s="286"/>
      <c r="H293" s="286"/>
      <c r="I293" s="286"/>
    </row>
    <row r="294" spans="2:9" ht="15.75" customHeight="1" x14ac:dyDescent="0.35">
      <c r="B294" s="291"/>
      <c r="C294" s="292"/>
      <c r="D294" s="286"/>
      <c r="E294" s="286"/>
      <c r="F294" s="286"/>
      <c r="G294" s="286"/>
      <c r="H294" s="286"/>
      <c r="I294" s="286"/>
    </row>
    <row r="295" spans="2:9" ht="15.75" customHeight="1" x14ac:dyDescent="0.35">
      <c r="B295" s="291"/>
      <c r="C295" s="292"/>
      <c r="D295" s="286"/>
      <c r="E295" s="286"/>
      <c r="F295" s="286"/>
      <c r="G295" s="286"/>
      <c r="H295" s="286"/>
      <c r="I295" s="286"/>
    </row>
    <row r="296" spans="2:9" ht="15.75" customHeight="1" x14ac:dyDescent="0.35">
      <c r="B296" s="291"/>
      <c r="C296" s="292"/>
      <c r="D296" s="286"/>
      <c r="E296" s="286"/>
      <c r="F296" s="286"/>
      <c r="G296" s="286"/>
      <c r="H296" s="286"/>
      <c r="I296" s="286"/>
    </row>
    <row r="297" spans="2:9" ht="15.75" customHeight="1" x14ac:dyDescent="0.35">
      <c r="B297" s="291"/>
      <c r="C297" s="292"/>
      <c r="D297" s="286"/>
      <c r="E297" s="286"/>
      <c r="F297" s="286"/>
      <c r="G297" s="286"/>
      <c r="H297" s="286"/>
      <c r="I297" s="286"/>
    </row>
    <row r="298" spans="2:9" ht="15.75" customHeight="1" x14ac:dyDescent="0.35">
      <c r="B298" s="291"/>
      <c r="C298" s="292"/>
      <c r="D298" s="286"/>
      <c r="E298" s="286"/>
      <c r="F298" s="286"/>
      <c r="G298" s="286"/>
      <c r="H298" s="286"/>
      <c r="I298" s="286"/>
    </row>
    <row r="299" spans="2:9" ht="15.75" customHeight="1" x14ac:dyDescent="0.35">
      <c r="B299" s="291"/>
      <c r="C299" s="292"/>
      <c r="D299" s="286"/>
      <c r="E299" s="286"/>
      <c r="F299" s="286"/>
      <c r="G299" s="286"/>
      <c r="H299" s="286"/>
      <c r="I299" s="286"/>
    </row>
    <row r="300" spans="2:9" ht="15.75" customHeight="1" x14ac:dyDescent="0.35">
      <c r="B300" s="291"/>
      <c r="C300" s="292"/>
      <c r="D300" s="286"/>
      <c r="E300" s="286"/>
      <c r="F300" s="286"/>
      <c r="G300" s="286"/>
      <c r="H300" s="286"/>
      <c r="I300" s="286"/>
    </row>
    <row r="301" spans="2:9" ht="15.75" customHeight="1" x14ac:dyDescent="0.35">
      <c r="B301" s="291"/>
      <c r="C301" s="292"/>
      <c r="D301" s="286"/>
      <c r="E301" s="286"/>
      <c r="F301" s="286"/>
      <c r="G301" s="286"/>
      <c r="H301" s="286"/>
      <c r="I301" s="286"/>
    </row>
    <row r="302" spans="2:9" ht="15.75" customHeight="1" x14ac:dyDescent="0.35">
      <c r="B302" s="291"/>
      <c r="C302" s="292"/>
      <c r="D302" s="286"/>
      <c r="E302" s="286"/>
      <c r="F302" s="286"/>
      <c r="G302" s="286"/>
      <c r="H302" s="286"/>
      <c r="I302" s="286"/>
    </row>
    <row r="303" spans="2:9" ht="15.75" customHeight="1" x14ac:dyDescent="0.35">
      <c r="B303" s="291"/>
      <c r="C303" s="292"/>
      <c r="D303" s="286"/>
      <c r="E303" s="286"/>
      <c r="F303" s="286"/>
      <c r="G303" s="286"/>
      <c r="H303" s="286"/>
      <c r="I303" s="286"/>
    </row>
    <row r="304" spans="2:9" ht="15.75" customHeight="1" x14ac:dyDescent="0.35">
      <c r="B304" s="291"/>
      <c r="C304" s="292"/>
      <c r="D304" s="286"/>
      <c r="E304" s="286"/>
      <c r="F304" s="286"/>
      <c r="G304" s="286"/>
      <c r="H304" s="286"/>
      <c r="I304" s="286"/>
    </row>
    <row r="305" spans="2:9" ht="15.75" customHeight="1" x14ac:dyDescent="0.35">
      <c r="B305" s="291"/>
      <c r="C305" s="292"/>
      <c r="D305" s="286"/>
      <c r="E305" s="286"/>
      <c r="F305" s="286"/>
      <c r="G305" s="286"/>
      <c r="H305" s="286"/>
      <c r="I305" s="286"/>
    </row>
    <row r="306" spans="2:9" ht="15.75" customHeight="1" x14ac:dyDescent="0.35">
      <c r="B306" s="291"/>
      <c r="C306" s="292"/>
      <c r="D306" s="286"/>
      <c r="E306" s="286"/>
      <c r="F306" s="286"/>
      <c r="G306" s="286"/>
      <c r="H306" s="286"/>
      <c r="I306" s="286"/>
    </row>
    <row r="307" spans="2:9" ht="15.75" customHeight="1" x14ac:dyDescent="0.35">
      <c r="B307" s="291"/>
      <c r="C307" s="292"/>
      <c r="D307" s="286"/>
      <c r="E307" s="286"/>
      <c r="F307" s="286"/>
      <c r="G307" s="286"/>
      <c r="H307" s="286"/>
      <c r="I307" s="286"/>
    </row>
    <row r="308" spans="2:9" ht="15.75" customHeight="1" x14ac:dyDescent="0.35">
      <c r="B308" s="291"/>
      <c r="C308" s="292"/>
      <c r="D308" s="286"/>
      <c r="E308" s="286"/>
      <c r="F308" s="286"/>
      <c r="G308" s="286"/>
      <c r="H308" s="286"/>
      <c r="I308" s="286"/>
    </row>
    <row r="309" spans="2:9" ht="15.75" customHeight="1" x14ac:dyDescent="0.35">
      <c r="B309" s="291"/>
      <c r="C309" s="292"/>
      <c r="D309" s="286"/>
      <c r="E309" s="286"/>
      <c r="F309" s="286"/>
      <c r="G309" s="286"/>
      <c r="H309" s="286"/>
      <c r="I309" s="286"/>
    </row>
    <row r="310" spans="2:9" ht="15.75" customHeight="1" x14ac:dyDescent="0.35">
      <c r="B310" s="291"/>
      <c r="C310" s="292"/>
      <c r="D310" s="286"/>
      <c r="E310" s="286"/>
      <c r="F310" s="286"/>
      <c r="G310" s="286"/>
      <c r="H310" s="286"/>
      <c r="I310" s="286"/>
    </row>
    <row r="311" spans="2:9" ht="15.75" customHeight="1" x14ac:dyDescent="0.35">
      <c r="B311" s="291"/>
      <c r="C311" s="292"/>
      <c r="D311" s="286"/>
      <c r="E311" s="286"/>
      <c r="F311" s="286"/>
      <c r="G311" s="286"/>
      <c r="H311" s="286"/>
      <c r="I311" s="286"/>
    </row>
    <row r="312" spans="2:9" ht="15.75" customHeight="1" x14ac:dyDescent="0.35">
      <c r="B312" s="291"/>
      <c r="C312" s="292"/>
      <c r="D312" s="286"/>
      <c r="E312" s="286"/>
      <c r="F312" s="286"/>
      <c r="G312" s="286"/>
      <c r="H312" s="286"/>
      <c r="I312" s="286"/>
    </row>
    <row r="313" spans="2:9" ht="15.75" customHeight="1" x14ac:dyDescent="0.35">
      <c r="B313" s="291"/>
      <c r="C313" s="292"/>
      <c r="D313" s="286"/>
      <c r="E313" s="286"/>
      <c r="F313" s="286"/>
      <c r="G313" s="286"/>
      <c r="H313" s="286"/>
      <c r="I313" s="286"/>
    </row>
    <row r="314" spans="2:9" ht="15.75" customHeight="1" x14ac:dyDescent="0.35">
      <c r="B314" s="291"/>
      <c r="C314" s="292"/>
      <c r="D314" s="286"/>
      <c r="E314" s="286"/>
      <c r="F314" s="286"/>
      <c r="G314" s="286"/>
      <c r="H314" s="286"/>
      <c r="I314" s="286"/>
    </row>
    <row r="315" spans="2:9" ht="15.75" customHeight="1" x14ac:dyDescent="0.35">
      <c r="B315" s="291"/>
      <c r="C315" s="292"/>
      <c r="D315" s="286"/>
      <c r="E315" s="286"/>
      <c r="F315" s="286"/>
      <c r="G315" s="286"/>
      <c r="H315" s="286"/>
      <c r="I315" s="286"/>
    </row>
    <row r="316" spans="2:9" ht="15.75" customHeight="1" x14ac:dyDescent="0.35">
      <c r="B316" s="291"/>
      <c r="C316" s="292"/>
      <c r="D316" s="286"/>
      <c r="E316" s="286"/>
      <c r="F316" s="286"/>
      <c r="G316" s="286"/>
      <c r="H316" s="286"/>
      <c r="I316" s="286"/>
    </row>
    <row r="317" spans="2:9" ht="15.75" customHeight="1" x14ac:dyDescent="0.35">
      <c r="B317" s="291"/>
      <c r="C317" s="292"/>
      <c r="D317" s="286"/>
      <c r="E317" s="286"/>
      <c r="F317" s="286"/>
      <c r="G317" s="286"/>
      <c r="H317" s="286"/>
      <c r="I317" s="286"/>
    </row>
    <row r="318" spans="2:9" ht="15.75" customHeight="1" x14ac:dyDescent="0.35">
      <c r="B318" s="291"/>
      <c r="C318" s="292"/>
      <c r="D318" s="286"/>
      <c r="E318" s="286"/>
      <c r="F318" s="286"/>
      <c r="G318" s="286"/>
      <c r="H318" s="286"/>
      <c r="I318" s="286"/>
    </row>
    <row r="319" spans="2:9" ht="15.75" customHeight="1" x14ac:dyDescent="0.35">
      <c r="B319" s="291"/>
      <c r="C319" s="292"/>
      <c r="D319" s="286"/>
      <c r="E319" s="286"/>
      <c r="F319" s="286"/>
      <c r="G319" s="286"/>
      <c r="H319" s="286"/>
      <c r="I319" s="286"/>
    </row>
    <row r="320" spans="2:9" ht="15.75" customHeight="1" x14ac:dyDescent="0.35">
      <c r="B320" s="291"/>
      <c r="C320" s="292"/>
      <c r="D320" s="286"/>
      <c r="E320" s="286"/>
      <c r="F320" s="286"/>
      <c r="G320" s="286"/>
      <c r="H320" s="286"/>
      <c r="I320" s="286"/>
    </row>
    <row r="321" spans="2:9" ht="15.75" customHeight="1" x14ac:dyDescent="0.35">
      <c r="B321" s="291"/>
      <c r="C321" s="292"/>
      <c r="D321" s="286"/>
      <c r="E321" s="286"/>
      <c r="F321" s="286"/>
      <c r="G321" s="286"/>
      <c r="H321" s="286"/>
      <c r="I321" s="286"/>
    </row>
    <row r="322" spans="2:9" ht="15.75" customHeight="1" x14ac:dyDescent="0.35">
      <c r="B322" s="291"/>
      <c r="C322" s="292"/>
      <c r="D322" s="286"/>
      <c r="E322" s="286"/>
      <c r="F322" s="286"/>
      <c r="G322" s="286"/>
      <c r="H322" s="286"/>
      <c r="I322" s="286"/>
    </row>
    <row r="323" spans="2:9" ht="15.75" customHeight="1" x14ac:dyDescent="0.35">
      <c r="B323" s="291"/>
      <c r="C323" s="292"/>
      <c r="D323" s="286"/>
      <c r="E323" s="286"/>
      <c r="F323" s="286"/>
      <c r="G323" s="286"/>
      <c r="H323" s="286"/>
      <c r="I323" s="286"/>
    </row>
    <row r="324" spans="2:9" ht="15.75" customHeight="1" x14ac:dyDescent="0.35">
      <c r="B324" s="291"/>
      <c r="C324" s="292"/>
      <c r="D324" s="286"/>
      <c r="E324" s="286"/>
      <c r="F324" s="286"/>
      <c r="G324" s="286"/>
      <c r="H324" s="286"/>
      <c r="I324" s="286"/>
    </row>
    <row r="325" spans="2:9" ht="15.75" customHeight="1" x14ac:dyDescent="0.35">
      <c r="B325" s="291"/>
      <c r="C325" s="292"/>
      <c r="D325" s="286"/>
      <c r="E325" s="286"/>
      <c r="F325" s="286"/>
      <c r="G325" s="286"/>
      <c r="H325" s="286"/>
      <c r="I325" s="286"/>
    </row>
    <row r="326" spans="2:9" ht="15.75" customHeight="1" x14ac:dyDescent="0.35">
      <c r="B326" s="291"/>
      <c r="C326" s="292"/>
      <c r="D326" s="286"/>
      <c r="E326" s="286"/>
      <c r="F326" s="286"/>
      <c r="G326" s="286"/>
      <c r="H326" s="286"/>
      <c r="I326" s="286"/>
    </row>
    <row r="327" spans="2:9" ht="15.75" customHeight="1" x14ac:dyDescent="0.35">
      <c r="B327" s="291"/>
      <c r="C327" s="292"/>
      <c r="D327" s="286"/>
      <c r="E327" s="286"/>
      <c r="F327" s="286"/>
      <c r="G327" s="286"/>
      <c r="H327" s="286"/>
      <c r="I327" s="286"/>
    </row>
    <row r="328" spans="2:9" ht="15.75" customHeight="1" x14ac:dyDescent="0.35">
      <c r="B328" s="291"/>
      <c r="C328" s="292"/>
      <c r="D328" s="286"/>
      <c r="E328" s="286"/>
      <c r="F328" s="286"/>
      <c r="G328" s="286"/>
      <c r="H328" s="286"/>
      <c r="I328" s="286"/>
    </row>
    <row r="329" spans="2:9" ht="15.75" customHeight="1" x14ac:dyDescent="0.35">
      <c r="B329" s="291"/>
      <c r="C329" s="292"/>
      <c r="D329" s="286"/>
      <c r="E329" s="286"/>
      <c r="F329" s="286"/>
      <c r="G329" s="286"/>
      <c r="H329" s="286"/>
      <c r="I329" s="286"/>
    </row>
    <row r="330" spans="2:9" ht="15.75" customHeight="1" x14ac:dyDescent="0.35">
      <c r="B330" s="291"/>
      <c r="C330" s="292"/>
      <c r="D330" s="286"/>
      <c r="E330" s="286"/>
      <c r="F330" s="286"/>
      <c r="G330" s="286"/>
      <c r="H330" s="286"/>
      <c r="I330" s="286"/>
    </row>
    <row r="331" spans="2:9" ht="15.75" customHeight="1" x14ac:dyDescent="0.35">
      <c r="B331" s="291"/>
      <c r="C331" s="292"/>
      <c r="D331" s="286"/>
      <c r="E331" s="286"/>
      <c r="F331" s="286"/>
      <c r="G331" s="286"/>
      <c r="H331" s="286"/>
      <c r="I331" s="286"/>
    </row>
    <row r="332" spans="2:9" ht="15.75" customHeight="1" x14ac:dyDescent="0.35">
      <c r="B332" s="291"/>
      <c r="C332" s="292"/>
      <c r="D332" s="286"/>
      <c r="E332" s="286"/>
      <c r="F332" s="286"/>
      <c r="G332" s="286"/>
      <c r="H332" s="286"/>
      <c r="I332" s="286"/>
    </row>
    <row r="333" spans="2:9" ht="15.75" customHeight="1" x14ac:dyDescent="0.35">
      <c r="B333" s="291"/>
      <c r="C333" s="292"/>
      <c r="D333" s="286"/>
      <c r="E333" s="286"/>
      <c r="F333" s="286"/>
      <c r="G333" s="286"/>
      <c r="H333" s="286"/>
      <c r="I333" s="286"/>
    </row>
    <row r="334" spans="2:9" ht="15.75" customHeight="1" x14ac:dyDescent="0.35">
      <c r="B334" s="291"/>
      <c r="C334" s="292"/>
      <c r="D334" s="286"/>
      <c r="E334" s="286"/>
      <c r="F334" s="286"/>
      <c r="G334" s="286"/>
      <c r="H334" s="286"/>
      <c r="I334" s="286"/>
    </row>
    <row r="335" spans="2:9" ht="15.75" customHeight="1" x14ac:dyDescent="0.35">
      <c r="B335" s="291"/>
      <c r="C335" s="292"/>
      <c r="D335" s="286"/>
      <c r="E335" s="286"/>
      <c r="F335" s="286"/>
      <c r="G335" s="286"/>
      <c r="H335" s="286"/>
      <c r="I335" s="286"/>
    </row>
    <row r="336" spans="2:9" ht="15.75" customHeight="1" x14ac:dyDescent="0.35">
      <c r="B336" s="291"/>
      <c r="C336" s="292"/>
      <c r="D336" s="286"/>
      <c r="E336" s="286"/>
      <c r="F336" s="286"/>
      <c r="G336" s="286"/>
      <c r="H336" s="286"/>
      <c r="I336" s="286"/>
    </row>
    <row r="337" spans="2:9" ht="15.75" customHeight="1" x14ac:dyDescent="0.35">
      <c r="B337" s="291"/>
      <c r="C337" s="292"/>
      <c r="D337" s="286"/>
      <c r="E337" s="286"/>
      <c r="F337" s="286"/>
      <c r="G337" s="286"/>
      <c r="H337" s="286"/>
      <c r="I337" s="286"/>
    </row>
    <row r="338" spans="2:9" ht="15.75" customHeight="1" x14ac:dyDescent="0.35">
      <c r="B338" s="291"/>
      <c r="C338" s="292"/>
      <c r="D338" s="286"/>
      <c r="E338" s="286"/>
      <c r="F338" s="286"/>
      <c r="G338" s="286"/>
      <c r="H338" s="286"/>
      <c r="I338" s="286"/>
    </row>
    <row r="339" spans="2:9" ht="15.75" customHeight="1" x14ac:dyDescent="0.35">
      <c r="B339" s="291"/>
      <c r="C339" s="292"/>
      <c r="D339" s="286"/>
      <c r="E339" s="286"/>
      <c r="F339" s="286"/>
      <c r="G339" s="286"/>
      <c r="H339" s="286"/>
      <c r="I339" s="286"/>
    </row>
    <row r="340" spans="2:9" ht="15.75" customHeight="1" x14ac:dyDescent="0.35">
      <c r="B340" s="291"/>
      <c r="C340" s="292"/>
      <c r="D340" s="286"/>
      <c r="E340" s="286"/>
      <c r="F340" s="286"/>
      <c r="G340" s="286"/>
      <c r="H340" s="286"/>
      <c r="I340" s="286"/>
    </row>
    <row r="341" spans="2:9" ht="15.75" customHeight="1" x14ac:dyDescent="0.35">
      <c r="B341" s="291"/>
      <c r="C341" s="292"/>
      <c r="D341" s="286"/>
      <c r="E341" s="286"/>
      <c r="F341" s="286"/>
      <c r="G341" s="286"/>
      <c r="H341" s="286"/>
      <c r="I341" s="286"/>
    </row>
    <row r="342" spans="2:9" ht="15.75" customHeight="1" x14ac:dyDescent="0.35">
      <c r="B342" s="291"/>
      <c r="C342" s="292"/>
      <c r="D342" s="286"/>
      <c r="E342" s="286"/>
      <c r="F342" s="286"/>
      <c r="G342" s="286"/>
      <c r="H342" s="286"/>
      <c r="I342" s="286"/>
    </row>
    <row r="343" spans="2:9" ht="15.75" customHeight="1" x14ac:dyDescent="0.35">
      <c r="B343" s="291"/>
      <c r="C343" s="292"/>
      <c r="D343" s="286"/>
      <c r="E343" s="286"/>
      <c r="F343" s="286"/>
      <c r="G343" s="286"/>
      <c r="H343" s="286"/>
      <c r="I343" s="286"/>
    </row>
    <row r="344" spans="2:9" ht="15.75" customHeight="1" x14ac:dyDescent="0.35">
      <c r="B344" s="291"/>
      <c r="C344" s="292"/>
      <c r="D344" s="286"/>
      <c r="E344" s="286"/>
      <c r="F344" s="286"/>
      <c r="G344" s="286"/>
      <c r="H344" s="286"/>
      <c r="I344" s="286"/>
    </row>
    <row r="345" spans="2:9" ht="15.75" customHeight="1" x14ac:dyDescent="0.35">
      <c r="B345" s="291"/>
      <c r="C345" s="292"/>
      <c r="D345" s="286"/>
      <c r="E345" s="286"/>
      <c r="F345" s="286"/>
      <c r="G345" s="286"/>
      <c r="H345" s="286"/>
      <c r="I345" s="286"/>
    </row>
    <row r="346" spans="2:9" ht="15.75" customHeight="1" x14ac:dyDescent="0.35">
      <c r="B346" s="291"/>
      <c r="C346" s="292"/>
      <c r="D346" s="286"/>
      <c r="E346" s="286"/>
      <c r="F346" s="286"/>
      <c r="G346" s="286"/>
      <c r="H346" s="286"/>
      <c r="I346" s="286"/>
    </row>
    <row r="347" spans="2:9" ht="15.75" customHeight="1" x14ac:dyDescent="0.35">
      <c r="B347" s="291"/>
      <c r="C347" s="292"/>
      <c r="D347" s="286"/>
      <c r="E347" s="286"/>
      <c r="F347" s="286"/>
      <c r="G347" s="286"/>
      <c r="H347" s="286"/>
      <c r="I347" s="286"/>
    </row>
    <row r="348" spans="2:9" ht="15.75" customHeight="1" x14ac:dyDescent="0.35">
      <c r="B348" s="291"/>
      <c r="C348" s="292"/>
      <c r="D348" s="286"/>
      <c r="E348" s="286"/>
      <c r="F348" s="286"/>
      <c r="G348" s="286"/>
      <c r="H348" s="286"/>
      <c r="I348" s="286"/>
    </row>
    <row r="349" spans="2:9" ht="15.75" customHeight="1" x14ac:dyDescent="0.35">
      <c r="B349" s="291"/>
      <c r="C349" s="292"/>
      <c r="D349" s="286"/>
      <c r="E349" s="286"/>
      <c r="F349" s="286"/>
      <c r="G349" s="286"/>
      <c r="H349" s="286"/>
      <c r="I349" s="286"/>
    </row>
    <row r="350" spans="2:9" ht="15.75" customHeight="1" x14ac:dyDescent="0.35">
      <c r="B350" s="291"/>
      <c r="C350" s="292"/>
      <c r="D350" s="286"/>
      <c r="E350" s="286"/>
      <c r="F350" s="286"/>
      <c r="G350" s="286"/>
      <c r="H350" s="286"/>
      <c r="I350" s="286"/>
    </row>
    <row r="351" spans="2:9" ht="15.75" customHeight="1" x14ac:dyDescent="0.35">
      <c r="B351" s="291"/>
      <c r="C351" s="292"/>
      <c r="D351" s="286"/>
      <c r="E351" s="286"/>
      <c r="F351" s="286"/>
      <c r="G351" s="286"/>
      <c r="H351" s="286"/>
      <c r="I351" s="286"/>
    </row>
    <row r="352" spans="2:9" ht="15.75" customHeight="1" x14ac:dyDescent="0.35">
      <c r="B352" s="291"/>
      <c r="C352" s="292"/>
      <c r="D352" s="286"/>
      <c r="E352" s="286"/>
      <c r="F352" s="286"/>
      <c r="G352" s="286"/>
      <c r="H352" s="286"/>
      <c r="I352" s="286"/>
    </row>
    <row r="353" spans="2:9" ht="15.75" customHeight="1" x14ac:dyDescent="0.35">
      <c r="B353" s="291"/>
      <c r="C353" s="292"/>
      <c r="D353" s="286"/>
      <c r="E353" s="286"/>
      <c r="F353" s="286"/>
      <c r="G353" s="286"/>
      <c r="H353" s="286"/>
      <c r="I353" s="286"/>
    </row>
    <row r="354" spans="2:9" ht="15.75" customHeight="1" x14ac:dyDescent="0.35">
      <c r="B354" s="291"/>
      <c r="C354" s="292"/>
      <c r="D354" s="286"/>
      <c r="E354" s="286"/>
      <c r="F354" s="286"/>
      <c r="G354" s="286"/>
      <c r="H354" s="286"/>
      <c r="I354" s="286"/>
    </row>
    <row r="355" spans="2:9" ht="15.75" customHeight="1" x14ac:dyDescent="0.35">
      <c r="B355" s="291"/>
      <c r="C355" s="292"/>
      <c r="D355" s="286"/>
      <c r="E355" s="286"/>
      <c r="F355" s="286"/>
      <c r="G355" s="286"/>
      <c r="H355" s="286"/>
      <c r="I355" s="286"/>
    </row>
    <row r="356" spans="2:9" ht="15.75" customHeight="1" x14ac:dyDescent="0.35">
      <c r="B356" s="291"/>
      <c r="C356" s="292"/>
      <c r="D356" s="286"/>
      <c r="E356" s="286"/>
      <c r="F356" s="286"/>
      <c r="G356" s="286"/>
      <c r="H356" s="286"/>
      <c r="I356" s="286"/>
    </row>
    <row r="357" spans="2:9" ht="15.75" customHeight="1" x14ac:dyDescent="0.35">
      <c r="B357" s="291"/>
      <c r="C357" s="292"/>
      <c r="D357" s="286"/>
      <c r="E357" s="286"/>
      <c r="F357" s="286"/>
      <c r="G357" s="286"/>
      <c r="H357" s="286"/>
      <c r="I357" s="286"/>
    </row>
    <row r="358" spans="2:9" ht="15.75" customHeight="1" x14ac:dyDescent="0.35">
      <c r="B358" s="291"/>
      <c r="C358" s="292"/>
      <c r="D358" s="286"/>
      <c r="E358" s="286"/>
      <c r="F358" s="286"/>
      <c r="G358" s="286"/>
      <c r="H358" s="286"/>
      <c r="I358" s="286"/>
    </row>
    <row r="359" spans="2:9" ht="15.75" customHeight="1" x14ac:dyDescent="0.35">
      <c r="B359" s="291"/>
      <c r="C359" s="292"/>
      <c r="D359" s="286"/>
      <c r="E359" s="286"/>
      <c r="F359" s="286"/>
      <c r="G359" s="286"/>
      <c r="H359" s="286"/>
      <c r="I359" s="286"/>
    </row>
    <row r="360" spans="2:9" ht="15.75" customHeight="1" x14ac:dyDescent="0.35">
      <c r="B360" s="291"/>
      <c r="C360" s="292"/>
      <c r="D360" s="286"/>
      <c r="E360" s="286"/>
      <c r="F360" s="286"/>
      <c r="G360" s="286"/>
      <c r="H360" s="286"/>
      <c r="I360" s="286"/>
    </row>
    <row r="361" spans="2:9" ht="15.75" customHeight="1" x14ac:dyDescent="0.35">
      <c r="B361" s="291"/>
      <c r="C361" s="292"/>
      <c r="D361" s="286"/>
      <c r="E361" s="286"/>
      <c r="F361" s="286"/>
      <c r="G361" s="286"/>
      <c r="H361" s="286"/>
      <c r="I361" s="286"/>
    </row>
    <row r="362" spans="2:9" ht="15.75" customHeight="1" x14ac:dyDescent="0.35">
      <c r="B362" s="291"/>
      <c r="C362" s="292"/>
      <c r="D362" s="286"/>
      <c r="E362" s="286"/>
      <c r="F362" s="286"/>
      <c r="G362" s="286"/>
      <c r="H362" s="286"/>
      <c r="I362" s="286"/>
    </row>
    <row r="363" spans="2:9" ht="15.75" customHeight="1" x14ac:dyDescent="0.35">
      <c r="B363" s="291"/>
      <c r="C363" s="292"/>
      <c r="D363" s="286"/>
      <c r="E363" s="286"/>
      <c r="F363" s="286"/>
      <c r="G363" s="286"/>
      <c r="H363" s="286"/>
      <c r="I363" s="286"/>
    </row>
    <row r="364" spans="2:9" ht="15.75" customHeight="1" x14ac:dyDescent="0.35">
      <c r="B364" s="291"/>
      <c r="C364" s="292"/>
      <c r="D364" s="286"/>
      <c r="E364" s="286"/>
      <c r="F364" s="286"/>
      <c r="G364" s="286"/>
      <c r="H364" s="286"/>
      <c r="I364" s="286"/>
    </row>
    <row r="365" spans="2:9" ht="15.75" customHeight="1" x14ac:dyDescent="0.35">
      <c r="B365" s="291"/>
      <c r="C365" s="292"/>
      <c r="D365" s="286"/>
      <c r="E365" s="286"/>
      <c r="F365" s="286"/>
      <c r="G365" s="286"/>
      <c r="H365" s="286"/>
      <c r="I365" s="286"/>
    </row>
    <row r="366" spans="2:9" ht="15.75" customHeight="1" x14ac:dyDescent="0.35">
      <c r="B366" s="291"/>
      <c r="C366" s="292"/>
      <c r="D366" s="286"/>
      <c r="E366" s="286"/>
      <c r="F366" s="286"/>
      <c r="G366" s="286"/>
      <c r="H366" s="286"/>
      <c r="I366" s="286"/>
    </row>
    <row r="367" spans="2:9" ht="15.75" customHeight="1" x14ac:dyDescent="0.35">
      <c r="B367" s="291"/>
      <c r="C367" s="292"/>
      <c r="D367" s="286"/>
      <c r="E367" s="286"/>
      <c r="F367" s="286"/>
      <c r="G367" s="286"/>
      <c r="H367" s="286"/>
      <c r="I367" s="286"/>
    </row>
    <row r="368" spans="2:9" ht="15.75" customHeight="1" x14ac:dyDescent="0.35">
      <c r="B368" s="291"/>
      <c r="C368" s="292"/>
      <c r="D368" s="286"/>
      <c r="E368" s="286"/>
      <c r="F368" s="286"/>
      <c r="G368" s="286"/>
      <c r="H368" s="286"/>
      <c r="I368" s="286"/>
    </row>
    <row r="369" spans="2:9" ht="15.75" customHeight="1" x14ac:dyDescent="0.35">
      <c r="B369" s="291"/>
      <c r="C369" s="292"/>
      <c r="D369" s="286"/>
      <c r="E369" s="286"/>
      <c r="F369" s="286"/>
      <c r="G369" s="286"/>
      <c r="H369" s="286"/>
      <c r="I369" s="286"/>
    </row>
    <row r="370" spans="2:9" ht="15.75" customHeight="1" x14ac:dyDescent="0.35">
      <c r="B370" s="291"/>
      <c r="C370" s="292"/>
      <c r="D370" s="286"/>
      <c r="E370" s="286"/>
      <c r="F370" s="286"/>
      <c r="G370" s="286"/>
      <c r="H370" s="286"/>
      <c r="I370" s="286"/>
    </row>
    <row r="371" spans="2:9" ht="15.75" customHeight="1" x14ac:dyDescent="0.35">
      <c r="B371" s="291"/>
      <c r="C371" s="292"/>
      <c r="D371" s="286"/>
      <c r="E371" s="286"/>
      <c r="F371" s="286"/>
      <c r="G371" s="286"/>
      <c r="H371" s="286"/>
      <c r="I371" s="286"/>
    </row>
    <row r="372" spans="2:9" ht="15.75" customHeight="1" x14ac:dyDescent="0.35">
      <c r="B372" s="291"/>
      <c r="C372" s="292"/>
      <c r="D372" s="286"/>
      <c r="E372" s="286"/>
      <c r="F372" s="286"/>
      <c r="G372" s="286"/>
      <c r="H372" s="286"/>
      <c r="I372" s="286"/>
    </row>
    <row r="373" spans="2:9" ht="15.75" customHeight="1" x14ac:dyDescent="0.35">
      <c r="B373" s="291"/>
      <c r="C373" s="292"/>
      <c r="D373" s="286"/>
      <c r="E373" s="286"/>
      <c r="F373" s="286"/>
      <c r="G373" s="286"/>
      <c r="H373" s="286"/>
      <c r="I373" s="286"/>
    </row>
    <row r="374" spans="2:9" ht="15.75" customHeight="1" x14ac:dyDescent="0.35">
      <c r="B374" s="291"/>
      <c r="C374" s="292"/>
      <c r="D374" s="286"/>
      <c r="E374" s="286"/>
      <c r="F374" s="286"/>
      <c r="G374" s="286"/>
      <c r="H374" s="286"/>
      <c r="I374" s="286"/>
    </row>
    <row r="375" spans="2:9" ht="15.75" customHeight="1" x14ac:dyDescent="0.35">
      <c r="B375" s="291"/>
      <c r="C375" s="292"/>
      <c r="D375" s="286"/>
      <c r="E375" s="286"/>
      <c r="F375" s="286"/>
      <c r="G375" s="286"/>
      <c r="H375" s="286"/>
      <c r="I375" s="286"/>
    </row>
    <row r="376" spans="2:9" ht="15.75" customHeight="1" x14ac:dyDescent="0.35">
      <c r="B376" s="291"/>
      <c r="C376" s="292"/>
      <c r="D376" s="286"/>
      <c r="E376" s="286"/>
      <c r="F376" s="286"/>
      <c r="G376" s="286"/>
      <c r="H376" s="286"/>
      <c r="I376" s="286"/>
    </row>
    <row r="377" spans="2:9" ht="15.75" customHeight="1" x14ac:dyDescent="0.35">
      <c r="B377" s="291"/>
      <c r="C377" s="292"/>
      <c r="D377" s="286"/>
      <c r="E377" s="286"/>
      <c r="F377" s="286"/>
      <c r="G377" s="286"/>
      <c r="H377" s="286"/>
      <c r="I377" s="286"/>
    </row>
    <row r="378" spans="2:9" ht="15.75" customHeight="1" x14ac:dyDescent="0.35">
      <c r="B378" s="291"/>
      <c r="C378" s="292"/>
      <c r="D378" s="286"/>
      <c r="E378" s="286"/>
      <c r="F378" s="286"/>
      <c r="G378" s="286"/>
      <c r="H378" s="286"/>
      <c r="I378" s="286"/>
    </row>
    <row r="379" spans="2:9" ht="15.75" customHeight="1" x14ac:dyDescent="0.35">
      <c r="B379" s="291"/>
      <c r="C379" s="292"/>
      <c r="D379" s="286"/>
      <c r="E379" s="286"/>
      <c r="F379" s="286"/>
      <c r="G379" s="286"/>
      <c r="H379" s="286"/>
      <c r="I379" s="286"/>
    </row>
    <row r="380" spans="2:9" ht="15.75" customHeight="1" x14ac:dyDescent="0.35">
      <c r="B380" s="291"/>
      <c r="C380" s="292"/>
      <c r="D380" s="286"/>
      <c r="E380" s="286"/>
      <c r="F380" s="286"/>
      <c r="G380" s="286"/>
      <c r="H380" s="286"/>
      <c r="I380" s="286"/>
    </row>
    <row r="381" spans="2:9" ht="15.75" customHeight="1" x14ac:dyDescent="0.35">
      <c r="B381" s="291"/>
      <c r="C381" s="292"/>
      <c r="D381" s="286"/>
      <c r="E381" s="286"/>
      <c r="F381" s="286"/>
      <c r="G381" s="286"/>
      <c r="H381" s="286"/>
      <c r="I381" s="286"/>
    </row>
    <row r="382" spans="2:9" ht="15.75" customHeight="1" x14ac:dyDescent="0.35">
      <c r="B382" s="291"/>
      <c r="C382" s="292"/>
      <c r="D382" s="286"/>
      <c r="E382" s="286"/>
      <c r="F382" s="286"/>
      <c r="G382" s="286"/>
      <c r="H382" s="286"/>
      <c r="I382" s="286"/>
    </row>
    <row r="383" spans="2:9" ht="15.75" customHeight="1" x14ac:dyDescent="0.35">
      <c r="B383" s="291"/>
      <c r="C383" s="292"/>
      <c r="D383" s="286"/>
      <c r="E383" s="286"/>
      <c r="F383" s="286"/>
      <c r="G383" s="286"/>
      <c r="H383" s="286"/>
      <c r="I383" s="286"/>
    </row>
    <row r="384" spans="2:9" ht="15.75" customHeight="1" x14ac:dyDescent="0.35">
      <c r="B384" s="291"/>
      <c r="C384" s="292"/>
      <c r="D384" s="286"/>
      <c r="E384" s="286"/>
      <c r="F384" s="286"/>
      <c r="G384" s="286"/>
      <c r="H384" s="286"/>
      <c r="I384" s="286"/>
    </row>
    <row r="385" spans="2:9" ht="15.75" customHeight="1" x14ac:dyDescent="0.35">
      <c r="B385" s="291"/>
      <c r="C385" s="292"/>
      <c r="D385" s="286"/>
      <c r="E385" s="286"/>
      <c r="F385" s="286"/>
      <c r="G385" s="286"/>
      <c r="H385" s="286"/>
      <c r="I385" s="286"/>
    </row>
    <row r="386" spans="2:9" ht="15.75" customHeight="1" x14ac:dyDescent="0.35">
      <c r="B386" s="291"/>
      <c r="C386" s="292"/>
      <c r="D386" s="286"/>
      <c r="E386" s="286"/>
      <c r="F386" s="286"/>
      <c r="G386" s="286"/>
      <c r="H386" s="286"/>
      <c r="I386" s="286"/>
    </row>
    <row r="387" spans="2:9" ht="15.75" customHeight="1" x14ac:dyDescent="0.35">
      <c r="B387" s="291"/>
      <c r="C387" s="292"/>
      <c r="D387" s="286"/>
      <c r="E387" s="286"/>
      <c r="F387" s="286"/>
      <c r="G387" s="286"/>
      <c r="H387" s="286"/>
      <c r="I387" s="286"/>
    </row>
    <row r="388" spans="2:9" ht="15.75" customHeight="1" x14ac:dyDescent="0.35">
      <c r="B388" s="291"/>
      <c r="C388" s="292"/>
      <c r="D388" s="286"/>
      <c r="E388" s="286"/>
      <c r="F388" s="286"/>
      <c r="G388" s="286"/>
      <c r="H388" s="286"/>
      <c r="I388" s="286"/>
    </row>
    <row r="389" spans="2:9" ht="15.75" customHeight="1" x14ac:dyDescent="0.35">
      <c r="B389" s="291"/>
      <c r="C389" s="292"/>
      <c r="D389" s="286"/>
      <c r="E389" s="286"/>
      <c r="F389" s="286"/>
      <c r="G389" s="286"/>
      <c r="H389" s="286"/>
      <c r="I389" s="286"/>
    </row>
    <row r="390" spans="2:9" ht="15.75" customHeight="1" x14ac:dyDescent="0.35">
      <c r="B390" s="291"/>
      <c r="C390" s="292"/>
      <c r="D390" s="286"/>
      <c r="E390" s="286"/>
      <c r="F390" s="286"/>
      <c r="G390" s="286"/>
      <c r="H390" s="286"/>
      <c r="I390" s="286"/>
    </row>
    <row r="391" spans="2:9" ht="15.75" customHeight="1" x14ac:dyDescent="0.35">
      <c r="B391" s="291"/>
      <c r="C391" s="292"/>
      <c r="D391" s="286"/>
      <c r="E391" s="286"/>
      <c r="F391" s="286"/>
      <c r="G391" s="286"/>
      <c r="H391" s="286"/>
      <c r="I391" s="286"/>
    </row>
    <row r="392" spans="2:9" ht="15.75" customHeight="1" x14ac:dyDescent="0.35">
      <c r="B392" s="291"/>
      <c r="C392" s="292"/>
      <c r="D392" s="286"/>
      <c r="E392" s="286"/>
      <c r="F392" s="286"/>
      <c r="G392" s="286"/>
      <c r="H392" s="286"/>
      <c r="I392" s="286"/>
    </row>
    <row r="393" spans="2:9" ht="15.75" customHeight="1" x14ac:dyDescent="0.35">
      <c r="B393" s="291"/>
      <c r="C393" s="292"/>
      <c r="D393" s="286"/>
      <c r="E393" s="286"/>
      <c r="F393" s="286"/>
      <c r="G393" s="286"/>
      <c r="H393" s="286"/>
      <c r="I393" s="286"/>
    </row>
    <row r="394" spans="2:9" ht="15.75" customHeight="1" x14ac:dyDescent="0.35">
      <c r="B394" s="291"/>
      <c r="C394" s="292"/>
      <c r="D394" s="286"/>
      <c r="E394" s="286"/>
      <c r="F394" s="286"/>
      <c r="G394" s="286"/>
      <c r="H394" s="286"/>
      <c r="I394" s="286"/>
    </row>
    <row r="395" spans="2:9" ht="15.75" customHeight="1" x14ac:dyDescent="0.35">
      <c r="B395" s="291"/>
      <c r="C395" s="292"/>
      <c r="D395" s="286"/>
      <c r="E395" s="286"/>
      <c r="F395" s="286"/>
      <c r="G395" s="286"/>
      <c r="H395" s="286"/>
      <c r="I395" s="286"/>
    </row>
    <row r="396" spans="2:9" ht="15.75" customHeight="1" x14ac:dyDescent="0.35">
      <c r="B396" s="291"/>
      <c r="C396" s="292"/>
      <c r="D396" s="286"/>
      <c r="E396" s="286"/>
      <c r="F396" s="286"/>
      <c r="G396" s="286"/>
      <c r="H396" s="286"/>
      <c r="I396" s="286"/>
    </row>
    <row r="397" spans="2:9" ht="15.75" customHeight="1" x14ac:dyDescent="0.35">
      <c r="B397" s="291"/>
      <c r="C397" s="292"/>
      <c r="D397" s="286"/>
      <c r="E397" s="286"/>
      <c r="F397" s="286"/>
      <c r="G397" s="286"/>
      <c r="H397" s="286"/>
      <c r="I397" s="286"/>
    </row>
    <row r="398" spans="2:9" ht="15.75" customHeight="1" x14ac:dyDescent="0.35">
      <c r="B398" s="291"/>
      <c r="C398" s="292"/>
      <c r="D398" s="286"/>
      <c r="E398" s="286"/>
      <c r="F398" s="286"/>
      <c r="G398" s="286"/>
      <c r="H398" s="286"/>
      <c r="I398" s="286"/>
    </row>
    <row r="399" spans="2:9" ht="15.75" customHeight="1" x14ac:dyDescent="0.35">
      <c r="B399" s="291"/>
      <c r="C399" s="292"/>
      <c r="D399" s="286"/>
      <c r="E399" s="286"/>
      <c r="F399" s="286"/>
      <c r="G399" s="286"/>
      <c r="H399" s="286"/>
      <c r="I399" s="286"/>
    </row>
    <row r="400" spans="2:9" ht="15.75" customHeight="1" x14ac:dyDescent="0.35">
      <c r="B400" s="291"/>
      <c r="C400" s="292"/>
      <c r="D400" s="286"/>
      <c r="E400" s="286"/>
      <c r="F400" s="286"/>
      <c r="G400" s="286"/>
      <c r="H400" s="286"/>
      <c r="I400" s="286"/>
    </row>
    <row r="401" spans="2:9" ht="15.75" customHeight="1" x14ac:dyDescent="0.35">
      <c r="B401" s="291"/>
      <c r="C401" s="292"/>
      <c r="D401" s="286"/>
      <c r="E401" s="286"/>
      <c r="F401" s="286"/>
      <c r="G401" s="286"/>
      <c r="H401" s="286"/>
      <c r="I401" s="286"/>
    </row>
    <row r="402" spans="2:9" ht="15.75" customHeight="1" x14ac:dyDescent="0.35">
      <c r="B402" s="291"/>
      <c r="C402" s="292"/>
      <c r="D402" s="286"/>
      <c r="E402" s="286"/>
      <c r="F402" s="286"/>
      <c r="G402" s="286"/>
      <c r="H402" s="286"/>
      <c r="I402" s="286"/>
    </row>
    <row r="403" spans="2:9" ht="15.75" customHeight="1" x14ac:dyDescent="0.35">
      <c r="B403" s="291"/>
      <c r="C403" s="292"/>
      <c r="D403" s="286"/>
      <c r="E403" s="286"/>
      <c r="F403" s="286"/>
      <c r="G403" s="286"/>
      <c r="H403" s="286"/>
      <c r="I403" s="286"/>
    </row>
    <row r="404" spans="2:9" ht="15.75" customHeight="1" x14ac:dyDescent="0.35">
      <c r="B404" s="291"/>
      <c r="C404" s="292"/>
      <c r="D404" s="286"/>
      <c r="E404" s="286"/>
      <c r="F404" s="286"/>
      <c r="G404" s="286"/>
      <c r="H404" s="286"/>
      <c r="I404" s="286"/>
    </row>
    <row r="405" spans="2:9" ht="15.75" customHeight="1" x14ac:dyDescent="0.35">
      <c r="B405" s="291"/>
      <c r="C405" s="292"/>
      <c r="D405" s="286"/>
      <c r="E405" s="286"/>
      <c r="F405" s="286"/>
      <c r="G405" s="286"/>
      <c r="H405" s="286"/>
      <c r="I405" s="286"/>
    </row>
    <row r="406" spans="2:9" ht="15.75" customHeight="1" x14ac:dyDescent="0.35">
      <c r="B406" s="291"/>
      <c r="C406" s="292"/>
      <c r="D406" s="286"/>
      <c r="E406" s="286"/>
      <c r="F406" s="286"/>
      <c r="G406" s="286"/>
      <c r="H406" s="286"/>
      <c r="I406" s="286"/>
    </row>
    <row r="407" spans="2:9" ht="15.75" customHeight="1" x14ac:dyDescent="0.35">
      <c r="B407" s="291"/>
      <c r="C407" s="292"/>
      <c r="D407" s="286"/>
      <c r="E407" s="286"/>
      <c r="F407" s="286"/>
      <c r="G407" s="286"/>
      <c r="H407" s="286"/>
      <c r="I407" s="286"/>
    </row>
    <row r="408" spans="2:9" ht="15.75" customHeight="1" x14ac:dyDescent="0.35">
      <c r="B408" s="291"/>
      <c r="C408" s="292"/>
      <c r="D408" s="286"/>
      <c r="E408" s="286"/>
      <c r="F408" s="286"/>
      <c r="G408" s="286"/>
      <c r="H408" s="286"/>
      <c r="I408" s="286"/>
    </row>
    <row r="409" spans="2:9" ht="15.75" customHeight="1" x14ac:dyDescent="0.35">
      <c r="B409" s="291"/>
      <c r="C409" s="292"/>
      <c r="D409" s="286"/>
      <c r="E409" s="286"/>
      <c r="F409" s="286"/>
      <c r="G409" s="286"/>
      <c r="H409" s="286"/>
      <c r="I409" s="286"/>
    </row>
    <row r="410" spans="2:9" ht="15.75" customHeight="1" x14ac:dyDescent="0.35">
      <c r="B410" s="291"/>
      <c r="C410" s="292"/>
      <c r="D410" s="286"/>
      <c r="E410" s="286"/>
      <c r="F410" s="286"/>
      <c r="G410" s="286"/>
      <c r="H410" s="286"/>
      <c r="I410" s="286"/>
    </row>
    <row r="411" spans="2:9" ht="15.75" customHeight="1" x14ac:dyDescent="0.35">
      <c r="B411" s="291"/>
      <c r="C411" s="292"/>
      <c r="D411" s="286"/>
      <c r="E411" s="286"/>
      <c r="F411" s="286"/>
      <c r="G411" s="286"/>
      <c r="H411" s="286"/>
      <c r="I411" s="286"/>
    </row>
    <row r="412" spans="2:9" ht="15.75" customHeight="1" x14ac:dyDescent="0.35">
      <c r="B412" s="291"/>
      <c r="C412" s="292"/>
      <c r="D412" s="286"/>
      <c r="E412" s="286"/>
      <c r="F412" s="286"/>
      <c r="G412" s="286"/>
      <c r="H412" s="286"/>
      <c r="I412" s="286"/>
    </row>
    <row r="413" spans="2:9" ht="15.75" customHeight="1" x14ac:dyDescent="0.35">
      <c r="B413" s="291"/>
      <c r="C413" s="292"/>
      <c r="D413" s="286"/>
      <c r="E413" s="286"/>
      <c r="F413" s="286"/>
      <c r="G413" s="286"/>
      <c r="H413" s="286"/>
      <c r="I413" s="286"/>
    </row>
    <row r="414" spans="2:9" ht="15.75" customHeight="1" x14ac:dyDescent="0.35">
      <c r="B414" s="291"/>
      <c r="C414" s="292"/>
      <c r="D414" s="286"/>
      <c r="E414" s="286"/>
      <c r="F414" s="286"/>
      <c r="G414" s="286"/>
      <c r="H414" s="286"/>
      <c r="I414" s="286"/>
    </row>
    <row r="415" spans="2:9" ht="15.75" customHeight="1" x14ac:dyDescent="0.35">
      <c r="B415" s="291"/>
      <c r="C415" s="292"/>
      <c r="D415" s="286"/>
      <c r="E415" s="286"/>
      <c r="F415" s="286"/>
      <c r="G415" s="286"/>
      <c r="H415" s="286"/>
      <c r="I415" s="286"/>
    </row>
    <row r="416" spans="2:9" ht="15.75" customHeight="1" x14ac:dyDescent="0.35">
      <c r="B416" s="291"/>
      <c r="C416" s="292"/>
      <c r="D416" s="286"/>
      <c r="E416" s="286"/>
      <c r="F416" s="286"/>
      <c r="G416" s="286"/>
      <c r="H416" s="286"/>
      <c r="I416" s="286"/>
    </row>
    <row r="417" spans="2:9" ht="15.75" customHeight="1" x14ac:dyDescent="0.35">
      <c r="B417" s="291"/>
      <c r="C417" s="292"/>
      <c r="D417" s="286"/>
      <c r="E417" s="286"/>
      <c r="F417" s="286"/>
      <c r="G417" s="286"/>
      <c r="H417" s="286"/>
      <c r="I417" s="286"/>
    </row>
    <row r="418" spans="2:9" ht="15.75" customHeight="1" x14ac:dyDescent="0.35">
      <c r="B418" s="291"/>
      <c r="C418" s="292"/>
      <c r="D418" s="286"/>
      <c r="E418" s="286"/>
      <c r="F418" s="286"/>
      <c r="G418" s="286"/>
      <c r="H418" s="286"/>
      <c r="I418" s="286"/>
    </row>
    <row r="419" spans="2:9" ht="15.75" customHeight="1" x14ac:dyDescent="0.35">
      <c r="B419" s="291"/>
      <c r="C419" s="292"/>
      <c r="D419" s="286"/>
      <c r="E419" s="286"/>
      <c r="F419" s="286"/>
      <c r="G419" s="286"/>
      <c r="H419" s="286"/>
      <c r="I419" s="286"/>
    </row>
    <row r="420" spans="2:9" ht="15.75" customHeight="1" x14ac:dyDescent="0.35">
      <c r="B420" s="291"/>
      <c r="C420" s="292"/>
      <c r="D420" s="286"/>
      <c r="E420" s="286"/>
      <c r="F420" s="286"/>
      <c r="G420" s="286"/>
      <c r="H420" s="286"/>
      <c r="I420" s="286"/>
    </row>
    <row r="421" spans="2:9" ht="15.75" customHeight="1" x14ac:dyDescent="0.35">
      <c r="B421" s="291"/>
      <c r="C421" s="292"/>
      <c r="D421" s="286"/>
      <c r="E421" s="286"/>
      <c r="F421" s="286"/>
      <c r="G421" s="286"/>
      <c r="H421" s="286"/>
      <c r="I421" s="286"/>
    </row>
    <row r="422" spans="2:9" ht="15.75" customHeight="1" x14ac:dyDescent="0.35">
      <c r="B422" s="291"/>
      <c r="C422" s="292"/>
      <c r="D422" s="286"/>
      <c r="E422" s="286"/>
      <c r="F422" s="286"/>
      <c r="G422" s="286"/>
      <c r="H422" s="286"/>
      <c r="I422" s="286"/>
    </row>
    <row r="423" spans="2:9" ht="15.75" customHeight="1" x14ac:dyDescent="0.35">
      <c r="B423" s="291"/>
      <c r="C423" s="292"/>
      <c r="D423" s="286"/>
      <c r="E423" s="286"/>
      <c r="F423" s="286"/>
      <c r="G423" s="286"/>
      <c r="H423" s="286"/>
      <c r="I423" s="286"/>
    </row>
    <row r="424" spans="2:9" ht="15.75" customHeight="1" x14ac:dyDescent="0.35">
      <c r="B424" s="291"/>
      <c r="C424" s="292"/>
      <c r="D424" s="286"/>
      <c r="E424" s="286"/>
      <c r="F424" s="286"/>
      <c r="G424" s="286"/>
      <c r="H424" s="286"/>
      <c r="I424" s="286"/>
    </row>
    <row r="425" spans="2:9" ht="15.75" customHeight="1" x14ac:dyDescent="0.35">
      <c r="B425" s="291"/>
      <c r="C425" s="292"/>
      <c r="D425" s="286"/>
      <c r="E425" s="286"/>
      <c r="F425" s="286"/>
      <c r="G425" s="286"/>
      <c r="H425" s="286"/>
      <c r="I425" s="286"/>
    </row>
    <row r="426" spans="2:9" ht="15.75" customHeight="1" x14ac:dyDescent="0.35">
      <c r="B426" s="291"/>
      <c r="C426" s="292"/>
      <c r="D426" s="286"/>
      <c r="E426" s="286"/>
      <c r="F426" s="286"/>
      <c r="G426" s="286"/>
      <c r="H426" s="286"/>
      <c r="I426" s="286"/>
    </row>
    <row r="427" spans="2:9" ht="15.75" customHeight="1" x14ac:dyDescent="0.35">
      <c r="B427" s="291"/>
      <c r="C427" s="292"/>
      <c r="D427" s="286"/>
      <c r="E427" s="286"/>
      <c r="F427" s="286"/>
      <c r="G427" s="286"/>
      <c r="H427" s="286"/>
      <c r="I427" s="286"/>
    </row>
    <row r="428" spans="2:9" ht="15.75" customHeight="1" x14ac:dyDescent="0.35">
      <c r="B428" s="291"/>
      <c r="C428" s="292"/>
      <c r="D428" s="286"/>
      <c r="E428" s="286"/>
      <c r="F428" s="286"/>
      <c r="G428" s="286"/>
      <c r="H428" s="286"/>
      <c r="I428" s="286"/>
    </row>
    <row r="429" spans="2:9" ht="15.75" customHeight="1" x14ac:dyDescent="0.35">
      <c r="B429" s="291"/>
      <c r="C429" s="292"/>
      <c r="D429" s="286"/>
      <c r="E429" s="286"/>
      <c r="F429" s="286"/>
      <c r="G429" s="286"/>
      <c r="H429" s="286"/>
      <c r="I429" s="286"/>
    </row>
    <row r="430" spans="2:9" ht="15.75" customHeight="1" x14ac:dyDescent="0.35">
      <c r="B430" s="291"/>
      <c r="C430" s="292"/>
      <c r="D430" s="286"/>
      <c r="E430" s="286"/>
      <c r="F430" s="286"/>
      <c r="G430" s="286"/>
      <c r="H430" s="286"/>
      <c r="I430" s="286"/>
    </row>
    <row r="431" spans="2:9" ht="15.75" customHeight="1" x14ac:dyDescent="0.35">
      <c r="B431" s="291"/>
      <c r="C431" s="292"/>
      <c r="D431" s="286"/>
      <c r="E431" s="286"/>
      <c r="F431" s="286"/>
      <c r="G431" s="286"/>
      <c r="H431" s="286"/>
      <c r="I431" s="286"/>
    </row>
    <row r="432" spans="2:9" ht="15.75" customHeight="1" x14ac:dyDescent="0.35">
      <c r="B432" s="291"/>
      <c r="C432" s="292"/>
      <c r="D432" s="286"/>
      <c r="E432" s="286"/>
      <c r="F432" s="286"/>
      <c r="G432" s="286"/>
      <c r="H432" s="286"/>
      <c r="I432" s="286"/>
    </row>
    <row r="433" spans="2:9" ht="15.75" customHeight="1" x14ac:dyDescent="0.35">
      <c r="B433" s="291"/>
      <c r="C433" s="292"/>
      <c r="D433" s="286"/>
      <c r="E433" s="286"/>
      <c r="F433" s="286"/>
      <c r="G433" s="286"/>
      <c r="H433" s="286"/>
      <c r="I433" s="286"/>
    </row>
    <row r="434" spans="2:9" ht="15.75" customHeight="1" x14ac:dyDescent="0.35">
      <c r="B434" s="291"/>
      <c r="C434" s="292"/>
      <c r="D434" s="286"/>
      <c r="E434" s="286"/>
      <c r="F434" s="286"/>
      <c r="G434" s="286"/>
      <c r="H434" s="286"/>
      <c r="I434" s="286"/>
    </row>
    <row r="435" spans="2:9" ht="15.75" customHeight="1" x14ac:dyDescent="0.35">
      <c r="B435" s="291"/>
      <c r="C435" s="292"/>
      <c r="D435" s="286"/>
      <c r="E435" s="286"/>
      <c r="F435" s="286"/>
      <c r="G435" s="286"/>
      <c r="H435" s="286"/>
      <c r="I435" s="286"/>
    </row>
    <row r="436" spans="2:9" ht="15.75" customHeight="1" x14ac:dyDescent="0.35">
      <c r="B436" s="291"/>
      <c r="C436" s="292"/>
      <c r="D436" s="286"/>
      <c r="E436" s="286"/>
      <c r="F436" s="286"/>
      <c r="G436" s="286"/>
      <c r="H436" s="286"/>
      <c r="I436" s="286"/>
    </row>
    <row r="437" spans="2:9" ht="15.75" customHeight="1" x14ac:dyDescent="0.35">
      <c r="B437" s="291"/>
      <c r="C437" s="292"/>
      <c r="D437" s="286"/>
      <c r="E437" s="286"/>
      <c r="F437" s="286"/>
      <c r="G437" s="286"/>
      <c r="H437" s="286"/>
      <c r="I437" s="286"/>
    </row>
    <row r="438" spans="2:9" ht="15.75" customHeight="1" x14ac:dyDescent="0.35">
      <c r="B438" s="291"/>
      <c r="C438" s="292"/>
      <c r="D438" s="286"/>
      <c r="E438" s="286"/>
      <c r="F438" s="286"/>
      <c r="G438" s="286"/>
      <c r="H438" s="286"/>
      <c r="I438" s="286"/>
    </row>
    <row r="439" spans="2:9" ht="15.75" customHeight="1" x14ac:dyDescent="0.35">
      <c r="B439" s="291"/>
      <c r="C439" s="292"/>
      <c r="D439" s="286"/>
      <c r="E439" s="286"/>
      <c r="F439" s="286"/>
      <c r="G439" s="286"/>
      <c r="H439" s="286"/>
      <c r="I439" s="286"/>
    </row>
    <row r="440" spans="2:9" ht="15.75" customHeight="1" x14ac:dyDescent="0.35">
      <c r="B440" s="291"/>
      <c r="C440" s="292"/>
      <c r="D440" s="286"/>
      <c r="E440" s="286"/>
      <c r="F440" s="286"/>
      <c r="G440" s="286"/>
      <c r="H440" s="286"/>
      <c r="I440" s="286"/>
    </row>
    <row r="441" spans="2:9" ht="15.75" customHeight="1" x14ac:dyDescent="0.35">
      <c r="B441" s="291"/>
      <c r="C441" s="292"/>
      <c r="D441" s="286"/>
      <c r="E441" s="286"/>
      <c r="F441" s="286"/>
      <c r="G441" s="286"/>
      <c r="H441" s="286"/>
      <c r="I441" s="286"/>
    </row>
    <row r="442" spans="2:9" ht="15.75" customHeight="1" x14ac:dyDescent="0.35">
      <c r="B442" s="291"/>
      <c r="C442" s="292"/>
      <c r="D442" s="286"/>
      <c r="E442" s="286"/>
      <c r="F442" s="286"/>
      <c r="G442" s="286"/>
      <c r="H442" s="286"/>
      <c r="I442" s="286"/>
    </row>
    <row r="443" spans="2:9" ht="15.75" customHeight="1" x14ac:dyDescent="0.35">
      <c r="B443" s="291"/>
      <c r="C443" s="292"/>
      <c r="D443" s="286"/>
      <c r="E443" s="286"/>
      <c r="F443" s="286"/>
      <c r="G443" s="286"/>
      <c r="H443" s="286"/>
      <c r="I443" s="286"/>
    </row>
    <row r="444" spans="2:9" ht="15.75" customHeight="1" x14ac:dyDescent="0.35">
      <c r="B444" s="291"/>
      <c r="C444" s="292"/>
      <c r="D444" s="286"/>
      <c r="E444" s="286"/>
      <c r="F444" s="286"/>
      <c r="G444" s="286"/>
      <c r="H444" s="286"/>
      <c r="I444" s="286"/>
    </row>
    <row r="445" spans="2:9" ht="15.75" customHeight="1" x14ac:dyDescent="0.35">
      <c r="B445" s="291"/>
      <c r="C445" s="292"/>
      <c r="D445" s="286"/>
      <c r="E445" s="286"/>
      <c r="F445" s="286"/>
      <c r="G445" s="286"/>
      <c r="H445" s="286"/>
      <c r="I445" s="286"/>
    </row>
    <row r="446" spans="2:9" ht="15.75" customHeight="1" x14ac:dyDescent="0.35">
      <c r="B446" s="291"/>
      <c r="C446" s="292"/>
      <c r="D446" s="286"/>
      <c r="E446" s="286"/>
      <c r="F446" s="286"/>
      <c r="G446" s="286"/>
      <c r="H446" s="286"/>
      <c r="I446" s="286"/>
    </row>
    <row r="447" spans="2:9" ht="15.75" customHeight="1" x14ac:dyDescent="0.35">
      <c r="B447" s="291"/>
      <c r="C447" s="292"/>
      <c r="D447" s="286"/>
      <c r="E447" s="286"/>
      <c r="F447" s="286"/>
      <c r="G447" s="286"/>
      <c r="H447" s="286"/>
      <c r="I447" s="286"/>
    </row>
    <row r="448" spans="2:9" ht="15.75" customHeight="1" x14ac:dyDescent="0.35">
      <c r="B448" s="291"/>
      <c r="C448" s="292"/>
      <c r="D448" s="286"/>
      <c r="E448" s="286"/>
      <c r="F448" s="286"/>
      <c r="G448" s="286"/>
      <c r="H448" s="286"/>
      <c r="I448" s="286"/>
    </row>
    <row r="449" spans="2:9" ht="15.75" customHeight="1" x14ac:dyDescent="0.35">
      <c r="B449" s="291"/>
      <c r="C449" s="292"/>
      <c r="D449" s="286"/>
      <c r="E449" s="286"/>
      <c r="F449" s="286"/>
      <c r="G449" s="286"/>
      <c r="H449" s="286"/>
      <c r="I449" s="286"/>
    </row>
    <row r="450" spans="2:9" ht="15.75" customHeight="1" x14ac:dyDescent="0.35">
      <c r="B450" s="291"/>
      <c r="C450" s="292"/>
      <c r="D450" s="286"/>
      <c r="E450" s="286"/>
      <c r="F450" s="286"/>
      <c r="G450" s="286"/>
      <c r="H450" s="286"/>
      <c r="I450" s="286"/>
    </row>
    <row r="451" spans="2:9" ht="15.75" customHeight="1" x14ac:dyDescent="0.35">
      <c r="B451" s="291"/>
      <c r="C451" s="292"/>
      <c r="D451" s="286"/>
      <c r="E451" s="286"/>
      <c r="F451" s="286"/>
      <c r="G451" s="286"/>
      <c r="H451" s="286"/>
      <c r="I451" s="286"/>
    </row>
    <row r="452" spans="2:9" ht="15.75" customHeight="1" x14ac:dyDescent="0.35">
      <c r="B452" s="291"/>
      <c r="C452" s="292"/>
      <c r="D452" s="286"/>
      <c r="E452" s="286"/>
      <c r="F452" s="286"/>
      <c r="G452" s="286"/>
      <c r="H452" s="286"/>
      <c r="I452" s="286"/>
    </row>
    <row r="453" spans="2:9" ht="15.75" customHeight="1" x14ac:dyDescent="0.35">
      <c r="B453" s="291"/>
      <c r="C453" s="292"/>
      <c r="D453" s="286"/>
      <c r="E453" s="286"/>
      <c r="F453" s="286"/>
      <c r="G453" s="286"/>
      <c r="H453" s="286"/>
      <c r="I453" s="286"/>
    </row>
    <row r="454" spans="2:9" ht="15.75" customHeight="1" x14ac:dyDescent="0.35">
      <c r="B454" s="291"/>
      <c r="C454" s="292"/>
      <c r="D454" s="286"/>
      <c r="E454" s="286"/>
      <c r="F454" s="286"/>
      <c r="G454" s="286"/>
      <c r="H454" s="286"/>
      <c r="I454" s="286"/>
    </row>
    <row r="455" spans="2:9" ht="15.75" customHeight="1" x14ac:dyDescent="0.35">
      <c r="B455" s="291"/>
      <c r="C455" s="292"/>
      <c r="D455" s="286"/>
      <c r="E455" s="286"/>
      <c r="F455" s="286"/>
      <c r="G455" s="286"/>
      <c r="H455" s="286"/>
      <c r="I455" s="286"/>
    </row>
    <row r="456" spans="2:9" ht="15.75" customHeight="1" x14ac:dyDescent="0.35">
      <c r="B456" s="291"/>
      <c r="C456" s="292"/>
      <c r="D456" s="286"/>
      <c r="E456" s="286"/>
      <c r="F456" s="286"/>
      <c r="G456" s="286"/>
      <c r="H456" s="286"/>
      <c r="I456" s="286"/>
    </row>
    <row r="457" spans="2:9" ht="15.75" customHeight="1" x14ac:dyDescent="0.35">
      <c r="B457" s="291"/>
      <c r="C457" s="292"/>
      <c r="D457" s="286"/>
      <c r="E457" s="286"/>
      <c r="F457" s="286"/>
      <c r="G457" s="286"/>
      <c r="H457" s="286"/>
      <c r="I457" s="286"/>
    </row>
    <row r="458" spans="2:9" ht="15.75" customHeight="1" x14ac:dyDescent="0.35">
      <c r="B458" s="291"/>
      <c r="C458" s="292"/>
      <c r="D458" s="286"/>
      <c r="E458" s="286"/>
      <c r="F458" s="286"/>
      <c r="G458" s="286"/>
      <c r="H458" s="286"/>
      <c r="I458" s="286"/>
    </row>
    <row r="459" spans="2:9" ht="15.75" customHeight="1" x14ac:dyDescent="0.35">
      <c r="B459" s="291"/>
      <c r="C459" s="292"/>
      <c r="D459" s="286"/>
      <c r="E459" s="286"/>
      <c r="F459" s="286"/>
      <c r="G459" s="286"/>
      <c r="H459" s="286"/>
      <c r="I459" s="286"/>
    </row>
    <row r="460" spans="2:9" ht="15.75" customHeight="1" x14ac:dyDescent="0.35">
      <c r="B460" s="291"/>
      <c r="C460" s="292"/>
      <c r="D460" s="286"/>
      <c r="E460" s="286"/>
      <c r="F460" s="286"/>
      <c r="G460" s="286"/>
      <c r="H460" s="286"/>
      <c r="I460" s="286"/>
    </row>
    <row r="461" spans="2:9" ht="15.75" customHeight="1" x14ac:dyDescent="0.35">
      <c r="B461" s="291"/>
      <c r="C461" s="292"/>
      <c r="D461" s="286"/>
      <c r="E461" s="286"/>
      <c r="F461" s="286"/>
      <c r="G461" s="286"/>
      <c r="H461" s="286"/>
      <c r="I461" s="286"/>
    </row>
    <row r="462" spans="2:9" ht="15.75" customHeight="1" x14ac:dyDescent="0.35">
      <c r="B462" s="291"/>
      <c r="C462" s="292"/>
      <c r="D462" s="286"/>
      <c r="E462" s="286"/>
      <c r="F462" s="286"/>
      <c r="G462" s="286"/>
      <c r="H462" s="286"/>
      <c r="I462" s="286"/>
    </row>
    <row r="463" spans="2:9" ht="15.75" customHeight="1" x14ac:dyDescent="0.35">
      <c r="B463" s="291"/>
      <c r="C463" s="292"/>
      <c r="D463" s="286"/>
      <c r="E463" s="286"/>
      <c r="F463" s="286"/>
      <c r="G463" s="286"/>
      <c r="H463" s="286"/>
      <c r="I463" s="286"/>
    </row>
    <row r="464" spans="2:9" ht="15.75" customHeight="1" x14ac:dyDescent="0.35">
      <c r="B464" s="291"/>
      <c r="C464" s="292"/>
      <c r="D464" s="286"/>
      <c r="E464" s="286"/>
      <c r="F464" s="286"/>
      <c r="G464" s="286"/>
      <c r="H464" s="286"/>
      <c r="I464" s="286"/>
    </row>
    <row r="465" spans="2:9" ht="15.75" customHeight="1" x14ac:dyDescent="0.35">
      <c r="B465" s="291"/>
      <c r="C465" s="292"/>
      <c r="D465" s="286"/>
      <c r="E465" s="286"/>
      <c r="F465" s="286"/>
      <c r="G465" s="286"/>
      <c r="H465" s="286"/>
      <c r="I465" s="286"/>
    </row>
    <row r="466" spans="2:9" ht="15.75" customHeight="1" x14ac:dyDescent="0.35">
      <c r="B466" s="291"/>
      <c r="C466" s="292"/>
      <c r="D466" s="286"/>
      <c r="E466" s="286"/>
      <c r="F466" s="286"/>
      <c r="G466" s="286"/>
      <c r="H466" s="286"/>
      <c r="I466" s="286"/>
    </row>
    <row r="467" spans="2:9" ht="15.75" customHeight="1" x14ac:dyDescent="0.35">
      <c r="B467" s="291"/>
      <c r="C467" s="292"/>
      <c r="D467" s="286"/>
      <c r="E467" s="286"/>
      <c r="F467" s="286"/>
      <c r="G467" s="286"/>
      <c r="H467" s="286"/>
      <c r="I467" s="286"/>
    </row>
    <row r="468" spans="2:9" ht="15.75" customHeight="1" x14ac:dyDescent="0.35">
      <c r="B468" s="291"/>
      <c r="C468" s="292"/>
      <c r="D468" s="286"/>
      <c r="E468" s="286"/>
      <c r="F468" s="286"/>
      <c r="G468" s="286"/>
      <c r="H468" s="286"/>
      <c r="I468" s="286"/>
    </row>
    <row r="469" spans="2:9" ht="15.75" customHeight="1" x14ac:dyDescent="0.35">
      <c r="B469" s="291"/>
      <c r="C469" s="292"/>
      <c r="D469" s="286"/>
      <c r="E469" s="286"/>
      <c r="F469" s="286"/>
      <c r="G469" s="286"/>
      <c r="H469" s="286"/>
      <c r="I469" s="286"/>
    </row>
    <row r="470" spans="2:9" ht="15.75" customHeight="1" x14ac:dyDescent="0.35">
      <c r="B470" s="291"/>
      <c r="C470" s="292"/>
      <c r="D470" s="286"/>
      <c r="E470" s="286"/>
      <c r="F470" s="286"/>
      <c r="G470" s="286"/>
      <c r="H470" s="286"/>
      <c r="I470" s="286"/>
    </row>
    <row r="471" spans="2:9" ht="15.75" customHeight="1" x14ac:dyDescent="0.35">
      <c r="B471" s="291"/>
      <c r="C471" s="292"/>
      <c r="D471" s="286"/>
      <c r="E471" s="286"/>
      <c r="F471" s="286"/>
      <c r="G471" s="286"/>
      <c r="H471" s="286"/>
      <c r="I471" s="286"/>
    </row>
    <row r="472" spans="2:9" ht="15.75" customHeight="1" x14ac:dyDescent="0.35">
      <c r="B472" s="291"/>
      <c r="C472" s="292"/>
      <c r="D472" s="286"/>
      <c r="E472" s="286"/>
      <c r="F472" s="286"/>
      <c r="G472" s="286"/>
      <c r="H472" s="286"/>
      <c r="I472" s="286"/>
    </row>
    <row r="473" spans="2:9" ht="15.75" customHeight="1" x14ac:dyDescent="0.35">
      <c r="B473" s="291"/>
      <c r="C473" s="292"/>
      <c r="D473" s="286"/>
      <c r="E473" s="286"/>
      <c r="F473" s="286"/>
      <c r="G473" s="286"/>
      <c r="H473" s="286"/>
      <c r="I473" s="286"/>
    </row>
    <row r="474" spans="2:9" ht="15.75" customHeight="1" x14ac:dyDescent="0.35">
      <c r="B474" s="291"/>
      <c r="C474" s="292"/>
      <c r="D474" s="286"/>
      <c r="E474" s="286"/>
      <c r="F474" s="286"/>
      <c r="G474" s="286"/>
      <c r="H474" s="286"/>
      <c r="I474" s="286"/>
    </row>
    <row r="475" spans="2:9" ht="15.75" customHeight="1" x14ac:dyDescent="0.35">
      <c r="B475" s="291"/>
      <c r="C475" s="292"/>
      <c r="D475" s="286"/>
      <c r="E475" s="286"/>
      <c r="F475" s="286"/>
      <c r="G475" s="286"/>
      <c r="H475" s="286"/>
      <c r="I475" s="286"/>
    </row>
    <row r="476" spans="2:9" ht="15.75" customHeight="1" x14ac:dyDescent="0.35">
      <c r="B476" s="291"/>
      <c r="C476" s="292"/>
      <c r="D476" s="286"/>
      <c r="E476" s="286"/>
      <c r="F476" s="286"/>
      <c r="G476" s="286"/>
      <c r="H476" s="286"/>
      <c r="I476" s="286"/>
    </row>
    <row r="477" spans="2:9" ht="15.75" customHeight="1" x14ac:dyDescent="0.35">
      <c r="B477" s="291"/>
      <c r="C477" s="292"/>
      <c r="D477" s="286"/>
      <c r="E477" s="286"/>
      <c r="F477" s="286"/>
      <c r="G477" s="286"/>
      <c r="H477" s="286"/>
      <c r="I477" s="286"/>
    </row>
    <row r="478" spans="2:9" ht="15.75" customHeight="1" x14ac:dyDescent="0.35">
      <c r="B478" s="291"/>
      <c r="C478" s="292"/>
      <c r="D478" s="286"/>
      <c r="E478" s="286"/>
      <c r="F478" s="286"/>
      <c r="G478" s="286"/>
      <c r="H478" s="286"/>
      <c r="I478" s="286"/>
    </row>
    <row r="479" spans="2:9" ht="15.75" customHeight="1" x14ac:dyDescent="0.35">
      <c r="B479" s="291"/>
      <c r="C479" s="292"/>
      <c r="D479" s="286"/>
      <c r="E479" s="286"/>
      <c r="F479" s="286"/>
      <c r="G479" s="286"/>
      <c r="H479" s="286"/>
      <c r="I479" s="286"/>
    </row>
    <row r="480" spans="2:9" ht="15.75" customHeight="1" x14ac:dyDescent="0.35">
      <c r="B480" s="291"/>
      <c r="C480" s="292"/>
      <c r="D480" s="286"/>
      <c r="E480" s="286"/>
      <c r="F480" s="286"/>
      <c r="G480" s="286"/>
      <c r="H480" s="286"/>
      <c r="I480" s="286"/>
    </row>
    <row r="481" spans="2:9" ht="15.75" customHeight="1" x14ac:dyDescent="0.35">
      <c r="B481" s="291"/>
      <c r="C481" s="292"/>
      <c r="D481" s="286"/>
      <c r="E481" s="286"/>
      <c r="F481" s="286"/>
      <c r="G481" s="286"/>
      <c r="H481" s="286"/>
      <c r="I481" s="286"/>
    </row>
    <row r="482" spans="2:9" ht="15.75" customHeight="1" x14ac:dyDescent="0.35">
      <c r="B482" s="291"/>
      <c r="C482" s="292"/>
      <c r="D482" s="286"/>
      <c r="E482" s="286"/>
      <c r="F482" s="286"/>
      <c r="G482" s="286"/>
      <c r="H482" s="286"/>
      <c r="I482" s="286"/>
    </row>
    <row r="483" spans="2:9" ht="15.75" customHeight="1" x14ac:dyDescent="0.35">
      <c r="B483" s="291"/>
      <c r="C483" s="292"/>
      <c r="D483" s="286"/>
      <c r="E483" s="286"/>
      <c r="F483" s="286"/>
      <c r="G483" s="286"/>
      <c r="H483" s="286"/>
      <c r="I483" s="286"/>
    </row>
    <row r="484" spans="2:9" ht="15.75" customHeight="1" x14ac:dyDescent="0.35">
      <c r="B484" s="291"/>
      <c r="C484" s="292"/>
      <c r="D484" s="286"/>
      <c r="E484" s="286"/>
      <c r="F484" s="286"/>
      <c r="G484" s="286"/>
      <c r="H484" s="286"/>
      <c r="I484" s="286"/>
    </row>
    <row r="485" spans="2:9" ht="15.75" customHeight="1" x14ac:dyDescent="0.35">
      <c r="B485" s="291"/>
      <c r="C485" s="292"/>
      <c r="D485" s="286"/>
      <c r="E485" s="286"/>
      <c r="F485" s="286"/>
      <c r="G485" s="286"/>
      <c r="H485" s="286"/>
      <c r="I485" s="286"/>
    </row>
    <row r="486" spans="2:9" ht="15.75" customHeight="1" x14ac:dyDescent="0.35">
      <c r="B486" s="291"/>
      <c r="C486" s="292"/>
      <c r="D486" s="286"/>
      <c r="E486" s="286"/>
      <c r="F486" s="286"/>
      <c r="G486" s="286"/>
      <c r="H486" s="286"/>
      <c r="I486" s="286"/>
    </row>
    <row r="487" spans="2:9" ht="15.75" customHeight="1" x14ac:dyDescent="0.35">
      <c r="B487" s="291"/>
      <c r="C487" s="292"/>
      <c r="D487" s="286"/>
      <c r="E487" s="286"/>
      <c r="F487" s="286"/>
      <c r="G487" s="286"/>
      <c r="H487" s="286"/>
      <c r="I487" s="286"/>
    </row>
    <row r="488" spans="2:9" ht="15.75" customHeight="1" x14ac:dyDescent="0.35">
      <c r="B488" s="291"/>
      <c r="C488" s="292"/>
      <c r="D488" s="286"/>
      <c r="E488" s="286"/>
      <c r="F488" s="286"/>
      <c r="G488" s="286"/>
      <c r="H488" s="286"/>
      <c r="I488" s="286"/>
    </row>
    <row r="489" spans="2:9" ht="15.75" customHeight="1" x14ac:dyDescent="0.35">
      <c r="B489" s="291"/>
      <c r="C489" s="292"/>
      <c r="D489" s="286"/>
      <c r="E489" s="286"/>
      <c r="F489" s="286"/>
      <c r="G489" s="286"/>
      <c r="H489" s="286"/>
      <c r="I489" s="286"/>
    </row>
    <row r="490" spans="2:9" ht="15.75" customHeight="1" x14ac:dyDescent="0.35">
      <c r="B490" s="291"/>
      <c r="C490" s="292"/>
      <c r="D490" s="286"/>
      <c r="E490" s="286"/>
      <c r="F490" s="286"/>
      <c r="G490" s="286"/>
      <c r="H490" s="286"/>
      <c r="I490" s="286"/>
    </row>
    <row r="491" spans="2:9" ht="15.75" customHeight="1" x14ac:dyDescent="0.35">
      <c r="B491" s="291"/>
      <c r="C491" s="292"/>
      <c r="D491" s="286"/>
      <c r="E491" s="286"/>
      <c r="F491" s="286"/>
      <c r="G491" s="286"/>
      <c r="H491" s="286"/>
      <c r="I491" s="286"/>
    </row>
    <row r="492" spans="2:9" ht="15.75" customHeight="1" x14ac:dyDescent="0.35">
      <c r="B492" s="291"/>
      <c r="C492" s="292"/>
      <c r="D492" s="286"/>
      <c r="E492" s="286"/>
      <c r="F492" s="286"/>
      <c r="G492" s="286"/>
      <c r="H492" s="286"/>
      <c r="I492" s="286"/>
    </row>
    <row r="493" spans="2:9" ht="15.75" customHeight="1" x14ac:dyDescent="0.35">
      <c r="B493" s="291"/>
      <c r="C493" s="292"/>
      <c r="D493" s="286"/>
      <c r="E493" s="286"/>
      <c r="F493" s="286"/>
      <c r="G493" s="286"/>
      <c r="H493" s="286"/>
      <c r="I493" s="286"/>
    </row>
    <row r="494" spans="2:9" ht="15.75" customHeight="1" x14ac:dyDescent="0.35">
      <c r="B494" s="291"/>
      <c r="C494" s="292"/>
      <c r="D494" s="286"/>
      <c r="E494" s="286"/>
      <c r="F494" s="286"/>
      <c r="G494" s="286"/>
      <c r="H494" s="286"/>
      <c r="I494" s="286"/>
    </row>
    <row r="495" spans="2:9" ht="15.75" customHeight="1" x14ac:dyDescent="0.35">
      <c r="B495" s="291"/>
      <c r="C495" s="292"/>
      <c r="D495" s="286"/>
      <c r="E495" s="286"/>
      <c r="F495" s="286"/>
      <c r="G495" s="286"/>
      <c r="H495" s="286"/>
      <c r="I495" s="286"/>
    </row>
    <row r="496" spans="2:9" ht="15.75" customHeight="1" x14ac:dyDescent="0.35">
      <c r="B496" s="291"/>
      <c r="C496" s="292"/>
      <c r="D496" s="286"/>
      <c r="E496" s="286"/>
      <c r="F496" s="286"/>
      <c r="G496" s="286"/>
      <c r="H496" s="286"/>
      <c r="I496" s="286"/>
    </row>
    <row r="497" spans="2:9" ht="15.75" customHeight="1" x14ac:dyDescent="0.35">
      <c r="B497" s="291"/>
      <c r="C497" s="292"/>
      <c r="D497" s="286"/>
      <c r="E497" s="286"/>
      <c r="F497" s="286"/>
      <c r="G497" s="286"/>
      <c r="H497" s="286"/>
      <c r="I497" s="286"/>
    </row>
    <row r="498" spans="2:9" ht="15.75" customHeight="1" x14ac:dyDescent="0.35">
      <c r="B498" s="291"/>
      <c r="C498" s="292"/>
      <c r="D498" s="286"/>
      <c r="E498" s="286"/>
      <c r="F498" s="286"/>
      <c r="G498" s="286"/>
      <c r="H498" s="286"/>
      <c r="I498" s="286"/>
    </row>
    <row r="499" spans="2:9" ht="15.75" customHeight="1" x14ac:dyDescent="0.35">
      <c r="B499" s="291"/>
      <c r="C499" s="292"/>
      <c r="D499" s="286"/>
      <c r="E499" s="286"/>
      <c r="F499" s="286"/>
      <c r="G499" s="286"/>
      <c r="H499" s="286"/>
      <c r="I499" s="286"/>
    </row>
    <row r="500" spans="2:9" ht="15.75" customHeight="1" x14ac:dyDescent="0.35">
      <c r="B500" s="291"/>
      <c r="C500" s="292"/>
      <c r="D500" s="286"/>
      <c r="E500" s="286"/>
      <c r="F500" s="286"/>
      <c r="G500" s="286"/>
      <c r="H500" s="286"/>
      <c r="I500" s="286"/>
    </row>
    <row r="501" spans="2:9" ht="15.75" customHeight="1" x14ac:dyDescent="0.35">
      <c r="B501" s="291"/>
      <c r="C501" s="292"/>
      <c r="D501" s="286"/>
      <c r="E501" s="286"/>
      <c r="F501" s="286"/>
      <c r="G501" s="286"/>
      <c r="H501" s="286"/>
      <c r="I501" s="286"/>
    </row>
    <row r="502" spans="2:9" ht="15.75" customHeight="1" x14ac:dyDescent="0.35">
      <c r="B502" s="291"/>
      <c r="C502" s="292"/>
      <c r="D502" s="286"/>
      <c r="E502" s="286"/>
      <c r="F502" s="286"/>
      <c r="G502" s="286"/>
      <c r="H502" s="286"/>
      <c r="I502" s="286"/>
    </row>
    <row r="503" spans="2:9" ht="15.75" customHeight="1" x14ac:dyDescent="0.35">
      <c r="B503" s="291"/>
      <c r="C503" s="292"/>
      <c r="D503" s="286"/>
      <c r="E503" s="286"/>
      <c r="F503" s="286"/>
      <c r="G503" s="286"/>
      <c r="H503" s="286"/>
      <c r="I503" s="286"/>
    </row>
    <row r="504" spans="2:9" ht="15.75" customHeight="1" x14ac:dyDescent="0.35">
      <c r="B504" s="291"/>
      <c r="C504" s="292"/>
      <c r="D504" s="286"/>
      <c r="E504" s="286"/>
      <c r="F504" s="286"/>
      <c r="G504" s="286"/>
      <c r="H504" s="286"/>
      <c r="I504" s="286"/>
    </row>
    <row r="505" spans="2:9" ht="15.75" customHeight="1" x14ac:dyDescent="0.35">
      <c r="B505" s="291"/>
      <c r="C505" s="292"/>
      <c r="D505" s="286"/>
      <c r="E505" s="286"/>
      <c r="F505" s="286"/>
      <c r="G505" s="286"/>
      <c r="H505" s="286"/>
      <c r="I505" s="286"/>
    </row>
    <row r="506" spans="2:9" ht="15.75" customHeight="1" x14ac:dyDescent="0.35">
      <c r="B506" s="291"/>
      <c r="C506" s="292"/>
      <c r="D506" s="286"/>
      <c r="E506" s="286"/>
      <c r="F506" s="286"/>
      <c r="G506" s="286"/>
      <c r="H506" s="286"/>
      <c r="I506" s="286"/>
    </row>
    <row r="507" spans="2:9" ht="15.75" customHeight="1" x14ac:dyDescent="0.35">
      <c r="B507" s="291"/>
      <c r="C507" s="292"/>
      <c r="D507" s="286"/>
      <c r="E507" s="286"/>
      <c r="F507" s="286"/>
      <c r="G507" s="286"/>
      <c r="H507" s="286"/>
      <c r="I507" s="286"/>
    </row>
    <row r="508" spans="2:9" ht="15.75" customHeight="1" x14ac:dyDescent="0.35">
      <c r="B508" s="291"/>
      <c r="C508" s="292"/>
      <c r="D508" s="286"/>
      <c r="E508" s="286"/>
      <c r="F508" s="286"/>
      <c r="G508" s="286"/>
      <c r="H508" s="286"/>
      <c r="I508" s="286"/>
    </row>
    <row r="509" spans="2:9" ht="15.75" customHeight="1" x14ac:dyDescent="0.35">
      <c r="B509" s="291"/>
      <c r="C509" s="292"/>
      <c r="D509" s="286"/>
      <c r="E509" s="286"/>
      <c r="F509" s="286"/>
      <c r="G509" s="286"/>
      <c r="H509" s="286"/>
      <c r="I509" s="286"/>
    </row>
    <row r="510" spans="2:9" ht="15.75" customHeight="1" x14ac:dyDescent="0.35">
      <c r="B510" s="291"/>
      <c r="C510" s="292"/>
      <c r="D510" s="286"/>
      <c r="E510" s="286"/>
      <c r="F510" s="286"/>
      <c r="G510" s="286"/>
      <c r="H510" s="286"/>
      <c r="I510" s="286"/>
    </row>
    <row r="511" spans="2:9" ht="15.75" customHeight="1" x14ac:dyDescent="0.35">
      <c r="B511" s="291"/>
      <c r="C511" s="292"/>
      <c r="D511" s="286"/>
      <c r="E511" s="286"/>
      <c r="F511" s="286"/>
      <c r="G511" s="286"/>
      <c r="H511" s="286"/>
      <c r="I511" s="286"/>
    </row>
    <row r="512" spans="2:9" ht="15.75" customHeight="1" x14ac:dyDescent="0.35">
      <c r="B512" s="291"/>
      <c r="C512" s="292"/>
      <c r="D512" s="286"/>
      <c r="E512" s="286"/>
      <c r="F512" s="286"/>
      <c r="G512" s="286"/>
      <c r="H512" s="286"/>
      <c r="I512" s="286"/>
    </row>
    <row r="513" spans="2:9" ht="15.75" customHeight="1" x14ac:dyDescent="0.35">
      <c r="B513" s="291"/>
      <c r="C513" s="292"/>
      <c r="D513" s="286"/>
      <c r="E513" s="286"/>
      <c r="F513" s="286"/>
      <c r="G513" s="286"/>
      <c r="H513" s="286"/>
      <c r="I513" s="286"/>
    </row>
    <row r="514" spans="2:9" ht="15.75" customHeight="1" x14ac:dyDescent="0.35">
      <c r="B514" s="291"/>
      <c r="C514" s="292"/>
      <c r="D514" s="286"/>
      <c r="E514" s="286"/>
      <c r="F514" s="286"/>
      <c r="G514" s="286"/>
      <c r="H514" s="286"/>
      <c r="I514" s="286"/>
    </row>
    <row r="515" spans="2:9" ht="15.75" customHeight="1" x14ac:dyDescent="0.35">
      <c r="B515" s="291"/>
      <c r="C515" s="292"/>
      <c r="D515" s="286"/>
      <c r="E515" s="286"/>
      <c r="F515" s="286"/>
      <c r="G515" s="286"/>
      <c r="H515" s="286"/>
      <c r="I515" s="286"/>
    </row>
    <row r="516" spans="2:9" ht="15.75" customHeight="1" x14ac:dyDescent="0.35">
      <c r="B516" s="291"/>
      <c r="C516" s="292"/>
      <c r="D516" s="286"/>
      <c r="E516" s="286"/>
      <c r="F516" s="286"/>
      <c r="G516" s="286"/>
      <c r="H516" s="286"/>
      <c r="I516" s="286"/>
    </row>
    <row r="517" spans="2:9" ht="15.75" customHeight="1" x14ac:dyDescent="0.35">
      <c r="B517" s="291"/>
      <c r="C517" s="292"/>
      <c r="D517" s="286"/>
      <c r="E517" s="286"/>
      <c r="F517" s="286"/>
      <c r="G517" s="286"/>
      <c r="H517" s="286"/>
      <c r="I517" s="286"/>
    </row>
    <row r="518" spans="2:9" ht="15.75" customHeight="1" x14ac:dyDescent="0.35">
      <c r="B518" s="291"/>
      <c r="C518" s="292"/>
      <c r="D518" s="286"/>
      <c r="E518" s="286"/>
      <c r="F518" s="286"/>
      <c r="G518" s="286"/>
      <c r="H518" s="286"/>
      <c r="I518" s="286"/>
    </row>
    <row r="519" spans="2:9" ht="15.75" customHeight="1" x14ac:dyDescent="0.35">
      <c r="B519" s="291"/>
      <c r="C519" s="292"/>
      <c r="D519" s="286"/>
      <c r="E519" s="286"/>
      <c r="F519" s="286"/>
      <c r="G519" s="286"/>
      <c r="H519" s="286"/>
      <c r="I519" s="286"/>
    </row>
    <row r="520" spans="2:9" ht="15.75" customHeight="1" x14ac:dyDescent="0.35">
      <c r="B520" s="291"/>
      <c r="C520" s="292"/>
      <c r="D520" s="286"/>
      <c r="E520" s="286"/>
      <c r="F520" s="286"/>
      <c r="G520" s="286"/>
      <c r="H520" s="286"/>
      <c r="I520" s="286"/>
    </row>
    <row r="521" spans="2:9" ht="15.75" customHeight="1" x14ac:dyDescent="0.35">
      <c r="B521" s="291"/>
      <c r="C521" s="292"/>
      <c r="D521" s="286"/>
      <c r="E521" s="286"/>
      <c r="F521" s="286"/>
      <c r="G521" s="286"/>
      <c r="H521" s="286"/>
      <c r="I521" s="286"/>
    </row>
    <row r="522" spans="2:9" ht="15.75" customHeight="1" x14ac:dyDescent="0.35">
      <c r="B522" s="291"/>
      <c r="C522" s="292"/>
      <c r="D522" s="286"/>
      <c r="E522" s="286"/>
      <c r="F522" s="286"/>
      <c r="G522" s="286"/>
      <c r="H522" s="286"/>
      <c r="I522" s="286"/>
    </row>
    <row r="523" spans="2:9" ht="15.75" customHeight="1" x14ac:dyDescent="0.35">
      <c r="B523" s="291"/>
      <c r="C523" s="292"/>
      <c r="D523" s="286"/>
      <c r="E523" s="286"/>
      <c r="F523" s="286"/>
      <c r="G523" s="286"/>
      <c r="H523" s="286"/>
      <c r="I523" s="286"/>
    </row>
    <row r="524" spans="2:9" ht="15.75" customHeight="1" x14ac:dyDescent="0.35">
      <c r="B524" s="291"/>
      <c r="C524" s="292"/>
      <c r="D524" s="286"/>
      <c r="E524" s="286"/>
      <c r="F524" s="286"/>
      <c r="G524" s="286"/>
      <c r="H524" s="286"/>
      <c r="I524" s="286"/>
    </row>
    <row r="525" spans="2:9" ht="15.75" customHeight="1" x14ac:dyDescent="0.35">
      <c r="B525" s="291"/>
      <c r="C525" s="292"/>
      <c r="D525" s="286"/>
      <c r="E525" s="286"/>
      <c r="F525" s="286"/>
      <c r="G525" s="286"/>
      <c r="H525" s="286"/>
      <c r="I525" s="286"/>
    </row>
    <row r="526" spans="2:9" ht="15.75" customHeight="1" x14ac:dyDescent="0.35">
      <c r="B526" s="291"/>
      <c r="C526" s="292"/>
      <c r="D526" s="286"/>
      <c r="E526" s="286"/>
      <c r="F526" s="286"/>
      <c r="G526" s="286"/>
      <c r="H526" s="286"/>
      <c r="I526" s="286"/>
    </row>
    <row r="527" spans="2:9" ht="15.75" customHeight="1" x14ac:dyDescent="0.35">
      <c r="B527" s="291"/>
      <c r="C527" s="292"/>
      <c r="D527" s="286"/>
      <c r="E527" s="286"/>
      <c r="F527" s="286"/>
      <c r="G527" s="286"/>
      <c r="H527" s="286"/>
      <c r="I527" s="286"/>
    </row>
    <row r="528" spans="2:9" ht="15.75" customHeight="1" x14ac:dyDescent="0.35">
      <c r="B528" s="291"/>
      <c r="C528" s="292"/>
      <c r="D528" s="286"/>
      <c r="E528" s="286"/>
      <c r="F528" s="286"/>
      <c r="G528" s="286"/>
      <c r="H528" s="286"/>
      <c r="I528" s="286"/>
    </row>
    <row r="529" spans="2:9" ht="15.75" customHeight="1" x14ac:dyDescent="0.35">
      <c r="B529" s="291"/>
      <c r="C529" s="292"/>
      <c r="D529" s="286"/>
      <c r="E529" s="286"/>
      <c r="F529" s="286"/>
      <c r="G529" s="286"/>
      <c r="H529" s="286"/>
      <c r="I529" s="286"/>
    </row>
    <row r="530" spans="2:9" ht="15.75" customHeight="1" x14ac:dyDescent="0.35">
      <c r="B530" s="291"/>
      <c r="C530" s="292"/>
      <c r="D530" s="286"/>
      <c r="E530" s="286"/>
      <c r="F530" s="286"/>
      <c r="G530" s="286"/>
      <c r="H530" s="286"/>
      <c r="I530" s="286"/>
    </row>
    <row r="531" spans="2:9" ht="15.75" customHeight="1" x14ac:dyDescent="0.35">
      <c r="B531" s="291"/>
      <c r="C531" s="292"/>
      <c r="D531" s="286"/>
      <c r="E531" s="286"/>
      <c r="F531" s="286"/>
      <c r="G531" s="286"/>
      <c r="H531" s="286"/>
      <c r="I531" s="286"/>
    </row>
    <row r="532" spans="2:9" ht="15.75" customHeight="1" x14ac:dyDescent="0.35">
      <c r="B532" s="291"/>
      <c r="C532" s="292"/>
      <c r="D532" s="286"/>
      <c r="E532" s="286"/>
      <c r="F532" s="286"/>
      <c r="G532" s="286"/>
      <c r="H532" s="286"/>
      <c r="I532" s="286"/>
    </row>
    <row r="533" spans="2:9" ht="15.75" customHeight="1" x14ac:dyDescent="0.35">
      <c r="B533" s="291"/>
      <c r="C533" s="292"/>
      <c r="D533" s="286"/>
      <c r="E533" s="286"/>
      <c r="F533" s="286"/>
      <c r="G533" s="286"/>
      <c r="H533" s="286"/>
      <c r="I533" s="286"/>
    </row>
    <row r="534" spans="2:9" ht="15.75" customHeight="1" x14ac:dyDescent="0.35">
      <c r="B534" s="291"/>
      <c r="C534" s="292"/>
      <c r="D534" s="286"/>
      <c r="E534" s="286"/>
      <c r="F534" s="286"/>
      <c r="G534" s="286"/>
      <c r="H534" s="286"/>
      <c r="I534" s="286"/>
    </row>
    <row r="535" spans="2:9" ht="15.75" customHeight="1" x14ac:dyDescent="0.35">
      <c r="B535" s="291"/>
      <c r="C535" s="292"/>
      <c r="D535" s="286"/>
      <c r="E535" s="286"/>
      <c r="F535" s="286"/>
      <c r="G535" s="286"/>
      <c r="H535" s="286"/>
      <c r="I535" s="286"/>
    </row>
    <row r="536" spans="2:9" ht="15.75" customHeight="1" x14ac:dyDescent="0.35">
      <c r="B536" s="291"/>
      <c r="C536" s="292"/>
      <c r="D536" s="286"/>
      <c r="E536" s="286"/>
      <c r="F536" s="286"/>
      <c r="G536" s="286"/>
      <c r="H536" s="286"/>
      <c r="I536" s="286"/>
    </row>
    <row r="537" spans="2:9" ht="15.75" customHeight="1" x14ac:dyDescent="0.35">
      <c r="B537" s="291"/>
      <c r="C537" s="292"/>
      <c r="D537" s="286"/>
      <c r="E537" s="286"/>
      <c r="F537" s="286"/>
      <c r="G537" s="286"/>
      <c r="H537" s="286"/>
      <c r="I537" s="286"/>
    </row>
    <row r="538" spans="2:9" ht="15.75" customHeight="1" x14ac:dyDescent="0.35">
      <c r="B538" s="291"/>
      <c r="C538" s="292"/>
      <c r="D538" s="286"/>
      <c r="E538" s="286"/>
      <c r="F538" s="286"/>
      <c r="G538" s="286"/>
      <c r="H538" s="286"/>
      <c r="I538" s="286"/>
    </row>
    <row r="539" spans="2:9" ht="15.75" customHeight="1" x14ac:dyDescent="0.35">
      <c r="B539" s="291"/>
      <c r="C539" s="292"/>
      <c r="D539" s="286"/>
      <c r="E539" s="286"/>
      <c r="F539" s="286"/>
      <c r="G539" s="286"/>
      <c r="H539" s="286"/>
      <c r="I539" s="286"/>
    </row>
    <row r="540" spans="2:9" ht="15.75" customHeight="1" x14ac:dyDescent="0.35">
      <c r="B540" s="291"/>
      <c r="C540" s="292"/>
      <c r="D540" s="286"/>
      <c r="E540" s="286"/>
      <c r="F540" s="286"/>
      <c r="G540" s="286"/>
      <c r="H540" s="286"/>
      <c r="I540" s="286"/>
    </row>
    <row r="541" spans="2:9" ht="15.75" customHeight="1" x14ac:dyDescent="0.35">
      <c r="B541" s="291"/>
      <c r="C541" s="292"/>
      <c r="D541" s="286"/>
      <c r="E541" s="286"/>
      <c r="F541" s="286"/>
      <c r="G541" s="286"/>
      <c r="H541" s="286"/>
      <c r="I541" s="286"/>
    </row>
    <row r="542" spans="2:9" ht="15.75" customHeight="1" x14ac:dyDescent="0.35">
      <c r="B542" s="291"/>
      <c r="C542" s="292"/>
      <c r="D542" s="286"/>
      <c r="E542" s="286"/>
      <c r="F542" s="286"/>
      <c r="G542" s="286"/>
      <c r="H542" s="286"/>
      <c r="I542" s="286"/>
    </row>
    <row r="543" spans="2:9" ht="15.75" customHeight="1" x14ac:dyDescent="0.35">
      <c r="B543" s="291"/>
      <c r="C543" s="292"/>
      <c r="D543" s="286"/>
      <c r="E543" s="286"/>
      <c r="F543" s="286"/>
      <c r="G543" s="286"/>
      <c r="H543" s="286"/>
      <c r="I543" s="286"/>
    </row>
    <row r="544" spans="2:9" ht="15.75" customHeight="1" x14ac:dyDescent="0.35">
      <c r="B544" s="291"/>
      <c r="C544" s="292"/>
      <c r="D544" s="286"/>
      <c r="E544" s="286"/>
      <c r="F544" s="286"/>
      <c r="G544" s="286"/>
      <c r="H544" s="286"/>
      <c r="I544" s="286"/>
    </row>
    <row r="545" spans="2:9" ht="15.75" customHeight="1" x14ac:dyDescent="0.35">
      <c r="B545" s="291"/>
      <c r="C545" s="292"/>
      <c r="D545" s="286"/>
      <c r="E545" s="286"/>
      <c r="F545" s="286"/>
      <c r="G545" s="286"/>
      <c r="H545" s="286"/>
      <c r="I545" s="286"/>
    </row>
    <row r="546" spans="2:9" ht="15.75" customHeight="1" x14ac:dyDescent="0.35">
      <c r="B546" s="291"/>
      <c r="C546" s="292"/>
      <c r="D546" s="286"/>
      <c r="E546" s="286"/>
      <c r="F546" s="286"/>
      <c r="G546" s="286"/>
      <c r="H546" s="286"/>
      <c r="I546" s="286"/>
    </row>
    <row r="547" spans="2:9" ht="15.75" customHeight="1" x14ac:dyDescent="0.35">
      <c r="B547" s="291"/>
      <c r="C547" s="292"/>
      <c r="D547" s="286"/>
      <c r="E547" s="286"/>
      <c r="F547" s="286"/>
      <c r="G547" s="286"/>
      <c r="H547" s="286"/>
      <c r="I547" s="286"/>
    </row>
    <row r="548" spans="2:9" ht="15.75" customHeight="1" x14ac:dyDescent="0.35">
      <c r="B548" s="291"/>
      <c r="C548" s="292"/>
      <c r="D548" s="286"/>
      <c r="E548" s="286"/>
      <c r="F548" s="286"/>
      <c r="G548" s="286"/>
      <c r="H548" s="286"/>
      <c r="I548" s="286"/>
    </row>
    <row r="549" spans="2:9" ht="15.75" customHeight="1" x14ac:dyDescent="0.35">
      <c r="B549" s="291"/>
      <c r="C549" s="292"/>
      <c r="D549" s="286"/>
      <c r="E549" s="286"/>
      <c r="F549" s="286"/>
      <c r="G549" s="286"/>
      <c r="H549" s="286"/>
      <c r="I549" s="286"/>
    </row>
    <row r="550" spans="2:9" ht="15.75" customHeight="1" x14ac:dyDescent="0.35">
      <c r="B550" s="291"/>
      <c r="C550" s="292"/>
      <c r="D550" s="286"/>
      <c r="E550" s="286"/>
      <c r="F550" s="286"/>
      <c r="G550" s="286"/>
      <c r="H550" s="286"/>
      <c r="I550" s="286"/>
    </row>
    <row r="551" spans="2:9" ht="15.75" customHeight="1" x14ac:dyDescent="0.35">
      <c r="B551" s="291"/>
      <c r="C551" s="292"/>
      <c r="D551" s="286"/>
      <c r="E551" s="286"/>
      <c r="F551" s="286"/>
      <c r="G551" s="286"/>
      <c r="H551" s="286"/>
      <c r="I551" s="286"/>
    </row>
    <row r="552" spans="2:9" ht="15.75" customHeight="1" x14ac:dyDescent="0.35">
      <c r="B552" s="291"/>
      <c r="C552" s="292"/>
      <c r="D552" s="286"/>
      <c r="E552" s="286"/>
      <c r="F552" s="286"/>
      <c r="G552" s="286"/>
      <c r="H552" s="286"/>
      <c r="I552" s="286"/>
    </row>
    <row r="553" spans="2:9" ht="15.75" customHeight="1" x14ac:dyDescent="0.35">
      <c r="B553" s="291"/>
      <c r="C553" s="292"/>
      <c r="D553" s="286"/>
      <c r="E553" s="286"/>
      <c r="F553" s="286"/>
      <c r="G553" s="286"/>
      <c r="H553" s="286"/>
      <c r="I553" s="286"/>
    </row>
    <row r="554" spans="2:9" ht="15.75" customHeight="1" x14ac:dyDescent="0.35">
      <c r="B554" s="291"/>
      <c r="C554" s="292"/>
      <c r="D554" s="286"/>
      <c r="E554" s="286"/>
      <c r="F554" s="286"/>
      <c r="G554" s="286"/>
      <c r="H554" s="286"/>
      <c r="I554" s="286"/>
    </row>
    <row r="555" spans="2:9" ht="15.75" customHeight="1" x14ac:dyDescent="0.35">
      <c r="B555" s="291"/>
      <c r="C555" s="292"/>
      <c r="D555" s="286"/>
      <c r="E555" s="286"/>
      <c r="F555" s="286"/>
      <c r="G555" s="286"/>
      <c r="H555" s="286"/>
      <c r="I555" s="286"/>
    </row>
    <row r="556" spans="2:9" ht="15.75" customHeight="1" x14ac:dyDescent="0.35">
      <c r="B556" s="291"/>
      <c r="C556" s="292"/>
      <c r="D556" s="286"/>
      <c r="E556" s="286"/>
      <c r="F556" s="286"/>
      <c r="G556" s="286"/>
      <c r="H556" s="286"/>
      <c r="I556" s="286"/>
    </row>
    <row r="557" spans="2:9" ht="15.75" customHeight="1" x14ac:dyDescent="0.35">
      <c r="B557" s="291"/>
      <c r="C557" s="292"/>
      <c r="D557" s="286"/>
      <c r="E557" s="286"/>
      <c r="F557" s="286"/>
      <c r="G557" s="286"/>
      <c r="H557" s="286"/>
      <c r="I557" s="286"/>
    </row>
    <row r="558" spans="2:9" ht="15.75" customHeight="1" x14ac:dyDescent="0.35">
      <c r="B558" s="291"/>
      <c r="C558" s="292"/>
      <c r="D558" s="286"/>
      <c r="E558" s="286"/>
      <c r="F558" s="286"/>
      <c r="G558" s="286"/>
      <c r="H558" s="286"/>
      <c r="I558" s="286"/>
    </row>
    <row r="559" spans="2:9" ht="15.75" customHeight="1" x14ac:dyDescent="0.35">
      <c r="B559" s="291"/>
      <c r="C559" s="292"/>
      <c r="D559" s="286"/>
      <c r="E559" s="286"/>
      <c r="F559" s="286"/>
      <c r="G559" s="286"/>
      <c r="H559" s="286"/>
      <c r="I559" s="286"/>
    </row>
    <row r="560" spans="2:9" ht="15.75" customHeight="1" x14ac:dyDescent="0.35">
      <c r="B560" s="291"/>
      <c r="C560" s="292"/>
      <c r="D560" s="286"/>
      <c r="E560" s="286"/>
      <c r="F560" s="286"/>
      <c r="G560" s="286"/>
      <c r="H560" s="286"/>
      <c r="I560" s="286"/>
    </row>
    <row r="561" spans="2:9" ht="15.75" customHeight="1" x14ac:dyDescent="0.35">
      <c r="B561" s="291"/>
      <c r="C561" s="292"/>
      <c r="D561" s="286"/>
      <c r="E561" s="286"/>
      <c r="F561" s="286"/>
      <c r="G561" s="286"/>
      <c r="H561" s="286"/>
      <c r="I561" s="286"/>
    </row>
    <row r="562" spans="2:9" ht="15.75" customHeight="1" x14ac:dyDescent="0.35">
      <c r="B562" s="291"/>
      <c r="C562" s="292"/>
      <c r="D562" s="286"/>
      <c r="E562" s="286"/>
      <c r="F562" s="286"/>
      <c r="G562" s="286"/>
      <c r="H562" s="286"/>
      <c r="I562" s="286"/>
    </row>
    <row r="563" spans="2:9" ht="15.75" customHeight="1" x14ac:dyDescent="0.35">
      <c r="B563" s="291"/>
      <c r="C563" s="292"/>
      <c r="D563" s="286"/>
      <c r="E563" s="286"/>
      <c r="F563" s="286"/>
      <c r="G563" s="286"/>
      <c r="H563" s="286"/>
      <c r="I563" s="286"/>
    </row>
    <row r="564" spans="2:9" ht="15.75" customHeight="1" x14ac:dyDescent="0.35">
      <c r="B564" s="291"/>
      <c r="C564" s="292"/>
      <c r="D564" s="286"/>
      <c r="E564" s="286"/>
      <c r="F564" s="286"/>
      <c r="G564" s="286"/>
      <c r="H564" s="286"/>
      <c r="I564" s="286"/>
    </row>
    <row r="565" spans="2:9" ht="15.75" customHeight="1" x14ac:dyDescent="0.35">
      <c r="B565" s="291"/>
      <c r="C565" s="292"/>
      <c r="D565" s="286"/>
      <c r="E565" s="286"/>
      <c r="F565" s="286"/>
      <c r="G565" s="286"/>
      <c r="H565" s="286"/>
      <c r="I565" s="286"/>
    </row>
    <row r="566" spans="2:9" ht="15.75" customHeight="1" x14ac:dyDescent="0.35">
      <c r="B566" s="291"/>
      <c r="C566" s="292"/>
      <c r="D566" s="286"/>
      <c r="E566" s="286"/>
      <c r="F566" s="286"/>
      <c r="G566" s="286"/>
      <c r="H566" s="286"/>
      <c r="I566" s="286"/>
    </row>
    <row r="567" spans="2:9" ht="15.75" customHeight="1" x14ac:dyDescent="0.35">
      <c r="B567" s="291"/>
      <c r="C567" s="292"/>
      <c r="D567" s="286"/>
      <c r="E567" s="286"/>
      <c r="F567" s="286"/>
      <c r="G567" s="286"/>
      <c r="H567" s="286"/>
      <c r="I567" s="286"/>
    </row>
    <row r="568" spans="2:9" ht="15.75" customHeight="1" x14ac:dyDescent="0.35">
      <c r="B568" s="291"/>
      <c r="C568" s="292"/>
      <c r="D568" s="286"/>
      <c r="E568" s="286"/>
      <c r="F568" s="286"/>
      <c r="G568" s="286"/>
      <c r="H568" s="286"/>
      <c r="I568" s="286"/>
    </row>
    <row r="569" spans="2:9" ht="15.75" customHeight="1" x14ac:dyDescent="0.35">
      <c r="B569" s="291"/>
      <c r="C569" s="292"/>
      <c r="D569" s="286"/>
      <c r="E569" s="286"/>
      <c r="F569" s="286"/>
      <c r="G569" s="286"/>
      <c r="H569" s="286"/>
      <c r="I569" s="286"/>
    </row>
    <row r="570" spans="2:9" ht="15.75" customHeight="1" x14ac:dyDescent="0.35">
      <c r="B570" s="291"/>
      <c r="C570" s="292"/>
      <c r="D570" s="286"/>
      <c r="E570" s="286"/>
      <c r="F570" s="286"/>
      <c r="G570" s="286"/>
      <c r="H570" s="286"/>
      <c r="I570" s="286"/>
    </row>
    <row r="571" spans="2:9" ht="15.75" customHeight="1" x14ac:dyDescent="0.35">
      <c r="B571" s="291"/>
      <c r="C571" s="292"/>
      <c r="D571" s="286"/>
      <c r="E571" s="286"/>
      <c r="F571" s="286"/>
      <c r="G571" s="286"/>
      <c r="H571" s="286"/>
      <c r="I571" s="286"/>
    </row>
    <row r="572" spans="2:9" ht="15.75" customHeight="1" x14ac:dyDescent="0.35">
      <c r="B572" s="291"/>
      <c r="C572" s="292"/>
      <c r="D572" s="286"/>
      <c r="E572" s="286"/>
      <c r="F572" s="286"/>
      <c r="G572" s="286"/>
      <c r="H572" s="286"/>
      <c r="I572" s="286"/>
    </row>
    <row r="573" spans="2:9" ht="15.75" customHeight="1" x14ac:dyDescent="0.35">
      <c r="B573" s="291"/>
      <c r="C573" s="292"/>
      <c r="D573" s="286"/>
      <c r="E573" s="286"/>
      <c r="F573" s="286"/>
      <c r="G573" s="286"/>
      <c r="H573" s="286"/>
      <c r="I573" s="286"/>
    </row>
    <row r="574" spans="2:9" ht="15.75" customHeight="1" x14ac:dyDescent="0.35">
      <c r="B574" s="291"/>
      <c r="C574" s="292"/>
      <c r="D574" s="286"/>
      <c r="E574" s="286"/>
      <c r="F574" s="286"/>
      <c r="G574" s="286"/>
      <c r="H574" s="286"/>
      <c r="I574" s="286"/>
    </row>
    <row r="575" spans="2:9" ht="15.75" customHeight="1" x14ac:dyDescent="0.35">
      <c r="B575" s="291"/>
      <c r="C575" s="292"/>
      <c r="D575" s="286"/>
      <c r="E575" s="286"/>
      <c r="F575" s="286"/>
      <c r="G575" s="286"/>
      <c r="H575" s="286"/>
      <c r="I575" s="286"/>
    </row>
    <row r="576" spans="2:9" ht="15.75" customHeight="1" x14ac:dyDescent="0.35">
      <c r="B576" s="291"/>
      <c r="C576" s="292"/>
      <c r="D576" s="286"/>
      <c r="E576" s="286"/>
      <c r="F576" s="286"/>
      <c r="G576" s="286"/>
      <c r="H576" s="286"/>
      <c r="I576" s="286"/>
    </row>
    <row r="577" spans="2:9" ht="15.75" customHeight="1" x14ac:dyDescent="0.35">
      <c r="B577" s="291"/>
      <c r="C577" s="292"/>
      <c r="D577" s="286"/>
      <c r="E577" s="286"/>
      <c r="F577" s="286"/>
      <c r="G577" s="286"/>
      <c r="H577" s="286"/>
      <c r="I577" s="286"/>
    </row>
    <row r="578" spans="2:9" ht="15.75" customHeight="1" x14ac:dyDescent="0.35">
      <c r="B578" s="291"/>
      <c r="C578" s="292"/>
      <c r="D578" s="286"/>
      <c r="E578" s="286"/>
      <c r="F578" s="286"/>
      <c r="G578" s="286"/>
      <c r="H578" s="286"/>
      <c r="I578" s="286"/>
    </row>
    <row r="579" spans="2:9" ht="15.75" customHeight="1" x14ac:dyDescent="0.35">
      <c r="B579" s="291"/>
      <c r="C579" s="292"/>
      <c r="D579" s="286"/>
      <c r="E579" s="286"/>
      <c r="F579" s="286"/>
      <c r="G579" s="286"/>
      <c r="H579" s="286"/>
      <c r="I579" s="286"/>
    </row>
    <row r="580" spans="2:9" ht="15.75" customHeight="1" x14ac:dyDescent="0.35">
      <c r="B580" s="291"/>
      <c r="C580" s="292"/>
      <c r="D580" s="286"/>
      <c r="E580" s="286"/>
      <c r="F580" s="286"/>
      <c r="G580" s="286"/>
      <c r="H580" s="286"/>
      <c r="I580" s="286"/>
    </row>
    <row r="581" spans="2:9" ht="15.75" customHeight="1" x14ac:dyDescent="0.35">
      <c r="B581" s="291"/>
      <c r="C581" s="292"/>
      <c r="D581" s="286"/>
      <c r="E581" s="286"/>
      <c r="F581" s="286"/>
      <c r="G581" s="286"/>
      <c r="H581" s="286"/>
      <c r="I581" s="286"/>
    </row>
    <row r="582" spans="2:9" ht="15.75" customHeight="1" x14ac:dyDescent="0.35">
      <c r="B582" s="291"/>
      <c r="C582" s="292"/>
      <c r="D582" s="286"/>
      <c r="E582" s="286"/>
      <c r="F582" s="286"/>
      <c r="G582" s="286"/>
      <c r="H582" s="286"/>
      <c r="I582" s="286"/>
    </row>
    <row r="583" spans="2:9" ht="15.75" customHeight="1" x14ac:dyDescent="0.35">
      <c r="B583" s="291"/>
      <c r="C583" s="292"/>
      <c r="D583" s="286"/>
      <c r="E583" s="286"/>
      <c r="F583" s="286"/>
      <c r="G583" s="286"/>
      <c r="H583" s="286"/>
      <c r="I583" s="286"/>
    </row>
    <row r="584" spans="2:9" ht="15.75" customHeight="1" x14ac:dyDescent="0.35">
      <c r="B584" s="291"/>
      <c r="C584" s="292"/>
      <c r="D584" s="286"/>
      <c r="E584" s="286"/>
      <c r="F584" s="286"/>
      <c r="G584" s="286"/>
      <c r="H584" s="286"/>
      <c r="I584" s="286"/>
    </row>
    <row r="585" spans="2:9" ht="15.75" customHeight="1" x14ac:dyDescent="0.35">
      <c r="B585" s="291"/>
      <c r="C585" s="292"/>
      <c r="D585" s="286"/>
      <c r="E585" s="286"/>
      <c r="F585" s="286"/>
      <c r="G585" s="286"/>
      <c r="H585" s="286"/>
      <c r="I585" s="286"/>
    </row>
    <row r="586" spans="2:9" ht="15.75" customHeight="1" x14ac:dyDescent="0.35">
      <c r="B586" s="291"/>
      <c r="C586" s="292"/>
      <c r="D586" s="286"/>
      <c r="E586" s="286"/>
      <c r="F586" s="286"/>
      <c r="G586" s="286"/>
      <c r="H586" s="286"/>
      <c r="I586" s="286"/>
    </row>
    <row r="587" spans="2:9" ht="15.75" customHeight="1" x14ac:dyDescent="0.35">
      <c r="B587" s="291"/>
      <c r="C587" s="292"/>
      <c r="D587" s="286"/>
      <c r="E587" s="286"/>
      <c r="F587" s="286"/>
      <c r="G587" s="286"/>
      <c r="H587" s="286"/>
      <c r="I587" s="286"/>
    </row>
    <row r="588" spans="2:9" ht="15.75" customHeight="1" x14ac:dyDescent="0.35">
      <c r="B588" s="291"/>
      <c r="C588" s="292"/>
      <c r="D588" s="286"/>
      <c r="E588" s="286"/>
      <c r="F588" s="286"/>
      <c r="G588" s="286"/>
      <c r="H588" s="286"/>
      <c r="I588" s="286"/>
    </row>
    <row r="589" spans="2:9" ht="15.75" customHeight="1" x14ac:dyDescent="0.35">
      <c r="B589" s="291"/>
      <c r="C589" s="292"/>
      <c r="D589" s="286"/>
      <c r="E589" s="286"/>
      <c r="F589" s="286"/>
      <c r="G589" s="286"/>
      <c r="H589" s="286"/>
      <c r="I589" s="286"/>
    </row>
    <row r="590" spans="2:9" ht="15.75" customHeight="1" x14ac:dyDescent="0.35">
      <c r="B590" s="291"/>
      <c r="C590" s="292"/>
      <c r="D590" s="286"/>
      <c r="E590" s="286"/>
      <c r="F590" s="286"/>
      <c r="G590" s="286"/>
      <c r="H590" s="286"/>
      <c r="I590" s="286"/>
    </row>
    <row r="591" spans="2:9" ht="15.75" customHeight="1" x14ac:dyDescent="0.35">
      <c r="B591" s="291"/>
      <c r="C591" s="292"/>
      <c r="D591" s="286"/>
      <c r="E591" s="286"/>
      <c r="F591" s="286"/>
      <c r="G591" s="286"/>
      <c r="H591" s="286"/>
      <c r="I591" s="286"/>
    </row>
    <row r="592" spans="2:9" ht="15.75" customHeight="1" x14ac:dyDescent="0.35">
      <c r="B592" s="291"/>
      <c r="C592" s="292"/>
      <c r="D592" s="286"/>
      <c r="E592" s="286"/>
      <c r="F592" s="286"/>
      <c r="G592" s="286"/>
      <c r="H592" s="286"/>
      <c r="I592" s="286"/>
    </row>
    <row r="593" spans="2:9" ht="15.75" customHeight="1" x14ac:dyDescent="0.35">
      <c r="B593" s="291"/>
      <c r="C593" s="292"/>
      <c r="D593" s="286"/>
      <c r="E593" s="286"/>
      <c r="F593" s="286"/>
      <c r="G593" s="286"/>
      <c r="H593" s="286"/>
      <c r="I593" s="286"/>
    </row>
    <row r="594" spans="2:9" ht="15.75" customHeight="1" x14ac:dyDescent="0.35">
      <c r="B594" s="291"/>
      <c r="C594" s="292"/>
      <c r="D594" s="286"/>
      <c r="E594" s="286"/>
      <c r="F594" s="286"/>
      <c r="G594" s="286"/>
      <c r="H594" s="286"/>
      <c r="I594" s="286"/>
    </row>
    <row r="595" spans="2:9" ht="15.75" customHeight="1" x14ac:dyDescent="0.35">
      <c r="B595" s="291"/>
      <c r="C595" s="292"/>
      <c r="D595" s="286"/>
      <c r="E595" s="286"/>
      <c r="F595" s="286"/>
      <c r="G595" s="286"/>
      <c r="H595" s="286"/>
      <c r="I595" s="286"/>
    </row>
    <row r="596" spans="2:9" ht="15.75" customHeight="1" x14ac:dyDescent="0.35">
      <c r="B596" s="291"/>
      <c r="C596" s="292"/>
      <c r="D596" s="286"/>
      <c r="E596" s="286"/>
      <c r="F596" s="286"/>
      <c r="G596" s="286"/>
      <c r="H596" s="286"/>
      <c r="I596" s="286"/>
    </row>
    <row r="597" spans="2:9" ht="15.75" customHeight="1" x14ac:dyDescent="0.35">
      <c r="B597" s="291"/>
      <c r="C597" s="292"/>
      <c r="D597" s="286"/>
      <c r="E597" s="286"/>
      <c r="F597" s="286"/>
      <c r="G597" s="286"/>
      <c r="H597" s="286"/>
      <c r="I597" s="286"/>
    </row>
    <row r="598" spans="2:9" ht="15.75" customHeight="1" x14ac:dyDescent="0.35">
      <c r="B598" s="291"/>
      <c r="C598" s="292"/>
      <c r="D598" s="286"/>
      <c r="E598" s="286"/>
      <c r="F598" s="286"/>
      <c r="G598" s="286"/>
      <c r="H598" s="286"/>
      <c r="I598" s="286"/>
    </row>
    <row r="599" spans="2:9" ht="15.75" customHeight="1" x14ac:dyDescent="0.35">
      <c r="B599" s="291"/>
      <c r="C599" s="292"/>
      <c r="D599" s="286"/>
      <c r="E599" s="286"/>
      <c r="F599" s="286"/>
      <c r="G599" s="286"/>
      <c r="H599" s="286"/>
      <c r="I599" s="286"/>
    </row>
    <row r="600" spans="2:9" ht="15.75" customHeight="1" x14ac:dyDescent="0.35">
      <c r="B600" s="291"/>
      <c r="C600" s="292"/>
      <c r="D600" s="286"/>
      <c r="E600" s="286"/>
      <c r="F600" s="286"/>
      <c r="G600" s="286"/>
      <c r="H600" s="286"/>
      <c r="I600" s="286"/>
    </row>
    <row r="601" spans="2:9" ht="15.75" customHeight="1" x14ac:dyDescent="0.35">
      <c r="B601" s="291"/>
      <c r="C601" s="292"/>
      <c r="D601" s="286"/>
      <c r="E601" s="286"/>
      <c r="F601" s="286"/>
      <c r="G601" s="286"/>
      <c r="H601" s="286"/>
      <c r="I601" s="286"/>
    </row>
    <row r="602" spans="2:9" ht="15.75" customHeight="1" x14ac:dyDescent="0.35">
      <c r="B602" s="291"/>
      <c r="C602" s="292"/>
      <c r="D602" s="286"/>
      <c r="E602" s="286"/>
      <c r="F602" s="286"/>
      <c r="G602" s="286"/>
      <c r="H602" s="286"/>
      <c r="I602" s="286"/>
    </row>
    <row r="603" spans="2:9" ht="15.75" customHeight="1" x14ac:dyDescent="0.35">
      <c r="B603" s="291"/>
      <c r="C603" s="292"/>
      <c r="D603" s="286"/>
      <c r="E603" s="286"/>
      <c r="F603" s="286"/>
      <c r="G603" s="286"/>
      <c r="H603" s="286"/>
      <c r="I603" s="286"/>
    </row>
    <row r="604" spans="2:9" ht="15.75" customHeight="1" x14ac:dyDescent="0.35">
      <c r="B604" s="291"/>
      <c r="C604" s="292"/>
      <c r="D604" s="286"/>
      <c r="E604" s="286"/>
      <c r="F604" s="286"/>
      <c r="G604" s="286"/>
      <c r="H604" s="286"/>
      <c r="I604" s="286"/>
    </row>
    <row r="605" spans="2:9" ht="15.75" customHeight="1" x14ac:dyDescent="0.35">
      <c r="B605" s="291"/>
      <c r="C605" s="292"/>
      <c r="D605" s="286"/>
      <c r="E605" s="286"/>
      <c r="F605" s="286"/>
      <c r="G605" s="286"/>
      <c r="H605" s="286"/>
      <c r="I605" s="286"/>
    </row>
    <row r="606" spans="2:9" ht="15.75" customHeight="1" x14ac:dyDescent="0.35">
      <c r="B606" s="291"/>
      <c r="C606" s="292"/>
      <c r="D606" s="286"/>
      <c r="E606" s="286"/>
      <c r="F606" s="286"/>
      <c r="G606" s="286"/>
      <c r="H606" s="286"/>
      <c r="I606" s="286"/>
    </row>
    <row r="607" spans="2:9" ht="15.75" customHeight="1" x14ac:dyDescent="0.35">
      <c r="B607" s="291"/>
      <c r="C607" s="292"/>
      <c r="D607" s="286"/>
      <c r="E607" s="286"/>
      <c r="F607" s="286"/>
      <c r="G607" s="286"/>
      <c r="H607" s="286"/>
      <c r="I607" s="286"/>
    </row>
    <row r="608" spans="2:9" ht="15.75" customHeight="1" x14ac:dyDescent="0.35">
      <c r="B608" s="291"/>
      <c r="C608" s="292"/>
      <c r="D608" s="286"/>
      <c r="E608" s="286"/>
      <c r="F608" s="286"/>
      <c r="G608" s="286"/>
      <c r="H608" s="286"/>
      <c r="I608" s="286"/>
    </row>
    <row r="609" spans="2:9" ht="15.75" customHeight="1" x14ac:dyDescent="0.35">
      <c r="B609" s="291"/>
      <c r="C609" s="292"/>
      <c r="D609" s="286"/>
      <c r="E609" s="286"/>
      <c r="F609" s="286"/>
      <c r="G609" s="286"/>
      <c r="H609" s="286"/>
      <c r="I609" s="286"/>
    </row>
    <row r="610" spans="2:9" ht="15.75" customHeight="1" x14ac:dyDescent="0.35">
      <c r="B610" s="291"/>
      <c r="C610" s="292"/>
      <c r="D610" s="286"/>
      <c r="E610" s="286"/>
      <c r="F610" s="286"/>
      <c r="G610" s="286"/>
      <c r="H610" s="286"/>
      <c r="I610" s="286"/>
    </row>
    <row r="611" spans="2:9" ht="15.75" customHeight="1" x14ac:dyDescent="0.35">
      <c r="B611" s="291"/>
      <c r="C611" s="292"/>
      <c r="D611" s="286"/>
      <c r="E611" s="286"/>
      <c r="F611" s="286"/>
      <c r="G611" s="286"/>
      <c r="H611" s="286"/>
      <c r="I611" s="286"/>
    </row>
    <row r="612" spans="2:9" ht="15.75" customHeight="1" x14ac:dyDescent="0.35">
      <c r="B612" s="291"/>
      <c r="C612" s="292"/>
      <c r="D612" s="286"/>
      <c r="E612" s="286"/>
      <c r="F612" s="286"/>
      <c r="G612" s="286"/>
      <c r="H612" s="286"/>
      <c r="I612" s="286"/>
    </row>
    <row r="613" spans="2:9" ht="15.75" customHeight="1" x14ac:dyDescent="0.35">
      <c r="B613" s="291"/>
      <c r="C613" s="292"/>
      <c r="D613" s="286"/>
      <c r="E613" s="286"/>
      <c r="F613" s="286"/>
      <c r="G613" s="286"/>
      <c r="H613" s="286"/>
      <c r="I613" s="286"/>
    </row>
    <row r="614" spans="2:9" ht="15.75" customHeight="1" x14ac:dyDescent="0.35">
      <c r="B614" s="291"/>
      <c r="C614" s="292"/>
      <c r="D614" s="286"/>
      <c r="E614" s="286"/>
      <c r="F614" s="286"/>
      <c r="G614" s="286"/>
      <c r="H614" s="286"/>
      <c r="I614" s="286"/>
    </row>
    <row r="615" spans="2:9" ht="15.75" customHeight="1" x14ac:dyDescent="0.35">
      <c r="B615" s="291"/>
      <c r="C615" s="292"/>
      <c r="D615" s="286"/>
      <c r="E615" s="286"/>
      <c r="F615" s="286"/>
      <c r="G615" s="286"/>
      <c r="H615" s="286"/>
      <c r="I615" s="286"/>
    </row>
    <row r="616" spans="2:9" ht="15.75" customHeight="1" x14ac:dyDescent="0.35">
      <c r="B616" s="291"/>
      <c r="C616" s="292"/>
      <c r="D616" s="286"/>
      <c r="E616" s="286"/>
      <c r="F616" s="286"/>
      <c r="G616" s="286"/>
      <c r="H616" s="286"/>
      <c r="I616" s="286"/>
    </row>
    <row r="617" spans="2:9" ht="15.75" customHeight="1" x14ac:dyDescent="0.35">
      <c r="B617" s="291"/>
      <c r="C617" s="292"/>
      <c r="D617" s="286"/>
      <c r="E617" s="286"/>
      <c r="F617" s="286"/>
      <c r="G617" s="286"/>
      <c r="H617" s="286"/>
      <c r="I617" s="286"/>
    </row>
    <row r="618" spans="2:9" ht="15.75" customHeight="1" x14ac:dyDescent="0.35">
      <c r="B618" s="291"/>
      <c r="C618" s="292"/>
      <c r="D618" s="286"/>
      <c r="E618" s="286"/>
      <c r="F618" s="286"/>
      <c r="G618" s="286"/>
      <c r="H618" s="286"/>
      <c r="I618" s="286"/>
    </row>
    <row r="619" spans="2:9" ht="15.75" customHeight="1" x14ac:dyDescent="0.35">
      <c r="B619" s="291"/>
      <c r="C619" s="292"/>
      <c r="D619" s="286"/>
      <c r="E619" s="286"/>
      <c r="F619" s="286"/>
      <c r="G619" s="286"/>
      <c r="H619" s="286"/>
      <c r="I619" s="286"/>
    </row>
    <row r="620" spans="2:9" ht="15.75" customHeight="1" x14ac:dyDescent="0.35">
      <c r="B620" s="291"/>
      <c r="C620" s="292"/>
      <c r="D620" s="286"/>
      <c r="E620" s="286"/>
      <c r="F620" s="286"/>
      <c r="G620" s="286"/>
      <c r="H620" s="286"/>
      <c r="I620" s="286"/>
    </row>
    <row r="621" spans="2:9" ht="15.75" customHeight="1" x14ac:dyDescent="0.35">
      <c r="B621" s="291"/>
      <c r="C621" s="292"/>
      <c r="D621" s="286"/>
      <c r="E621" s="286"/>
      <c r="F621" s="286"/>
      <c r="G621" s="286"/>
      <c r="H621" s="286"/>
      <c r="I621" s="286"/>
    </row>
    <row r="622" spans="2:9" ht="15.75" customHeight="1" x14ac:dyDescent="0.35">
      <c r="B622" s="291"/>
      <c r="C622" s="292"/>
      <c r="D622" s="286"/>
      <c r="E622" s="286"/>
      <c r="F622" s="286"/>
      <c r="G622" s="286"/>
      <c r="H622" s="286"/>
      <c r="I622" s="286"/>
    </row>
    <row r="623" spans="2:9" ht="15.75" customHeight="1" x14ac:dyDescent="0.35">
      <c r="B623" s="291"/>
      <c r="C623" s="292"/>
      <c r="D623" s="286"/>
      <c r="E623" s="286"/>
      <c r="F623" s="286"/>
      <c r="G623" s="286"/>
      <c r="H623" s="286"/>
      <c r="I623" s="286"/>
    </row>
    <row r="624" spans="2:9" ht="15.75" customHeight="1" x14ac:dyDescent="0.35">
      <c r="B624" s="291"/>
      <c r="C624" s="292"/>
      <c r="D624" s="286"/>
      <c r="E624" s="286"/>
      <c r="F624" s="286"/>
      <c r="G624" s="286"/>
      <c r="H624" s="286"/>
      <c r="I624" s="286"/>
    </row>
    <row r="625" spans="2:9" ht="15.75" customHeight="1" x14ac:dyDescent="0.35">
      <c r="B625" s="291"/>
      <c r="C625" s="292"/>
      <c r="D625" s="286"/>
      <c r="E625" s="286"/>
      <c r="F625" s="286"/>
      <c r="G625" s="286"/>
      <c r="H625" s="286"/>
      <c r="I625" s="286"/>
    </row>
    <row r="626" spans="2:9" ht="15.75" customHeight="1" x14ac:dyDescent="0.35">
      <c r="B626" s="291"/>
      <c r="C626" s="292"/>
      <c r="D626" s="286"/>
      <c r="E626" s="286"/>
      <c r="F626" s="286"/>
      <c r="G626" s="286"/>
      <c r="H626" s="286"/>
      <c r="I626" s="286"/>
    </row>
    <row r="627" spans="2:9" ht="15.75" customHeight="1" x14ac:dyDescent="0.35">
      <c r="B627" s="291"/>
      <c r="C627" s="292"/>
      <c r="D627" s="286"/>
      <c r="E627" s="286"/>
      <c r="F627" s="286"/>
      <c r="G627" s="286"/>
      <c r="H627" s="286"/>
      <c r="I627" s="286"/>
    </row>
    <row r="628" spans="2:9" ht="15.75" customHeight="1" x14ac:dyDescent="0.35">
      <c r="B628" s="291"/>
      <c r="C628" s="292"/>
      <c r="D628" s="286"/>
      <c r="E628" s="286"/>
      <c r="F628" s="286"/>
      <c r="G628" s="286"/>
      <c r="H628" s="286"/>
      <c r="I628" s="286"/>
    </row>
    <row r="629" spans="2:9" ht="15.75" customHeight="1" x14ac:dyDescent="0.35">
      <c r="B629" s="291"/>
      <c r="C629" s="292"/>
      <c r="D629" s="286"/>
      <c r="E629" s="286"/>
      <c r="F629" s="286"/>
      <c r="G629" s="286"/>
      <c r="H629" s="286"/>
      <c r="I629" s="286"/>
    </row>
    <row r="630" spans="2:9" ht="15.75" customHeight="1" x14ac:dyDescent="0.35">
      <c r="B630" s="291"/>
      <c r="C630" s="292"/>
      <c r="D630" s="286"/>
      <c r="E630" s="286"/>
      <c r="F630" s="286"/>
      <c r="G630" s="286"/>
      <c r="H630" s="286"/>
      <c r="I630" s="286"/>
    </row>
    <row r="631" spans="2:9" ht="15.75" customHeight="1" x14ac:dyDescent="0.35">
      <c r="B631" s="291"/>
      <c r="C631" s="292"/>
      <c r="D631" s="286"/>
      <c r="E631" s="286"/>
      <c r="F631" s="286"/>
      <c r="G631" s="286"/>
      <c r="H631" s="286"/>
      <c r="I631" s="286"/>
    </row>
    <row r="632" spans="2:9" ht="15.75" customHeight="1" x14ac:dyDescent="0.35">
      <c r="B632" s="291"/>
      <c r="C632" s="292"/>
      <c r="D632" s="286"/>
      <c r="E632" s="286"/>
      <c r="F632" s="286"/>
      <c r="G632" s="286"/>
      <c r="H632" s="286"/>
      <c r="I632" s="286"/>
    </row>
    <row r="633" spans="2:9" ht="15.75" customHeight="1" x14ac:dyDescent="0.35">
      <c r="B633" s="291"/>
      <c r="C633" s="292"/>
      <c r="D633" s="286"/>
      <c r="E633" s="286"/>
      <c r="F633" s="286"/>
      <c r="G633" s="286"/>
      <c r="H633" s="286"/>
      <c r="I633" s="286"/>
    </row>
    <row r="634" spans="2:9" ht="15.75" customHeight="1" x14ac:dyDescent="0.35">
      <c r="B634" s="291"/>
      <c r="C634" s="292"/>
      <c r="D634" s="286"/>
      <c r="E634" s="286"/>
      <c r="F634" s="286"/>
      <c r="G634" s="286"/>
      <c r="H634" s="286"/>
      <c r="I634" s="286"/>
    </row>
    <row r="635" spans="2:9" ht="15.75" customHeight="1" x14ac:dyDescent="0.35">
      <c r="B635" s="291"/>
      <c r="C635" s="292"/>
      <c r="D635" s="286"/>
      <c r="E635" s="286"/>
      <c r="F635" s="286"/>
      <c r="G635" s="286"/>
      <c r="H635" s="286"/>
      <c r="I635" s="286"/>
    </row>
    <row r="636" spans="2:9" ht="15.75" customHeight="1" x14ac:dyDescent="0.35">
      <c r="B636" s="291"/>
      <c r="C636" s="292"/>
      <c r="D636" s="286"/>
      <c r="E636" s="286"/>
      <c r="F636" s="286"/>
      <c r="G636" s="286"/>
      <c r="H636" s="286"/>
      <c r="I636" s="286"/>
    </row>
    <row r="637" spans="2:9" ht="15.75" customHeight="1" x14ac:dyDescent="0.35">
      <c r="B637" s="291"/>
      <c r="C637" s="292"/>
      <c r="D637" s="286"/>
      <c r="E637" s="286"/>
      <c r="F637" s="286"/>
      <c r="G637" s="286"/>
      <c r="H637" s="286"/>
      <c r="I637" s="286"/>
    </row>
    <row r="638" spans="2:9" ht="15.75" customHeight="1" x14ac:dyDescent="0.35">
      <c r="B638" s="291"/>
      <c r="C638" s="292"/>
      <c r="D638" s="286"/>
      <c r="E638" s="286"/>
      <c r="F638" s="286"/>
      <c r="G638" s="286"/>
      <c r="H638" s="286"/>
      <c r="I638" s="286"/>
    </row>
    <row r="639" spans="2:9" ht="15.75" customHeight="1" x14ac:dyDescent="0.35">
      <c r="B639" s="291"/>
      <c r="C639" s="292"/>
      <c r="D639" s="286"/>
      <c r="E639" s="286"/>
      <c r="F639" s="286"/>
      <c r="G639" s="286"/>
      <c r="H639" s="286"/>
      <c r="I639" s="286"/>
    </row>
    <row r="640" spans="2:9" ht="15.75" customHeight="1" x14ac:dyDescent="0.35">
      <c r="B640" s="291"/>
      <c r="C640" s="292"/>
      <c r="D640" s="286"/>
      <c r="E640" s="286"/>
      <c r="F640" s="286"/>
      <c r="G640" s="286"/>
      <c r="H640" s="286"/>
      <c r="I640" s="286"/>
    </row>
    <row r="641" spans="2:9" ht="15.75" customHeight="1" x14ac:dyDescent="0.35">
      <c r="B641" s="291"/>
      <c r="C641" s="292"/>
      <c r="D641" s="286"/>
      <c r="E641" s="286"/>
      <c r="F641" s="286"/>
      <c r="G641" s="286"/>
      <c r="H641" s="286"/>
      <c r="I641" s="286"/>
    </row>
    <row r="642" spans="2:9" ht="15.75" customHeight="1" x14ac:dyDescent="0.35">
      <c r="B642" s="291"/>
      <c r="C642" s="292"/>
      <c r="D642" s="286"/>
      <c r="E642" s="286"/>
      <c r="F642" s="286"/>
      <c r="G642" s="286"/>
      <c r="H642" s="286"/>
      <c r="I642" s="286"/>
    </row>
    <row r="643" spans="2:9" ht="15.75" customHeight="1" x14ac:dyDescent="0.35">
      <c r="B643" s="291"/>
      <c r="C643" s="292"/>
      <c r="D643" s="286"/>
      <c r="E643" s="286"/>
      <c r="F643" s="286"/>
      <c r="G643" s="286"/>
      <c r="H643" s="286"/>
      <c r="I643" s="286"/>
    </row>
    <row r="644" spans="2:9" ht="15.75" customHeight="1" x14ac:dyDescent="0.35">
      <c r="B644" s="291"/>
      <c r="C644" s="292"/>
      <c r="D644" s="286"/>
      <c r="E644" s="286"/>
      <c r="F644" s="286"/>
      <c r="G644" s="286"/>
      <c r="H644" s="286"/>
      <c r="I644" s="286"/>
    </row>
    <row r="645" spans="2:9" ht="15.75" customHeight="1" x14ac:dyDescent="0.35">
      <c r="B645" s="291"/>
      <c r="C645" s="292"/>
      <c r="D645" s="286"/>
      <c r="E645" s="286"/>
      <c r="F645" s="286"/>
      <c r="G645" s="286"/>
      <c r="H645" s="286"/>
      <c r="I645" s="286"/>
    </row>
    <row r="646" spans="2:9" ht="15.75" customHeight="1" x14ac:dyDescent="0.35">
      <c r="B646" s="291"/>
      <c r="C646" s="292"/>
      <c r="D646" s="286"/>
      <c r="E646" s="286"/>
      <c r="F646" s="286"/>
      <c r="G646" s="286"/>
      <c r="H646" s="286"/>
      <c r="I646" s="286"/>
    </row>
    <row r="647" spans="2:9" ht="15.75" customHeight="1" x14ac:dyDescent="0.35">
      <c r="B647" s="291"/>
      <c r="C647" s="292"/>
      <c r="D647" s="286"/>
      <c r="E647" s="286"/>
      <c r="F647" s="286"/>
      <c r="G647" s="286"/>
      <c r="H647" s="286"/>
      <c r="I647" s="286"/>
    </row>
    <row r="648" spans="2:9" ht="15.75" customHeight="1" x14ac:dyDescent="0.35">
      <c r="B648" s="291"/>
      <c r="C648" s="292"/>
      <c r="D648" s="286"/>
      <c r="E648" s="286"/>
      <c r="F648" s="286"/>
      <c r="G648" s="286"/>
      <c r="H648" s="286"/>
      <c r="I648" s="286"/>
    </row>
    <row r="649" spans="2:9" ht="15.75" customHeight="1" x14ac:dyDescent="0.35">
      <c r="B649" s="291"/>
      <c r="C649" s="292"/>
      <c r="D649" s="286"/>
      <c r="E649" s="286"/>
      <c r="F649" s="286"/>
      <c r="G649" s="286"/>
      <c r="H649" s="286"/>
      <c r="I649" s="286"/>
    </row>
    <row r="650" spans="2:9" ht="15.75" customHeight="1" x14ac:dyDescent="0.35">
      <c r="B650" s="291"/>
      <c r="C650" s="292"/>
      <c r="D650" s="286"/>
      <c r="E650" s="286"/>
      <c r="F650" s="286"/>
      <c r="G650" s="286"/>
      <c r="H650" s="286"/>
      <c r="I650" s="286"/>
    </row>
    <row r="651" spans="2:9" ht="15.75" customHeight="1" x14ac:dyDescent="0.35">
      <c r="B651" s="291"/>
      <c r="C651" s="292"/>
      <c r="D651" s="286"/>
      <c r="E651" s="286"/>
      <c r="F651" s="286"/>
      <c r="G651" s="286"/>
      <c r="H651" s="286"/>
      <c r="I651" s="286"/>
    </row>
    <row r="652" spans="2:9" ht="15.75" customHeight="1" x14ac:dyDescent="0.35">
      <c r="B652" s="291"/>
      <c r="C652" s="292"/>
      <c r="D652" s="286"/>
      <c r="E652" s="286"/>
      <c r="F652" s="286"/>
      <c r="G652" s="286"/>
      <c r="H652" s="286"/>
      <c r="I652" s="286"/>
    </row>
    <row r="653" spans="2:9" ht="15.75" customHeight="1" x14ac:dyDescent="0.35">
      <c r="B653" s="291"/>
      <c r="C653" s="292"/>
      <c r="D653" s="286"/>
      <c r="E653" s="286"/>
      <c r="F653" s="286"/>
      <c r="G653" s="286"/>
      <c r="H653" s="286"/>
      <c r="I653" s="286"/>
    </row>
    <row r="654" spans="2:9" ht="15.75" customHeight="1" x14ac:dyDescent="0.35">
      <c r="B654" s="291"/>
      <c r="C654" s="292"/>
      <c r="D654" s="286"/>
      <c r="E654" s="286"/>
      <c r="F654" s="286"/>
      <c r="G654" s="286"/>
      <c r="H654" s="286"/>
      <c r="I654" s="286"/>
    </row>
    <row r="655" spans="2:9" ht="15.75" customHeight="1" x14ac:dyDescent="0.35">
      <c r="B655" s="291"/>
      <c r="C655" s="292"/>
      <c r="D655" s="286"/>
      <c r="E655" s="286"/>
      <c r="F655" s="286"/>
      <c r="G655" s="286"/>
      <c r="H655" s="286"/>
      <c r="I655" s="286"/>
    </row>
    <row r="656" spans="2:9" ht="15.75" customHeight="1" x14ac:dyDescent="0.35">
      <c r="B656" s="291"/>
      <c r="C656" s="292"/>
      <c r="D656" s="286"/>
      <c r="E656" s="286"/>
      <c r="F656" s="286"/>
      <c r="G656" s="286"/>
      <c r="H656" s="286"/>
      <c r="I656" s="286"/>
    </row>
    <row r="657" spans="2:9" ht="15.75" customHeight="1" x14ac:dyDescent="0.35">
      <c r="B657" s="291"/>
      <c r="C657" s="292"/>
      <c r="D657" s="286"/>
      <c r="E657" s="286"/>
      <c r="F657" s="286"/>
      <c r="G657" s="286"/>
      <c r="H657" s="286"/>
      <c r="I657" s="286"/>
    </row>
    <row r="658" spans="2:9" ht="15.75" customHeight="1" x14ac:dyDescent="0.35">
      <c r="B658" s="291"/>
      <c r="C658" s="292"/>
      <c r="D658" s="286"/>
      <c r="E658" s="286"/>
      <c r="F658" s="286"/>
      <c r="G658" s="286"/>
      <c r="H658" s="286"/>
      <c r="I658" s="286"/>
    </row>
    <row r="659" spans="2:9" ht="15.75" customHeight="1" x14ac:dyDescent="0.35">
      <c r="B659" s="291"/>
      <c r="C659" s="292"/>
      <c r="D659" s="286"/>
      <c r="E659" s="286"/>
      <c r="F659" s="286"/>
      <c r="G659" s="286"/>
      <c r="H659" s="286"/>
      <c r="I659" s="286"/>
    </row>
    <row r="660" spans="2:9" ht="15.75" customHeight="1" x14ac:dyDescent="0.35">
      <c r="B660" s="291"/>
      <c r="C660" s="292"/>
      <c r="D660" s="286"/>
      <c r="E660" s="286"/>
      <c r="F660" s="286"/>
      <c r="G660" s="286"/>
      <c r="H660" s="286"/>
      <c r="I660" s="286"/>
    </row>
    <row r="661" spans="2:9" ht="15.75" customHeight="1" x14ac:dyDescent="0.35">
      <c r="B661" s="291"/>
      <c r="C661" s="292"/>
      <c r="D661" s="286"/>
      <c r="E661" s="286"/>
      <c r="F661" s="286"/>
      <c r="G661" s="286"/>
      <c r="H661" s="286"/>
      <c r="I661" s="286"/>
    </row>
    <row r="662" spans="2:9" ht="15.75" customHeight="1" x14ac:dyDescent="0.35">
      <c r="B662" s="291"/>
      <c r="C662" s="292"/>
      <c r="D662" s="286"/>
      <c r="E662" s="286"/>
      <c r="F662" s="286"/>
      <c r="G662" s="286"/>
      <c r="H662" s="286"/>
      <c r="I662" s="286"/>
    </row>
    <row r="663" spans="2:9" ht="15.75" customHeight="1" x14ac:dyDescent="0.35">
      <c r="B663" s="291"/>
      <c r="C663" s="292"/>
      <c r="D663" s="286"/>
      <c r="E663" s="286"/>
      <c r="F663" s="286"/>
      <c r="G663" s="286"/>
      <c r="H663" s="286"/>
      <c r="I663" s="286"/>
    </row>
    <row r="664" spans="2:9" ht="15.75" customHeight="1" x14ac:dyDescent="0.35">
      <c r="B664" s="291"/>
      <c r="C664" s="292"/>
      <c r="D664" s="286"/>
      <c r="E664" s="286"/>
      <c r="F664" s="286"/>
      <c r="G664" s="286"/>
      <c r="H664" s="286"/>
      <c r="I664" s="286"/>
    </row>
    <row r="665" spans="2:9" ht="15.75" customHeight="1" x14ac:dyDescent="0.35">
      <c r="B665" s="291"/>
      <c r="C665" s="292"/>
      <c r="D665" s="286"/>
      <c r="E665" s="286"/>
      <c r="F665" s="286"/>
      <c r="G665" s="286"/>
      <c r="H665" s="286"/>
      <c r="I665" s="286"/>
    </row>
    <row r="666" spans="2:9" ht="15.75" customHeight="1" x14ac:dyDescent="0.35">
      <c r="B666" s="291"/>
      <c r="C666" s="292"/>
      <c r="D666" s="286"/>
      <c r="E666" s="286"/>
      <c r="F666" s="286"/>
      <c r="G666" s="286"/>
      <c r="H666" s="286"/>
      <c r="I666" s="286"/>
    </row>
    <row r="667" spans="2:9" ht="15.75" customHeight="1" x14ac:dyDescent="0.35">
      <c r="B667" s="291"/>
      <c r="C667" s="292"/>
      <c r="D667" s="286"/>
      <c r="E667" s="286"/>
      <c r="F667" s="286"/>
      <c r="G667" s="286"/>
      <c r="H667" s="286"/>
      <c r="I667" s="286"/>
    </row>
    <row r="668" spans="2:9" ht="15.75" customHeight="1" x14ac:dyDescent="0.35">
      <c r="B668" s="291"/>
      <c r="C668" s="292"/>
      <c r="D668" s="286"/>
      <c r="E668" s="286"/>
      <c r="F668" s="286"/>
      <c r="G668" s="286"/>
      <c r="H668" s="286"/>
      <c r="I668" s="286"/>
    </row>
    <row r="669" spans="2:9" ht="15.75" customHeight="1" x14ac:dyDescent="0.35">
      <c r="B669" s="291"/>
      <c r="C669" s="292"/>
      <c r="D669" s="286"/>
      <c r="E669" s="286"/>
      <c r="F669" s="286"/>
      <c r="G669" s="286"/>
      <c r="H669" s="286"/>
      <c r="I669" s="286"/>
    </row>
    <row r="670" spans="2:9" ht="15.75" customHeight="1" x14ac:dyDescent="0.35">
      <c r="B670" s="291"/>
      <c r="C670" s="292"/>
      <c r="D670" s="286"/>
      <c r="E670" s="286"/>
      <c r="F670" s="286"/>
      <c r="G670" s="286"/>
      <c r="H670" s="286"/>
      <c r="I670" s="286"/>
    </row>
    <row r="671" spans="2:9" ht="15.75" customHeight="1" x14ac:dyDescent="0.35">
      <c r="B671" s="291"/>
      <c r="C671" s="292"/>
      <c r="D671" s="286"/>
      <c r="E671" s="286"/>
      <c r="F671" s="286"/>
      <c r="G671" s="286"/>
      <c r="H671" s="286"/>
      <c r="I671" s="286"/>
    </row>
    <row r="672" spans="2:9" ht="15.75" customHeight="1" x14ac:dyDescent="0.35">
      <c r="B672" s="291"/>
      <c r="C672" s="292"/>
      <c r="D672" s="286"/>
      <c r="E672" s="286"/>
      <c r="F672" s="286"/>
      <c r="G672" s="286"/>
      <c r="H672" s="286"/>
      <c r="I672" s="286"/>
    </row>
    <row r="673" spans="2:9" ht="15.75" customHeight="1" x14ac:dyDescent="0.35">
      <c r="B673" s="291"/>
      <c r="C673" s="292"/>
      <c r="D673" s="286"/>
      <c r="E673" s="286"/>
      <c r="F673" s="286"/>
      <c r="G673" s="286"/>
      <c r="H673" s="286"/>
      <c r="I673" s="286"/>
    </row>
    <row r="674" spans="2:9" ht="15.75" customHeight="1" x14ac:dyDescent="0.35">
      <c r="B674" s="291"/>
      <c r="C674" s="292"/>
      <c r="D674" s="286"/>
      <c r="E674" s="286"/>
      <c r="F674" s="286"/>
      <c r="G674" s="286"/>
      <c r="H674" s="286"/>
      <c r="I674" s="286"/>
    </row>
    <row r="675" spans="2:9" ht="15.75" customHeight="1" x14ac:dyDescent="0.35">
      <c r="B675" s="291"/>
      <c r="C675" s="292"/>
      <c r="D675" s="286"/>
      <c r="E675" s="286"/>
      <c r="F675" s="286"/>
      <c r="G675" s="286"/>
      <c r="H675" s="286"/>
      <c r="I675" s="286"/>
    </row>
    <row r="676" spans="2:9" ht="15.75" customHeight="1" x14ac:dyDescent="0.35">
      <c r="B676" s="291"/>
      <c r="C676" s="292"/>
      <c r="D676" s="286"/>
      <c r="E676" s="286"/>
      <c r="F676" s="286"/>
      <c r="G676" s="286"/>
      <c r="H676" s="286"/>
      <c r="I676" s="286"/>
    </row>
    <row r="677" spans="2:9" ht="15.75" customHeight="1" x14ac:dyDescent="0.35">
      <c r="B677" s="291"/>
      <c r="C677" s="292"/>
      <c r="D677" s="286"/>
      <c r="E677" s="286"/>
      <c r="F677" s="286"/>
      <c r="G677" s="286"/>
      <c r="H677" s="286"/>
      <c r="I677" s="286"/>
    </row>
    <row r="678" spans="2:9" ht="15.75" customHeight="1" x14ac:dyDescent="0.35">
      <c r="B678" s="291"/>
      <c r="C678" s="292"/>
      <c r="D678" s="286"/>
      <c r="E678" s="286"/>
      <c r="F678" s="286"/>
      <c r="G678" s="286"/>
      <c r="H678" s="286"/>
      <c r="I678" s="286"/>
    </row>
    <row r="679" spans="2:9" ht="15.75" customHeight="1" x14ac:dyDescent="0.35">
      <c r="B679" s="291"/>
      <c r="C679" s="292"/>
      <c r="D679" s="286"/>
      <c r="E679" s="286"/>
      <c r="F679" s="286"/>
      <c r="G679" s="286"/>
      <c r="H679" s="286"/>
      <c r="I679" s="286"/>
    </row>
    <row r="680" spans="2:9" ht="15.75" customHeight="1" x14ac:dyDescent="0.35">
      <c r="B680" s="291"/>
      <c r="C680" s="292"/>
      <c r="D680" s="286"/>
      <c r="E680" s="286"/>
      <c r="F680" s="286"/>
      <c r="G680" s="286"/>
      <c r="H680" s="286"/>
      <c r="I680" s="286"/>
    </row>
    <row r="681" spans="2:9" ht="15.75" customHeight="1" x14ac:dyDescent="0.35">
      <c r="B681" s="291"/>
      <c r="C681" s="292"/>
      <c r="D681" s="286"/>
      <c r="E681" s="286"/>
      <c r="F681" s="286"/>
      <c r="G681" s="286"/>
      <c r="H681" s="286"/>
      <c r="I681" s="286"/>
    </row>
    <row r="682" spans="2:9" ht="15.75" customHeight="1" x14ac:dyDescent="0.35">
      <c r="B682" s="291"/>
      <c r="C682" s="292"/>
      <c r="D682" s="286"/>
      <c r="E682" s="286"/>
      <c r="F682" s="286"/>
      <c r="G682" s="286"/>
      <c r="H682" s="286"/>
      <c r="I682" s="286"/>
    </row>
    <row r="683" spans="2:9" ht="15.75" customHeight="1" x14ac:dyDescent="0.35">
      <c r="B683" s="291"/>
      <c r="C683" s="292"/>
      <c r="D683" s="286"/>
      <c r="E683" s="286"/>
      <c r="F683" s="286"/>
      <c r="G683" s="286"/>
      <c r="H683" s="286"/>
      <c r="I683" s="286"/>
    </row>
    <row r="684" spans="2:9" ht="15.75" customHeight="1" x14ac:dyDescent="0.35">
      <c r="B684" s="291"/>
      <c r="C684" s="292"/>
      <c r="D684" s="286"/>
      <c r="E684" s="286"/>
      <c r="F684" s="286"/>
      <c r="G684" s="286"/>
      <c r="H684" s="286"/>
      <c r="I684" s="286"/>
    </row>
    <row r="685" spans="2:9" ht="15.75" customHeight="1" x14ac:dyDescent="0.35">
      <c r="B685" s="291"/>
      <c r="C685" s="292"/>
      <c r="D685" s="286"/>
      <c r="E685" s="286"/>
      <c r="F685" s="286"/>
      <c r="G685" s="286"/>
      <c r="H685" s="286"/>
      <c r="I685" s="286"/>
    </row>
    <row r="686" spans="2:9" ht="15.75" customHeight="1" x14ac:dyDescent="0.35">
      <c r="B686" s="291"/>
      <c r="C686" s="292"/>
      <c r="D686" s="286"/>
      <c r="E686" s="286"/>
      <c r="F686" s="286"/>
      <c r="G686" s="286"/>
      <c r="H686" s="286"/>
      <c r="I686" s="286"/>
    </row>
    <row r="687" spans="2:9" ht="15.75" customHeight="1" x14ac:dyDescent="0.35">
      <c r="B687" s="291"/>
      <c r="C687" s="292"/>
      <c r="D687" s="286"/>
      <c r="E687" s="286"/>
      <c r="F687" s="286"/>
      <c r="G687" s="286"/>
      <c r="H687" s="286"/>
      <c r="I687" s="286"/>
    </row>
    <row r="688" spans="2:9" ht="15.75" customHeight="1" x14ac:dyDescent="0.35">
      <c r="B688" s="291"/>
      <c r="C688" s="292"/>
      <c r="D688" s="286"/>
      <c r="E688" s="286"/>
      <c r="F688" s="286"/>
      <c r="G688" s="286"/>
      <c r="H688" s="286"/>
      <c r="I688" s="286"/>
    </row>
    <row r="689" spans="2:9" ht="15.75" customHeight="1" x14ac:dyDescent="0.35">
      <c r="B689" s="291"/>
      <c r="C689" s="292"/>
      <c r="D689" s="286"/>
      <c r="E689" s="286"/>
      <c r="F689" s="286"/>
      <c r="G689" s="286"/>
      <c r="H689" s="286"/>
      <c r="I689" s="286"/>
    </row>
    <row r="690" spans="2:9" ht="15.75" customHeight="1" x14ac:dyDescent="0.35">
      <c r="B690" s="291"/>
      <c r="C690" s="292"/>
      <c r="D690" s="286"/>
      <c r="E690" s="286"/>
      <c r="F690" s="286"/>
      <c r="G690" s="286"/>
      <c r="H690" s="286"/>
      <c r="I690" s="286"/>
    </row>
    <row r="691" spans="2:9" ht="15.75" customHeight="1" x14ac:dyDescent="0.35">
      <c r="B691" s="291"/>
      <c r="C691" s="292"/>
      <c r="D691" s="286"/>
      <c r="E691" s="286"/>
      <c r="F691" s="286"/>
      <c r="G691" s="286"/>
      <c r="H691" s="286"/>
      <c r="I691" s="286"/>
    </row>
    <row r="692" spans="2:9" ht="15.75" customHeight="1" x14ac:dyDescent="0.35">
      <c r="B692" s="291"/>
      <c r="C692" s="292"/>
      <c r="D692" s="286"/>
      <c r="E692" s="286"/>
      <c r="F692" s="286"/>
      <c r="G692" s="286"/>
      <c r="H692" s="286"/>
      <c r="I692" s="286"/>
    </row>
    <row r="693" spans="2:9" ht="15.75" customHeight="1" x14ac:dyDescent="0.35">
      <c r="B693" s="291"/>
      <c r="C693" s="292"/>
      <c r="D693" s="286"/>
      <c r="E693" s="286"/>
      <c r="F693" s="286"/>
      <c r="G693" s="286"/>
      <c r="H693" s="286"/>
      <c r="I693" s="286"/>
    </row>
    <row r="694" spans="2:9" ht="15.75" customHeight="1" x14ac:dyDescent="0.35">
      <c r="B694" s="291"/>
      <c r="C694" s="292"/>
      <c r="D694" s="286"/>
      <c r="E694" s="286"/>
      <c r="F694" s="286"/>
      <c r="G694" s="286"/>
      <c r="H694" s="286"/>
      <c r="I694" s="286"/>
    </row>
    <row r="695" spans="2:9" ht="15.75" customHeight="1" x14ac:dyDescent="0.35">
      <c r="B695" s="291"/>
      <c r="C695" s="292"/>
      <c r="D695" s="286"/>
      <c r="E695" s="286"/>
      <c r="F695" s="286"/>
      <c r="G695" s="286"/>
      <c r="H695" s="286"/>
      <c r="I695" s="286"/>
    </row>
    <row r="696" spans="2:9" ht="15.75" customHeight="1" x14ac:dyDescent="0.35">
      <c r="B696" s="291"/>
      <c r="C696" s="292"/>
      <c r="D696" s="286"/>
      <c r="E696" s="286"/>
      <c r="F696" s="286"/>
      <c r="G696" s="286"/>
      <c r="H696" s="286"/>
      <c r="I696" s="286"/>
    </row>
    <row r="697" spans="2:9" ht="15.75" customHeight="1" x14ac:dyDescent="0.35">
      <c r="B697" s="291"/>
      <c r="C697" s="292"/>
      <c r="D697" s="286"/>
      <c r="E697" s="286"/>
      <c r="F697" s="286"/>
      <c r="G697" s="286"/>
      <c r="H697" s="286"/>
      <c r="I697" s="286"/>
    </row>
    <row r="698" spans="2:9" ht="15.75" customHeight="1" x14ac:dyDescent="0.35">
      <c r="B698" s="291"/>
      <c r="C698" s="292"/>
      <c r="D698" s="286"/>
      <c r="E698" s="286"/>
      <c r="F698" s="286"/>
      <c r="G698" s="286"/>
      <c r="H698" s="286"/>
      <c r="I698" s="286"/>
    </row>
    <row r="699" spans="2:9" ht="15.75" customHeight="1" x14ac:dyDescent="0.35">
      <c r="B699" s="291"/>
      <c r="C699" s="292"/>
      <c r="D699" s="286"/>
      <c r="E699" s="286"/>
      <c r="F699" s="286"/>
      <c r="G699" s="286"/>
      <c r="H699" s="286"/>
      <c r="I699" s="286"/>
    </row>
    <row r="700" spans="2:9" ht="15.75" customHeight="1" x14ac:dyDescent="0.35">
      <c r="B700" s="291"/>
      <c r="C700" s="292"/>
      <c r="D700" s="286"/>
      <c r="E700" s="286"/>
      <c r="F700" s="286"/>
      <c r="G700" s="286"/>
      <c r="H700" s="286"/>
      <c r="I700" s="286"/>
    </row>
    <row r="701" spans="2:9" ht="15.75" customHeight="1" x14ac:dyDescent="0.35">
      <c r="B701" s="291"/>
      <c r="C701" s="292"/>
      <c r="D701" s="286"/>
      <c r="E701" s="286"/>
      <c r="F701" s="286"/>
      <c r="G701" s="286"/>
      <c r="H701" s="286"/>
      <c r="I701" s="286"/>
    </row>
    <row r="702" spans="2:9" ht="15.75" customHeight="1" x14ac:dyDescent="0.35">
      <c r="B702" s="291"/>
      <c r="C702" s="292"/>
      <c r="D702" s="286"/>
      <c r="E702" s="286"/>
      <c r="F702" s="286"/>
      <c r="G702" s="286"/>
      <c r="H702" s="286"/>
      <c r="I702" s="286"/>
    </row>
    <row r="703" spans="2:9" ht="15.75" customHeight="1" x14ac:dyDescent="0.35">
      <c r="B703" s="291"/>
      <c r="C703" s="292"/>
      <c r="D703" s="286"/>
      <c r="E703" s="286"/>
      <c r="F703" s="286"/>
      <c r="G703" s="286"/>
      <c r="H703" s="286"/>
      <c r="I703" s="286"/>
    </row>
    <row r="704" spans="2:9" ht="15.75" customHeight="1" x14ac:dyDescent="0.35">
      <c r="B704" s="291"/>
      <c r="C704" s="292"/>
      <c r="D704" s="286"/>
      <c r="E704" s="286"/>
      <c r="F704" s="286"/>
      <c r="G704" s="286"/>
      <c r="H704" s="286"/>
      <c r="I704" s="286"/>
    </row>
    <row r="705" spans="2:9" ht="15.75" customHeight="1" x14ac:dyDescent="0.35">
      <c r="B705" s="291"/>
      <c r="C705" s="292"/>
      <c r="D705" s="286"/>
      <c r="E705" s="286"/>
      <c r="F705" s="286"/>
      <c r="G705" s="286"/>
      <c r="H705" s="286"/>
      <c r="I705" s="286"/>
    </row>
    <row r="706" spans="2:9" ht="15.75" customHeight="1" x14ac:dyDescent="0.35">
      <c r="B706" s="291"/>
      <c r="C706" s="292"/>
      <c r="D706" s="286"/>
      <c r="E706" s="286"/>
      <c r="F706" s="286"/>
      <c r="G706" s="286"/>
      <c r="H706" s="286"/>
      <c r="I706" s="286"/>
    </row>
    <row r="707" spans="2:9" ht="15.75" customHeight="1" x14ac:dyDescent="0.35">
      <c r="B707" s="291"/>
      <c r="C707" s="292"/>
      <c r="D707" s="286"/>
      <c r="E707" s="286"/>
      <c r="F707" s="286"/>
      <c r="G707" s="286"/>
      <c r="H707" s="286"/>
      <c r="I707" s="286"/>
    </row>
    <row r="708" spans="2:9" ht="15.75" customHeight="1" x14ac:dyDescent="0.35">
      <c r="B708" s="291"/>
      <c r="C708" s="292"/>
      <c r="D708" s="286"/>
      <c r="E708" s="286"/>
      <c r="F708" s="286"/>
      <c r="G708" s="286"/>
      <c r="H708" s="286"/>
      <c r="I708" s="286"/>
    </row>
    <row r="709" spans="2:9" ht="15.75" customHeight="1" x14ac:dyDescent="0.35">
      <c r="B709" s="291"/>
      <c r="C709" s="292"/>
      <c r="D709" s="286"/>
      <c r="E709" s="286"/>
      <c r="F709" s="286"/>
      <c r="G709" s="286"/>
      <c r="H709" s="286"/>
      <c r="I709" s="286"/>
    </row>
    <row r="710" spans="2:9" ht="15.75" customHeight="1" x14ac:dyDescent="0.35">
      <c r="B710" s="291"/>
      <c r="C710" s="292"/>
      <c r="D710" s="286"/>
      <c r="E710" s="286"/>
      <c r="F710" s="286"/>
      <c r="G710" s="286"/>
      <c r="H710" s="286"/>
      <c r="I710" s="286"/>
    </row>
    <row r="711" spans="2:9" ht="15.75" customHeight="1" x14ac:dyDescent="0.35">
      <c r="B711" s="291"/>
      <c r="C711" s="292"/>
      <c r="D711" s="286"/>
      <c r="E711" s="286"/>
      <c r="F711" s="286"/>
      <c r="G711" s="286"/>
      <c r="H711" s="286"/>
      <c r="I711" s="286"/>
    </row>
    <row r="712" spans="2:9" ht="15.75" customHeight="1" x14ac:dyDescent="0.35">
      <c r="B712" s="291"/>
      <c r="C712" s="292"/>
      <c r="D712" s="286"/>
      <c r="E712" s="286"/>
      <c r="F712" s="286"/>
      <c r="G712" s="286"/>
      <c r="H712" s="286"/>
      <c r="I712" s="286"/>
    </row>
    <row r="713" spans="2:9" ht="15.75" customHeight="1" x14ac:dyDescent="0.35">
      <c r="B713" s="291"/>
      <c r="C713" s="292"/>
      <c r="D713" s="286"/>
      <c r="E713" s="286"/>
      <c r="F713" s="286"/>
      <c r="G713" s="286"/>
      <c r="H713" s="286"/>
      <c r="I713" s="286"/>
    </row>
    <row r="714" spans="2:9" ht="15.75" customHeight="1" x14ac:dyDescent="0.35">
      <c r="B714" s="291"/>
      <c r="C714" s="292"/>
      <c r="D714" s="286"/>
      <c r="E714" s="286"/>
      <c r="F714" s="286"/>
      <c r="G714" s="286"/>
      <c r="H714" s="286"/>
      <c r="I714" s="286"/>
    </row>
    <row r="715" spans="2:9" ht="15.75" customHeight="1" x14ac:dyDescent="0.35">
      <c r="B715" s="291"/>
      <c r="C715" s="292"/>
      <c r="D715" s="286"/>
      <c r="E715" s="286"/>
      <c r="F715" s="286"/>
      <c r="G715" s="286"/>
      <c r="H715" s="286"/>
      <c r="I715" s="286"/>
    </row>
    <row r="716" spans="2:9" ht="15.75" customHeight="1" x14ac:dyDescent="0.35">
      <c r="B716" s="291"/>
      <c r="C716" s="292"/>
      <c r="D716" s="286"/>
      <c r="E716" s="286"/>
      <c r="F716" s="286"/>
      <c r="G716" s="286"/>
      <c r="H716" s="286"/>
      <c r="I716" s="286"/>
    </row>
    <row r="717" spans="2:9" ht="15.75" customHeight="1" x14ac:dyDescent="0.35">
      <c r="B717" s="291"/>
      <c r="C717" s="292"/>
      <c r="D717" s="286"/>
      <c r="E717" s="286"/>
      <c r="F717" s="286"/>
      <c r="G717" s="286"/>
      <c r="H717" s="286"/>
      <c r="I717" s="286"/>
    </row>
    <row r="718" spans="2:9" ht="15.75" customHeight="1" x14ac:dyDescent="0.35">
      <c r="B718" s="291"/>
      <c r="C718" s="292"/>
      <c r="D718" s="286"/>
      <c r="E718" s="286"/>
      <c r="F718" s="286"/>
      <c r="G718" s="286"/>
      <c r="H718" s="286"/>
      <c r="I718" s="286"/>
    </row>
    <row r="719" spans="2:9" ht="15.75" customHeight="1" x14ac:dyDescent="0.35">
      <c r="B719" s="291"/>
      <c r="C719" s="292"/>
      <c r="D719" s="286"/>
      <c r="E719" s="286"/>
      <c r="F719" s="286"/>
      <c r="G719" s="286"/>
      <c r="H719" s="286"/>
      <c r="I719" s="286"/>
    </row>
    <row r="720" spans="2:9" ht="15.75" customHeight="1" x14ac:dyDescent="0.35">
      <c r="B720" s="291"/>
      <c r="C720" s="292"/>
      <c r="D720" s="286"/>
      <c r="E720" s="286"/>
      <c r="F720" s="286"/>
      <c r="G720" s="286"/>
      <c r="H720" s="286"/>
      <c r="I720" s="286"/>
    </row>
    <row r="721" spans="2:9" ht="15.75" customHeight="1" x14ac:dyDescent="0.35">
      <c r="B721" s="291"/>
      <c r="C721" s="292"/>
      <c r="D721" s="286"/>
      <c r="E721" s="286"/>
      <c r="F721" s="286"/>
      <c r="G721" s="286"/>
      <c r="H721" s="286"/>
      <c r="I721" s="286"/>
    </row>
    <row r="722" spans="2:9" ht="15.75" customHeight="1" x14ac:dyDescent="0.35">
      <c r="B722" s="291"/>
      <c r="C722" s="292"/>
      <c r="D722" s="286"/>
      <c r="E722" s="286"/>
      <c r="F722" s="286"/>
      <c r="G722" s="286"/>
      <c r="H722" s="286"/>
      <c r="I722" s="286"/>
    </row>
    <row r="723" spans="2:9" ht="15.75" customHeight="1" x14ac:dyDescent="0.35">
      <c r="B723" s="291"/>
      <c r="C723" s="292"/>
      <c r="D723" s="286"/>
      <c r="E723" s="286"/>
      <c r="F723" s="286"/>
      <c r="G723" s="286"/>
      <c r="H723" s="286"/>
      <c r="I723" s="286"/>
    </row>
    <row r="724" spans="2:9" ht="15.75" customHeight="1" x14ac:dyDescent="0.35">
      <c r="B724" s="291"/>
      <c r="C724" s="292"/>
      <c r="D724" s="286"/>
      <c r="E724" s="286"/>
      <c r="F724" s="286"/>
      <c r="G724" s="286"/>
      <c r="H724" s="286"/>
      <c r="I724" s="286"/>
    </row>
    <row r="725" spans="2:9" ht="15.75" customHeight="1" x14ac:dyDescent="0.35">
      <c r="B725" s="291"/>
      <c r="C725" s="292"/>
      <c r="D725" s="286"/>
      <c r="E725" s="286"/>
      <c r="F725" s="286"/>
      <c r="G725" s="286"/>
      <c r="H725" s="286"/>
      <c r="I725" s="286"/>
    </row>
    <row r="726" spans="2:9" ht="15.75" customHeight="1" x14ac:dyDescent="0.35">
      <c r="B726" s="291"/>
      <c r="C726" s="292"/>
      <c r="D726" s="286"/>
      <c r="E726" s="286"/>
      <c r="F726" s="286"/>
      <c r="G726" s="286"/>
      <c r="H726" s="286"/>
      <c r="I726" s="286"/>
    </row>
    <row r="727" spans="2:9" ht="15.75" customHeight="1" x14ac:dyDescent="0.35">
      <c r="B727" s="291"/>
      <c r="C727" s="292"/>
      <c r="D727" s="286"/>
      <c r="E727" s="286"/>
      <c r="F727" s="286"/>
      <c r="G727" s="286"/>
      <c r="H727" s="286"/>
      <c r="I727" s="286"/>
    </row>
    <row r="728" spans="2:9" ht="15.75" customHeight="1" x14ac:dyDescent="0.35">
      <c r="B728" s="291"/>
      <c r="C728" s="292"/>
      <c r="D728" s="286"/>
      <c r="E728" s="286"/>
      <c r="F728" s="286"/>
      <c r="G728" s="286"/>
      <c r="H728" s="286"/>
      <c r="I728" s="286"/>
    </row>
    <row r="729" spans="2:9" ht="15.75" customHeight="1" x14ac:dyDescent="0.35">
      <c r="B729" s="291"/>
      <c r="C729" s="292"/>
      <c r="D729" s="286"/>
      <c r="E729" s="286"/>
      <c r="F729" s="286"/>
      <c r="G729" s="286"/>
      <c r="H729" s="286"/>
      <c r="I729" s="286"/>
    </row>
    <row r="730" spans="2:9" ht="15.75" customHeight="1" x14ac:dyDescent="0.35">
      <c r="B730" s="291"/>
      <c r="C730" s="292"/>
      <c r="D730" s="286"/>
      <c r="E730" s="286"/>
      <c r="F730" s="286"/>
      <c r="G730" s="286"/>
      <c r="H730" s="286"/>
      <c r="I730" s="286"/>
    </row>
    <row r="731" spans="2:9" ht="15.75" customHeight="1" x14ac:dyDescent="0.35">
      <c r="B731" s="291"/>
      <c r="C731" s="292"/>
      <c r="D731" s="286"/>
      <c r="E731" s="286"/>
      <c r="F731" s="286"/>
      <c r="G731" s="286"/>
      <c r="H731" s="286"/>
      <c r="I731" s="286"/>
    </row>
    <row r="732" spans="2:9" ht="15.75" customHeight="1" x14ac:dyDescent="0.35">
      <c r="B732" s="291"/>
      <c r="C732" s="292"/>
      <c r="D732" s="286"/>
      <c r="E732" s="286"/>
      <c r="F732" s="286"/>
      <c r="G732" s="286"/>
      <c r="H732" s="286"/>
      <c r="I732" s="286"/>
    </row>
    <row r="733" spans="2:9" ht="15.75" customHeight="1" x14ac:dyDescent="0.35">
      <c r="B733" s="291"/>
      <c r="C733" s="292"/>
      <c r="D733" s="286"/>
      <c r="E733" s="286"/>
      <c r="F733" s="286"/>
      <c r="G733" s="286"/>
      <c r="H733" s="286"/>
      <c r="I733" s="286"/>
    </row>
    <row r="734" spans="2:9" ht="15.75" customHeight="1" x14ac:dyDescent="0.35">
      <c r="B734" s="291"/>
      <c r="C734" s="292"/>
      <c r="D734" s="286"/>
      <c r="E734" s="286"/>
      <c r="F734" s="286"/>
      <c r="G734" s="286"/>
      <c r="H734" s="286"/>
      <c r="I734" s="286"/>
    </row>
    <row r="735" spans="2:9" ht="15.75" customHeight="1" x14ac:dyDescent="0.35">
      <c r="B735" s="291"/>
      <c r="C735" s="292"/>
      <c r="D735" s="286"/>
      <c r="E735" s="286"/>
      <c r="F735" s="286"/>
      <c r="G735" s="286"/>
      <c r="H735" s="286"/>
      <c r="I735" s="286"/>
    </row>
    <row r="736" spans="2:9" ht="15.75" customHeight="1" x14ac:dyDescent="0.35">
      <c r="B736" s="291"/>
      <c r="C736" s="292"/>
      <c r="D736" s="286"/>
      <c r="E736" s="286"/>
      <c r="F736" s="286"/>
      <c r="G736" s="286"/>
      <c r="H736" s="286"/>
      <c r="I736" s="286"/>
    </row>
    <row r="737" spans="2:9" ht="15.75" customHeight="1" x14ac:dyDescent="0.35">
      <c r="B737" s="291"/>
      <c r="C737" s="292"/>
      <c r="D737" s="286"/>
      <c r="E737" s="286"/>
      <c r="F737" s="286"/>
      <c r="G737" s="286"/>
      <c r="H737" s="286"/>
      <c r="I737" s="286"/>
    </row>
    <row r="738" spans="2:9" ht="15.75" customHeight="1" x14ac:dyDescent="0.35">
      <c r="B738" s="291"/>
      <c r="C738" s="292"/>
      <c r="D738" s="286"/>
      <c r="E738" s="286"/>
      <c r="F738" s="286"/>
      <c r="G738" s="286"/>
      <c r="H738" s="286"/>
      <c r="I738" s="286"/>
    </row>
    <row r="739" spans="2:9" ht="15.75" customHeight="1" x14ac:dyDescent="0.35">
      <c r="B739" s="291"/>
      <c r="C739" s="292"/>
      <c r="D739" s="286"/>
      <c r="E739" s="286"/>
      <c r="F739" s="286"/>
      <c r="G739" s="286"/>
      <c r="H739" s="286"/>
      <c r="I739" s="286"/>
    </row>
    <row r="740" spans="2:9" ht="15.75" customHeight="1" x14ac:dyDescent="0.35">
      <c r="B740" s="291"/>
      <c r="C740" s="292"/>
      <c r="D740" s="286"/>
      <c r="E740" s="286"/>
      <c r="F740" s="286"/>
      <c r="G740" s="286"/>
      <c r="H740" s="286"/>
      <c r="I740" s="286"/>
    </row>
    <row r="741" spans="2:9" ht="15.75" customHeight="1" x14ac:dyDescent="0.35">
      <c r="B741" s="291"/>
      <c r="C741" s="292"/>
      <c r="D741" s="286"/>
      <c r="E741" s="286"/>
      <c r="F741" s="286"/>
      <c r="G741" s="286"/>
      <c r="H741" s="286"/>
      <c r="I741" s="286"/>
    </row>
    <row r="742" spans="2:9" ht="15.75" customHeight="1" x14ac:dyDescent="0.35">
      <c r="B742" s="291"/>
      <c r="C742" s="292"/>
      <c r="D742" s="286"/>
      <c r="E742" s="286"/>
      <c r="F742" s="286"/>
      <c r="G742" s="286"/>
      <c r="H742" s="286"/>
      <c r="I742" s="286"/>
    </row>
    <row r="743" spans="2:9" ht="15.75" customHeight="1" x14ac:dyDescent="0.35">
      <c r="B743" s="291"/>
      <c r="C743" s="292"/>
      <c r="D743" s="286"/>
      <c r="E743" s="286"/>
      <c r="F743" s="286"/>
      <c r="G743" s="286"/>
      <c r="H743" s="286"/>
      <c r="I743" s="286"/>
    </row>
    <row r="744" spans="2:9" ht="15.75" customHeight="1" x14ac:dyDescent="0.35">
      <c r="B744" s="291"/>
      <c r="C744" s="292"/>
      <c r="D744" s="286"/>
      <c r="E744" s="286"/>
      <c r="F744" s="286"/>
      <c r="G744" s="286"/>
      <c r="H744" s="286"/>
      <c r="I744" s="286"/>
    </row>
    <row r="745" spans="2:9" ht="15.75" customHeight="1" x14ac:dyDescent="0.35">
      <c r="B745" s="291"/>
      <c r="C745" s="292"/>
      <c r="D745" s="286"/>
      <c r="E745" s="286"/>
      <c r="F745" s="286"/>
      <c r="G745" s="286"/>
      <c r="H745" s="286"/>
      <c r="I745" s="286"/>
    </row>
    <row r="746" spans="2:9" ht="15.75" customHeight="1" x14ac:dyDescent="0.35">
      <c r="B746" s="291"/>
      <c r="C746" s="292"/>
      <c r="D746" s="286"/>
      <c r="E746" s="286"/>
      <c r="F746" s="286"/>
      <c r="G746" s="286"/>
      <c r="H746" s="286"/>
      <c r="I746" s="286"/>
    </row>
    <row r="747" spans="2:9" ht="15.75" customHeight="1" x14ac:dyDescent="0.35">
      <c r="B747" s="291"/>
      <c r="C747" s="292"/>
      <c r="D747" s="286"/>
      <c r="E747" s="286"/>
      <c r="F747" s="286"/>
      <c r="G747" s="286"/>
      <c r="H747" s="286"/>
      <c r="I747" s="286"/>
    </row>
    <row r="748" spans="2:9" ht="15.75" customHeight="1" x14ac:dyDescent="0.35">
      <c r="B748" s="291"/>
      <c r="C748" s="292"/>
      <c r="D748" s="286"/>
      <c r="E748" s="286"/>
      <c r="F748" s="286"/>
      <c r="G748" s="286"/>
      <c r="H748" s="286"/>
      <c r="I748" s="286"/>
    </row>
    <row r="749" spans="2:9" ht="15.75" customHeight="1" x14ac:dyDescent="0.35">
      <c r="B749" s="291"/>
      <c r="C749" s="292"/>
      <c r="D749" s="286"/>
      <c r="E749" s="286"/>
      <c r="F749" s="286"/>
      <c r="G749" s="286"/>
      <c r="H749" s="286"/>
      <c r="I749" s="286"/>
    </row>
    <row r="750" spans="2:9" ht="15.75" customHeight="1" x14ac:dyDescent="0.35">
      <c r="B750" s="291"/>
      <c r="C750" s="292"/>
      <c r="D750" s="286"/>
      <c r="E750" s="286"/>
      <c r="F750" s="286"/>
      <c r="G750" s="286"/>
      <c r="H750" s="286"/>
      <c r="I750" s="286"/>
    </row>
    <row r="751" spans="2:9" ht="15.75" customHeight="1" x14ac:dyDescent="0.35">
      <c r="B751" s="291"/>
      <c r="C751" s="292"/>
      <c r="D751" s="286"/>
      <c r="E751" s="286"/>
      <c r="F751" s="286"/>
      <c r="G751" s="286"/>
      <c r="H751" s="286"/>
      <c r="I751" s="286"/>
    </row>
    <row r="752" spans="2:9" ht="15.75" customHeight="1" x14ac:dyDescent="0.35">
      <c r="B752" s="291"/>
      <c r="C752" s="292"/>
      <c r="D752" s="286"/>
      <c r="E752" s="286"/>
      <c r="F752" s="286"/>
      <c r="G752" s="286"/>
      <c r="H752" s="286"/>
      <c r="I752" s="286"/>
    </row>
    <row r="753" spans="2:9" ht="15.75" customHeight="1" x14ac:dyDescent="0.35">
      <c r="B753" s="291"/>
      <c r="C753" s="292"/>
      <c r="D753" s="286"/>
      <c r="E753" s="286"/>
      <c r="F753" s="286"/>
      <c r="G753" s="286"/>
      <c r="H753" s="286"/>
      <c r="I753" s="286"/>
    </row>
    <row r="754" spans="2:9" ht="15.75" customHeight="1" x14ac:dyDescent="0.35">
      <c r="B754" s="291"/>
      <c r="C754" s="292"/>
      <c r="D754" s="286"/>
      <c r="E754" s="286"/>
      <c r="F754" s="286"/>
      <c r="G754" s="286"/>
      <c r="H754" s="286"/>
      <c r="I754" s="286"/>
    </row>
    <row r="755" spans="2:9" ht="15.75" customHeight="1" x14ac:dyDescent="0.35">
      <c r="B755" s="291"/>
      <c r="C755" s="292"/>
      <c r="D755" s="286"/>
      <c r="E755" s="286"/>
      <c r="F755" s="286"/>
      <c r="G755" s="286"/>
      <c r="H755" s="286"/>
      <c r="I755" s="286"/>
    </row>
    <row r="756" spans="2:9" ht="15.75" customHeight="1" x14ac:dyDescent="0.35">
      <c r="B756" s="291"/>
      <c r="C756" s="292"/>
      <c r="D756" s="286"/>
      <c r="E756" s="286"/>
      <c r="F756" s="286"/>
      <c r="G756" s="286"/>
      <c r="H756" s="286"/>
      <c r="I756" s="286"/>
    </row>
    <row r="757" spans="2:9" ht="15.75" customHeight="1" x14ac:dyDescent="0.35">
      <c r="B757" s="291"/>
      <c r="C757" s="292"/>
      <c r="D757" s="286"/>
      <c r="E757" s="286"/>
      <c r="F757" s="286"/>
      <c r="G757" s="286"/>
      <c r="H757" s="286"/>
      <c r="I757" s="286"/>
    </row>
    <row r="758" spans="2:9" ht="15.75" customHeight="1" x14ac:dyDescent="0.35">
      <c r="B758" s="291"/>
      <c r="C758" s="292"/>
      <c r="D758" s="286"/>
      <c r="E758" s="286"/>
      <c r="F758" s="286"/>
      <c r="G758" s="286"/>
      <c r="H758" s="286"/>
      <c r="I758" s="286"/>
    </row>
    <row r="759" spans="2:9" ht="15.75" customHeight="1" x14ac:dyDescent="0.35">
      <c r="B759" s="291"/>
      <c r="C759" s="292"/>
      <c r="D759" s="286"/>
      <c r="E759" s="286"/>
      <c r="F759" s="286"/>
      <c r="G759" s="286"/>
      <c r="H759" s="286"/>
      <c r="I759" s="286"/>
    </row>
    <row r="760" spans="2:9" ht="15.75" customHeight="1" x14ac:dyDescent="0.35">
      <c r="B760" s="291"/>
      <c r="C760" s="292"/>
      <c r="D760" s="286"/>
      <c r="E760" s="286"/>
      <c r="F760" s="286"/>
      <c r="G760" s="286"/>
      <c r="H760" s="286"/>
      <c r="I760" s="286"/>
    </row>
    <row r="761" spans="2:9" ht="15.75" customHeight="1" x14ac:dyDescent="0.35">
      <c r="B761" s="291"/>
      <c r="C761" s="292"/>
      <c r="D761" s="286"/>
      <c r="E761" s="286"/>
      <c r="F761" s="286"/>
      <c r="G761" s="286"/>
      <c r="H761" s="286"/>
      <c r="I761" s="286"/>
    </row>
    <row r="762" spans="2:9" ht="15.75" customHeight="1" x14ac:dyDescent="0.35">
      <c r="B762" s="291"/>
      <c r="C762" s="292"/>
      <c r="D762" s="286"/>
      <c r="E762" s="286"/>
      <c r="F762" s="286"/>
      <c r="G762" s="286"/>
      <c r="H762" s="286"/>
      <c r="I762" s="286"/>
    </row>
    <row r="763" spans="2:9" ht="15.75" customHeight="1" x14ac:dyDescent="0.35">
      <c r="B763" s="291"/>
      <c r="C763" s="292"/>
      <c r="D763" s="286"/>
      <c r="E763" s="286"/>
      <c r="F763" s="286"/>
      <c r="G763" s="286"/>
      <c r="H763" s="286"/>
      <c r="I763" s="286"/>
    </row>
    <row r="764" spans="2:9" ht="15.75" customHeight="1" x14ac:dyDescent="0.35">
      <c r="B764" s="291"/>
      <c r="C764" s="292"/>
      <c r="D764" s="286"/>
      <c r="E764" s="286"/>
      <c r="F764" s="286"/>
      <c r="G764" s="286"/>
      <c r="H764" s="286"/>
      <c r="I764" s="286"/>
    </row>
    <row r="765" spans="2:9" ht="15.75" customHeight="1" x14ac:dyDescent="0.35">
      <c r="B765" s="291"/>
      <c r="C765" s="292"/>
      <c r="D765" s="286"/>
      <c r="E765" s="286"/>
      <c r="F765" s="286"/>
      <c r="G765" s="286"/>
      <c r="H765" s="286"/>
      <c r="I765" s="286"/>
    </row>
    <row r="766" spans="2:9" ht="15.75" customHeight="1" x14ac:dyDescent="0.35">
      <c r="B766" s="291"/>
      <c r="C766" s="292"/>
      <c r="D766" s="286"/>
      <c r="E766" s="286"/>
      <c r="F766" s="286"/>
      <c r="G766" s="286"/>
      <c r="H766" s="286"/>
      <c r="I766" s="286"/>
    </row>
    <row r="767" spans="2:9" ht="15.75" customHeight="1" x14ac:dyDescent="0.35">
      <c r="B767" s="291"/>
      <c r="C767" s="292"/>
      <c r="D767" s="286"/>
      <c r="E767" s="286"/>
      <c r="F767" s="286"/>
      <c r="G767" s="286"/>
      <c r="H767" s="286"/>
      <c r="I767" s="286"/>
    </row>
    <row r="768" spans="2:9" ht="15.75" customHeight="1" x14ac:dyDescent="0.35">
      <c r="B768" s="291"/>
      <c r="C768" s="292"/>
      <c r="D768" s="286"/>
      <c r="E768" s="286"/>
      <c r="F768" s="286"/>
      <c r="G768" s="286"/>
      <c r="H768" s="286"/>
      <c r="I768" s="286"/>
    </row>
    <row r="769" spans="2:9" ht="15.75" customHeight="1" x14ac:dyDescent="0.35">
      <c r="B769" s="291"/>
      <c r="C769" s="292"/>
      <c r="D769" s="286"/>
      <c r="E769" s="286"/>
      <c r="F769" s="286"/>
      <c r="G769" s="286"/>
      <c r="H769" s="286"/>
      <c r="I769" s="286"/>
    </row>
    <row r="770" spans="2:9" ht="15.75" customHeight="1" x14ac:dyDescent="0.35">
      <c r="B770" s="291"/>
      <c r="C770" s="292"/>
      <c r="D770" s="286"/>
      <c r="E770" s="286"/>
      <c r="F770" s="286"/>
      <c r="G770" s="286"/>
      <c r="H770" s="286"/>
      <c r="I770" s="286"/>
    </row>
    <row r="771" spans="2:9" ht="15.75" customHeight="1" x14ac:dyDescent="0.35">
      <c r="B771" s="291"/>
      <c r="C771" s="292"/>
      <c r="D771" s="286"/>
      <c r="E771" s="286"/>
      <c r="F771" s="286"/>
      <c r="G771" s="286"/>
      <c r="H771" s="286"/>
      <c r="I771" s="286"/>
    </row>
    <row r="772" spans="2:9" ht="15.75" customHeight="1" x14ac:dyDescent="0.35">
      <c r="B772" s="291"/>
      <c r="C772" s="292"/>
      <c r="D772" s="286"/>
      <c r="E772" s="286"/>
      <c r="F772" s="286"/>
      <c r="G772" s="286"/>
      <c r="H772" s="286"/>
      <c r="I772" s="286"/>
    </row>
    <row r="773" spans="2:9" ht="15.75" customHeight="1" x14ac:dyDescent="0.35">
      <c r="B773" s="291"/>
      <c r="C773" s="292"/>
      <c r="D773" s="286"/>
      <c r="E773" s="286"/>
      <c r="F773" s="286"/>
      <c r="G773" s="286"/>
      <c r="H773" s="286"/>
      <c r="I773" s="286"/>
    </row>
    <row r="774" spans="2:9" ht="15.75" customHeight="1" x14ac:dyDescent="0.35">
      <c r="B774" s="291"/>
      <c r="C774" s="292"/>
      <c r="D774" s="286"/>
      <c r="E774" s="286"/>
      <c r="F774" s="286"/>
      <c r="G774" s="286"/>
      <c r="H774" s="286"/>
      <c r="I774" s="286"/>
    </row>
    <row r="775" spans="2:9" ht="15.75" customHeight="1" x14ac:dyDescent="0.35">
      <c r="B775" s="291"/>
      <c r="C775" s="292"/>
      <c r="D775" s="286"/>
      <c r="E775" s="286"/>
      <c r="F775" s="286"/>
      <c r="G775" s="286"/>
      <c r="H775" s="286"/>
      <c r="I775" s="286"/>
    </row>
    <row r="776" spans="2:9" ht="15.75" customHeight="1" x14ac:dyDescent="0.35">
      <c r="B776" s="291"/>
      <c r="C776" s="292"/>
      <c r="D776" s="286"/>
      <c r="E776" s="286"/>
      <c r="F776" s="286"/>
      <c r="G776" s="286"/>
      <c r="H776" s="286"/>
      <c r="I776" s="286"/>
    </row>
    <row r="777" spans="2:9" ht="15.75" customHeight="1" x14ac:dyDescent="0.35">
      <c r="B777" s="291"/>
      <c r="C777" s="292"/>
      <c r="D777" s="286"/>
      <c r="E777" s="286"/>
      <c r="F777" s="286"/>
      <c r="G777" s="286"/>
      <c r="H777" s="286"/>
      <c r="I777" s="286"/>
    </row>
    <row r="778" spans="2:9" ht="15.75" customHeight="1" x14ac:dyDescent="0.35">
      <c r="B778" s="291"/>
      <c r="C778" s="292"/>
      <c r="D778" s="286"/>
      <c r="E778" s="286"/>
      <c r="F778" s="286"/>
      <c r="G778" s="286"/>
      <c r="H778" s="286"/>
      <c r="I778" s="286"/>
    </row>
    <row r="779" spans="2:9" ht="15.75" customHeight="1" x14ac:dyDescent="0.35">
      <c r="B779" s="291"/>
      <c r="C779" s="292"/>
      <c r="D779" s="286"/>
      <c r="E779" s="286"/>
      <c r="F779" s="286"/>
      <c r="G779" s="286"/>
      <c r="H779" s="286"/>
      <c r="I779" s="286"/>
    </row>
    <row r="780" spans="2:9" ht="15.75" customHeight="1" x14ac:dyDescent="0.35">
      <c r="B780" s="291"/>
      <c r="C780" s="292"/>
      <c r="D780" s="286"/>
      <c r="E780" s="286"/>
      <c r="F780" s="286"/>
      <c r="G780" s="286"/>
      <c r="H780" s="286"/>
      <c r="I780" s="286"/>
    </row>
    <row r="781" spans="2:9" ht="15.75" customHeight="1" x14ac:dyDescent="0.35">
      <c r="B781" s="291"/>
      <c r="C781" s="292"/>
      <c r="D781" s="286"/>
      <c r="E781" s="286"/>
      <c r="F781" s="286"/>
      <c r="G781" s="286"/>
      <c r="H781" s="286"/>
      <c r="I781" s="286"/>
    </row>
    <row r="782" spans="2:9" ht="15.75" customHeight="1" x14ac:dyDescent="0.35">
      <c r="B782" s="291"/>
      <c r="C782" s="292"/>
      <c r="D782" s="286"/>
      <c r="E782" s="286"/>
      <c r="F782" s="286"/>
      <c r="G782" s="286"/>
      <c r="H782" s="286"/>
      <c r="I782" s="286"/>
    </row>
    <row r="783" spans="2:9" ht="15.75" customHeight="1" x14ac:dyDescent="0.35">
      <c r="B783" s="291"/>
      <c r="C783" s="292"/>
      <c r="D783" s="286"/>
      <c r="E783" s="286"/>
      <c r="F783" s="286"/>
      <c r="G783" s="286"/>
      <c r="H783" s="286"/>
      <c r="I783" s="286"/>
    </row>
    <row r="784" spans="2:9" ht="15.75" customHeight="1" x14ac:dyDescent="0.35">
      <c r="B784" s="291"/>
      <c r="C784" s="292"/>
      <c r="D784" s="286"/>
      <c r="E784" s="286"/>
      <c r="F784" s="286"/>
      <c r="G784" s="286"/>
      <c r="H784" s="286"/>
      <c r="I784" s="286"/>
    </row>
    <row r="785" spans="2:9" ht="15.75" customHeight="1" x14ac:dyDescent="0.35">
      <c r="B785" s="291"/>
      <c r="C785" s="292"/>
      <c r="D785" s="286"/>
      <c r="E785" s="286"/>
      <c r="F785" s="286"/>
      <c r="G785" s="286"/>
      <c r="H785" s="286"/>
      <c r="I785" s="286"/>
    </row>
    <row r="786" spans="2:9" ht="15.75" customHeight="1" x14ac:dyDescent="0.35">
      <c r="B786" s="291"/>
      <c r="C786" s="292"/>
      <c r="D786" s="286"/>
      <c r="E786" s="286"/>
      <c r="F786" s="286"/>
      <c r="G786" s="286"/>
      <c r="H786" s="286"/>
      <c r="I786" s="286"/>
    </row>
    <row r="787" spans="2:9" ht="15.75" customHeight="1" x14ac:dyDescent="0.35">
      <c r="B787" s="291"/>
      <c r="C787" s="292"/>
      <c r="D787" s="286"/>
      <c r="E787" s="286"/>
      <c r="F787" s="286"/>
      <c r="G787" s="286"/>
      <c r="H787" s="286"/>
      <c r="I787" s="286"/>
    </row>
    <row r="788" spans="2:9" ht="15.75" customHeight="1" x14ac:dyDescent="0.35">
      <c r="B788" s="291"/>
      <c r="C788" s="292"/>
      <c r="D788" s="286"/>
      <c r="E788" s="286"/>
      <c r="F788" s="286"/>
      <c r="G788" s="286"/>
      <c r="H788" s="286"/>
      <c r="I788" s="286"/>
    </row>
    <row r="789" spans="2:9" ht="15.75" customHeight="1" x14ac:dyDescent="0.35">
      <c r="B789" s="291"/>
      <c r="C789" s="292"/>
      <c r="D789" s="286"/>
      <c r="E789" s="286"/>
      <c r="F789" s="286"/>
      <c r="G789" s="286"/>
      <c r="H789" s="286"/>
      <c r="I789" s="286"/>
    </row>
    <row r="790" spans="2:9" ht="15.75" customHeight="1" x14ac:dyDescent="0.35">
      <c r="B790" s="291"/>
      <c r="C790" s="292"/>
      <c r="D790" s="286"/>
      <c r="E790" s="286"/>
      <c r="F790" s="286"/>
      <c r="G790" s="286"/>
      <c r="H790" s="286"/>
      <c r="I790" s="286"/>
    </row>
    <row r="791" spans="2:9" ht="15.75" customHeight="1" x14ac:dyDescent="0.35">
      <c r="B791" s="291"/>
      <c r="C791" s="292"/>
      <c r="D791" s="286"/>
      <c r="E791" s="286"/>
      <c r="F791" s="286"/>
      <c r="G791" s="286"/>
      <c r="H791" s="286"/>
      <c r="I791" s="286"/>
    </row>
    <row r="792" spans="2:9" ht="15.75" customHeight="1" x14ac:dyDescent="0.35">
      <c r="B792" s="291"/>
      <c r="C792" s="292"/>
      <c r="D792" s="286"/>
      <c r="E792" s="286"/>
      <c r="F792" s="286"/>
      <c r="G792" s="286"/>
      <c r="H792" s="286"/>
      <c r="I792" s="286"/>
    </row>
    <row r="793" spans="2:9" ht="15.75" customHeight="1" x14ac:dyDescent="0.35">
      <c r="B793" s="291"/>
      <c r="C793" s="292"/>
      <c r="D793" s="286"/>
      <c r="E793" s="286"/>
      <c r="F793" s="286"/>
      <c r="G793" s="286"/>
      <c r="H793" s="286"/>
      <c r="I793" s="286"/>
    </row>
    <row r="794" spans="2:9" ht="15.75" customHeight="1" x14ac:dyDescent="0.35">
      <c r="B794" s="291"/>
      <c r="C794" s="292"/>
      <c r="D794" s="286"/>
      <c r="E794" s="286"/>
      <c r="F794" s="286"/>
      <c r="G794" s="286"/>
      <c r="H794" s="286"/>
      <c r="I794" s="286"/>
    </row>
    <row r="795" spans="2:9" ht="15.75" customHeight="1" x14ac:dyDescent="0.35">
      <c r="B795" s="291"/>
      <c r="C795" s="292"/>
      <c r="D795" s="286"/>
      <c r="E795" s="286"/>
      <c r="F795" s="286"/>
      <c r="G795" s="286"/>
      <c r="H795" s="286"/>
      <c r="I795" s="286"/>
    </row>
    <row r="796" spans="2:9" ht="15.75" customHeight="1" x14ac:dyDescent="0.35">
      <c r="B796" s="291"/>
      <c r="C796" s="292"/>
      <c r="D796" s="286"/>
      <c r="E796" s="286"/>
      <c r="F796" s="286"/>
      <c r="G796" s="286"/>
      <c r="H796" s="286"/>
      <c r="I796" s="286"/>
    </row>
    <row r="797" spans="2:9" ht="15.75" customHeight="1" x14ac:dyDescent="0.35">
      <c r="B797" s="291"/>
      <c r="C797" s="292"/>
      <c r="D797" s="286"/>
      <c r="E797" s="286"/>
      <c r="F797" s="286"/>
      <c r="G797" s="286"/>
      <c r="H797" s="286"/>
      <c r="I797" s="286"/>
    </row>
    <row r="798" spans="2:9" ht="15.75" customHeight="1" x14ac:dyDescent="0.35">
      <c r="B798" s="291"/>
      <c r="C798" s="292"/>
      <c r="D798" s="286"/>
      <c r="E798" s="286"/>
      <c r="F798" s="286"/>
      <c r="G798" s="286"/>
      <c r="H798" s="286"/>
      <c r="I798" s="286"/>
    </row>
    <row r="799" spans="2:9" ht="15.75" customHeight="1" x14ac:dyDescent="0.35">
      <c r="B799" s="291"/>
      <c r="C799" s="292"/>
      <c r="D799" s="286"/>
      <c r="E799" s="286"/>
      <c r="F799" s="286"/>
      <c r="G799" s="286"/>
      <c r="H799" s="286"/>
      <c r="I799" s="286"/>
    </row>
    <row r="800" spans="2:9" ht="15.75" customHeight="1" x14ac:dyDescent="0.35">
      <c r="B800" s="291"/>
      <c r="C800" s="292"/>
      <c r="D800" s="286"/>
      <c r="E800" s="286"/>
      <c r="F800" s="286"/>
      <c r="G800" s="286"/>
      <c r="H800" s="286"/>
      <c r="I800" s="286"/>
    </row>
    <row r="801" spans="2:9" ht="15.75" customHeight="1" x14ac:dyDescent="0.35">
      <c r="B801" s="291"/>
      <c r="C801" s="292"/>
      <c r="D801" s="286"/>
      <c r="E801" s="286"/>
      <c r="F801" s="286"/>
      <c r="G801" s="286"/>
      <c r="H801" s="286"/>
      <c r="I801" s="286"/>
    </row>
    <row r="802" spans="2:9" ht="15.75" customHeight="1" x14ac:dyDescent="0.35">
      <c r="B802" s="291"/>
      <c r="C802" s="292"/>
      <c r="D802" s="286"/>
      <c r="E802" s="286"/>
      <c r="F802" s="286"/>
      <c r="G802" s="286"/>
      <c r="H802" s="286"/>
      <c r="I802" s="286"/>
    </row>
    <row r="803" spans="2:9" ht="15.75" customHeight="1" x14ac:dyDescent="0.35">
      <c r="B803" s="291"/>
      <c r="C803" s="292"/>
      <c r="D803" s="286"/>
      <c r="E803" s="286"/>
      <c r="F803" s="286"/>
      <c r="G803" s="286"/>
      <c r="H803" s="286"/>
      <c r="I803" s="286"/>
    </row>
    <row r="804" spans="2:9" ht="15.75" customHeight="1" x14ac:dyDescent="0.35">
      <c r="B804" s="291"/>
      <c r="C804" s="292"/>
      <c r="D804" s="286"/>
      <c r="E804" s="286"/>
      <c r="F804" s="286"/>
      <c r="G804" s="286"/>
      <c r="H804" s="286"/>
      <c r="I804" s="286"/>
    </row>
    <row r="805" spans="2:9" ht="15.75" customHeight="1" x14ac:dyDescent="0.35">
      <c r="B805" s="291"/>
      <c r="C805" s="292"/>
      <c r="D805" s="286"/>
      <c r="E805" s="286"/>
      <c r="F805" s="286"/>
      <c r="G805" s="286"/>
      <c r="H805" s="286"/>
      <c r="I805" s="286"/>
    </row>
    <row r="806" spans="2:9" ht="15.75" customHeight="1" x14ac:dyDescent="0.35">
      <c r="B806" s="291"/>
      <c r="C806" s="292"/>
      <c r="D806" s="286"/>
      <c r="E806" s="286"/>
      <c r="F806" s="286"/>
      <c r="G806" s="286"/>
      <c r="H806" s="286"/>
      <c r="I806" s="286"/>
    </row>
    <row r="807" spans="2:9" ht="15.75" customHeight="1" x14ac:dyDescent="0.35">
      <c r="B807" s="291"/>
      <c r="C807" s="292"/>
      <c r="D807" s="286"/>
      <c r="E807" s="286"/>
      <c r="F807" s="286"/>
      <c r="G807" s="286"/>
      <c r="H807" s="286"/>
      <c r="I807" s="286"/>
    </row>
    <row r="808" spans="2:9" ht="15.75" customHeight="1" x14ac:dyDescent="0.35">
      <c r="B808" s="291"/>
      <c r="C808" s="292"/>
      <c r="D808" s="286"/>
      <c r="E808" s="286"/>
      <c r="F808" s="286"/>
      <c r="G808" s="286"/>
      <c r="H808" s="286"/>
      <c r="I808" s="286"/>
    </row>
    <row r="809" spans="2:9" ht="15.75" customHeight="1" x14ac:dyDescent="0.35">
      <c r="B809" s="291"/>
      <c r="C809" s="292"/>
      <c r="D809" s="286"/>
      <c r="E809" s="286"/>
      <c r="F809" s="286"/>
      <c r="G809" s="286"/>
      <c r="H809" s="286"/>
      <c r="I809" s="286"/>
    </row>
    <row r="810" spans="2:9" ht="15.75" customHeight="1" x14ac:dyDescent="0.35">
      <c r="B810" s="291"/>
      <c r="C810" s="292"/>
      <c r="D810" s="286"/>
      <c r="E810" s="286"/>
      <c r="F810" s="286"/>
      <c r="G810" s="286"/>
      <c r="H810" s="286"/>
      <c r="I810" s="286"/>
    </row>
    <row r="811" spans="2:9" ht="15.75" customHeight="1" x14ac:dyDescent="0.35">
      <c r="B811" s="291"/>
      <c r="C811" s="292"/>
      <c r="D811" s="286"/>
      <c r="E811" s="286"/>
      <c r="F811" s="286"/>
      <c r="G811" s="286"/>
      <c r="H811" s="286"/>
      <c r="I811" s="286"/>
    </row>
    <row r="812" spans="2:9" ht="15.75" customHeight="1" x14ac:dyDescent="0.35">
      <c r="B812" s="291"/>
      <c r="C812" s="292"/>
      <c r="D812" s="286"/>
      <c r="E812" s="286"/>
      <c r="F812" s="286"/>
      <c r="G812" s="286"/>
      <c r="H812" s="286"/>
      <c r="I812" s="286"/>
    </row>
    <row r="813" spans="2:9" ht="15.75" customHeight="1" x14ac:dyDescent="0.35">
      <c r="B813" s="291"/>
      <c r="C813" s="292"/>
      <c r="D813" s="286"/>
      <c r="E813" s="286"/>
      <c r="F813" s="286"/>
      <c r="G813" s="286"/>
      <c r="H813" s="286"/>
      <c r="I813" s="286"/>
    </row>
    <row r="814" spans="2:9" ht="15.75" customHeight="1" x14ac:dyDescent="0.35">
      <c r="B814" s="291"/>
      <c r="C814" s="292"/>
      <c r="D814" s="286"/>
      <c r="E814" s="286"/>
      <c r="F814" s="286"/>
      <c r="G814" s="286"/>
      <c r="H814" s="286"/>
      <c r="I814" s="286"/>
    </row>
    <row r="815" spans="2:9" ht="15.75" customHeight="1" x14ac:dyDescent="0.35">
      <c r="B815" s="291"/>
      <c r="C815" s="292"/>
      <c r="D815" s="286"/>
      <c r="E815" s="286"/>
      <c r="F815" s="286"/>
      <c r="G815" s="286"/>
      <c r="H815" s="286"/>
      <c r="I815" s="286"/>
    </row>
    <row r="816" spans="2:9" ht="15.75" customHeight="1" x14ac:dyDescent="0.35">
      <c r="B816" s="291"/>
      <c r="C816" s="292"/>
      <c r="D816" s="286"/>
      <c r="E816" s="286"/>
      <c r="F816" s="286"/>
      <c r="G816" s="286"/>
      <c r="H816" s="286"/>
      <c r="I816" s="286"/>
    </row>
    <row r="817" spans="2:9" ht="15.75" customHeight="1" x14ac:dyDescent="0.35">
      <c r="B817" s="291"/>
      <c r="C817" s="292"/>
      <c r="D817" s="286"/>
      <c r="E817" s="286"/>
      <c r="F817" s="286"/>
      <c r="G817" s="286"/>
      <c r="H817" s="286"/>
      <c r="I817" s="286"/>
    </row>
    <row r="818" spans="2:9" ht="15.75" customHeight="1" x14ac:dyDescent="0.35">
      <c r="B818" s="291"/>
      <c r="C818" s="292"/>
      <c r="D818" s="286"/>
      <c r="E818" s="286"/>
      <c r="F818" s="286"/>
      <c r="G818" s="286"/>
      <c r="H818" s="286"/>
      <c r="I818" s="286"/>
    </row>
    <row r="819" spans="2:9" ht="15.75" customHeight="1" x14ac:dyDescent="0.35">
      <c r="B819" s="291"/>
      <c r="C819" s="292"/>
      <c r="D819" s="286"/>
      <c r="E819" s="286"/>
      <c r="F819" s="286"/>
      <c r="G819" s="286"/>
      <c r="H819" s="286"/>
      <c r="I819" s="286"/>
    </row>
    <row r="820" spans="2:9" ht="15.75" customHeight="1" x14ac:dyDescent="0.35">
      <c r="B820" s="291"/>
      <c r="C820" s="292"/>
      <c r="D820" s="286"/>
      <c r="E820" s="286"/>
      <c r="F820" s="286"/>
      <c r="G820" s="286"/>
      <c r="H820" s="286"/>
      <c r="I820" s="286"/>
    </row>
    <row r="821" spans="2:9" ht="15.75" customHeight="1" x14ac:dyDescent="0.35">
      <c r="B821" s="291"/>
      <c r="C821" s="292"/>
      <c r="D821" s="286"/>
      <c r="E821" s="286"/>
      <c r="F821" s="286"/>
      <c r="G821" s="286"/>
      <c r="H821" s="286"/>
      <c r="I821" s="286"/>
    </row>
    <row r="822" spans="2:9" ht="15.75" customHeight="1" x14ac:dyDescent="0.35">
      <c r="B822" s="291"/>
      <c r="C822" s="292"/>
      <c r="D822" s="286"/>
      <c r="E822" s="286"/>
      <c r="F822" s="286"/>
      <c r="G822" s="286"/>
      <c r="H822" s="286"/>
      <c r="I822" s="286"/>
    </row>
    <row r="823" spans="2:9" ht="15.75" customHeight="1" x14ac:dyDescent="0.35">
      <c r="B823" s="291"/>
      <c r="C823" s="292"/>
      <c r="D823" s="286"/>
      <c r="E823" s="286"/>
      <c r="F823" s="286"/>
      <c r="G823" s="286"/>
      <c r="H823" s="286"/>
      <c r="I823" s="286"/>
    </row>
    <row r="824" spans="2:9" ht="15.75" customHeight="1" x14ac:dyDescent="0.35">
      <c r="B824" s="291"/>
      <c r="C824" s="292"/>
      <c r="D824" s="286"/>
      <c r="E824" s="286"/>
      <c r="F824" s="286"/>
      <c r="G824" s="286"/>
      <c r="H824" s="286"/>
      <c r="I824" s="286"/>
    </row>
    <row r="825" spans="2:9" ht="15.75" customHeight="1" x14ac:dyDescent="0.35">
      <c r="B825" s="291"/>
      <c r="C825" s="292"/>
      <c r="D825" s="286"/>
      <c r="E825" s="286"/>
      <c r="F825" s="286"/>
      <c r="G825" s="286"/>
      <c r="H825" s="286"/>
      <c r="I825" s="286"/>
    </row>
    <row r="826" spans="2:9" ht="15.75" customHeight="1" x14ac:dyDescent="0.35">
      <c r="B826" s="291"/>
      <c r="C826" s="292"/>
      <c r="D826" s="286"/>
      <c r="E826" s="286"/>
      <c r="F826" s="286"/>
      <c r="G826" s="286"/>
      <c r="H826" s="286"/>
      <c r="I826" s="286"/>
    </row>
    <row r="827" spans="2:9" ht="15.75" customHeight="1" x14ac:dyDescent="0.35">
      <c r="B827" s="291"/>
      <c r="C827" s="292"/>
      <c r="D827" s="286"/>
      <c r="E827" s="286"/>
      <c r="F827" s="286"/>
      <c r="G827" s="286"/>
      <c r="H827" s="286"/>
      <c r="I827" s="286"/>
    </row>
    <row r="828" spans="2:9" ht="15.75" customHeight="1" x14ac:dyDescent="0.35">
      <c r="B828" s="291"/>
      <c r="C828" s="292"/>
      <c r="D828" s="286"/>
      <c r="E828" s="286"/>
      <c r="F828" s="286"/>
      <c r="G828" s="286"/>
      <c r="H828" s="286"/>
      <c r="I828" s="286"/>
    </row>
    <row r="829" spans="2:9" ht="15.75" customHeight="1" x14ac:dyDescent="0.35">
      <c r="B829" s="291"/>
      <c r="C829" s="292"/>
      <c r="D829" s="286"/>
      <c r="E829" s="286"/>
      <c r="F829" s="286"/>
      <c r="G829" s="286"/>
      <c r="H829" s="286"/>
      <c r="I829" s="286"/>
    </row>
    <row r="830" spans="2:9" ht="15.75" customHeight="1" x14ac:dyDescent="0.35">
      <c r="B830" s="291"/>
      <c r="C830" s="292"/>
      <c r="D830" s="286"/>
      <c r="E830" s="286"/>
      <c r="F830" s="286"/>
      <c r="G830" s="286"/>
      <c r="H830" s="286"/>
      <c r="I830" s="286"/>
    </row>
    <row r="831" spans="2:9" ht="15.75" customHeight="1" x14ac:dyDescent="0.35">
      <c r="B831" s="291"/>
      <c r="C831" s="292"/>
      <c r="D831" s="286"/>
      <c r="E831" s="286"/>
      <c r="F831" s="286"/>
      <c r="G831" s="286"/>
      <c r="H831" s="286"/>
      <c r="I831" s="286"/>
    </row>
    <row r="832" spans="2:9" ht="15.75" customHeight="1" x14ac:dyDescent="0.35">
      <c r="B832" s="291"/>
      <c r="C832" s="292"/>
      <c r="D832" s="286"/>
      <c r="E832" s="286"/>
      <c r="F832" s="286"/>
      <c r="G832" s="286"/>
      <c r="H832" s="286"/>
      <c r="I832" s="286"/>
    </row>
    <row r="833" spans="2:9" ht="15.75" customHeight="1" x14ac:dyDescent="0.35">
      <c r="B833" s="291"/>
      <c r="C833" s="292"/>
      <c r="D833" s="286"/>
      <c r="E833" s="286"/>
      <c r="F833" s="286"/>
      <c r="G833" s="286"/>
      <c r="H833" s="286"/>
      <c r="I833" s="286"/>
    </row>
    <row r="834" spans="2:9" ht="15.75" customHeight="1" x14ac:dyDescent="0.35">
      <c r="B834" s="291"/>
      <c r="C834" s="292"/>
      <c r="D834" s="286"/>
      <c r="E834" s="286"/>
      <c r="F834" s="286"/>
      <c r="G834" s="286"/>
      <c r="H834" s="286"/>
      <c r="I834" s="286"/>
    </row>
    <row r="835" spans="2:9" ht="15.75" customHeight="1" x14ac:dyDescent="0.35">
      <c r="B835" s="291"/>
      <c r="C835" s="292"/>
      <c r="D835" s="286"/>
      <c r="E835" s="286"/>
      <c r="F835" s="286"/>
      <c r="G835" s="286"/>
      <c r="H835" s="286"/>
      <c r="I835" s="286"/>
    </row>
    <row r="836" spans="2:9" ht="15.75" customHeight="1" x14ac:dyDescent="0.35">
      <c r="B836" s="291"/>
      <c r="C836" s="292"/>
      <c r="D836" s="286"/>
      <c r="E836" s="286"/>
      <c r="F836" s="286"/>
      <c r="G836" s="286"/>
      <c r="H836" s="286"/>
      <c r="I836" s="286"/>
    </row>
    <row r="837" spans="2:9" ht="15.75" customHeight="1" x14ac:dyDescent="0.35">
      <c r="B837" s="291"/>
      <c r="C837" s="292"/>
      <c r="D837" s="286"/>
      <c r="E837" s="286"/>
      <c r="F837" s="286"/>
      <c r="G837" s="286"/>
      <c r="H837" s="286"/>
      <c r="I837" s="286"/>
    </row>
    <row r="838" spans="2:9" ht="15.75" customHeight="1" x14ac:dyDescent="0.35">
      <c r="B838" s="291"/>
      <c r="C838" s="292"/>
      <c r="D838" s="286"/>
      <c r="E838" s="286"/>
      <c r="F838" s="286"/>
      <c r="G838" s="286"/>
      <c r="H838" s="286"/>
      <c r="I838" s="286"/>
    </row>
    <row r="839" spans="2:9" ht="15.75" customHeight="1" x14ac:dyDescent="0.35">
      <c r="B839" s="291"/>
      <c r="C839" s="292"/>
      <c r="D839" s="286"/>
      <c r="E839" s="286"/>
      <c r="F839" s="286"/>
      <c r="G839" s="286"/>
      <c r="H839" s="286"/>
      <c r="I839" s="286"/>
    </row>
    <row r="840" spans="2:9" ht="15.75" customHeight="1" x14ac:dyDescent="0.35">
      <c r="B840" s="291"/>
      <c r="C840" s="292"/>
      <c r="D840" s="286"/>
      <c r="E840" s="286"/>
      <c r="F840" s="286"/>
      <c r="G840" s="286"/>
      <c r="H840" s="286"/>
      <c r="I840" s="286"/>
    </row>
    <row r="841" spans="2:9" ht="15.75" customHeight="1" x14ac:dyDescent="0.35">
      <c r="B841" s="291"/>
      <c r="C841" s="292"/>
      <c r="D841" s="286"/>
      <c r="E841" s="286"/>
      <c r="F841" s="286"/>
      <c r="G841" s="286"/>
      <c r="H841" s="286"/>
      <c r="I841" s="286"/>
    </row>
    <row r="842" spans="2:9" ht="15.75" customHeight="1" x14ac:dyDescent="0.35">
      <c r="B842" s="291"/>
      <c r="C842" s="292"/>
      <c r="D842" s="286"/>
      <c r="E842" s="286"/>
      <c r="F842" s="286"/>
      <c r="G842" s="286"/>
      <c r="H842" s="286"/>
      <c r="I842" s="286"/>
    </row>
    <row r="843" spans="2:9" ht="15.75" customHeight="1" x14ac:dyDescent="0.35">
      <c r="B843" s="291"/>
      <c r="C843" s="292"/>
      <c r="D843" s="286"/>
      <c r="E843" s="286"/>
      <c r="F843" s="286"/>
      <c r="G843" s="286"/>
      <c r="H843" s="286"/>
      <c r="I843" s="286"/>
    </row>
    <row r="844" spans="2:9" ht="15.75" customHeight="1" x14ac:dyDescent="0.35">
      <c r="B844" s="291"/>
      <c r="C844" s="292"/>
      <c r="D844" s="286"/>
      <c r="E844" s="286"/>
      <c r="F844" s="286"/>
      <c r="G844" s="286"/>
      <c r="H844" s="286"/>
      <c r="I844" s="286"/>
    </row>
    <row r="845" spans="2:9" ht="15.75" customHeight="1" x14ac:dyDescent="0.35">
      <c r="B845" s="291"/>
      <c r="C845" s="292"/>
      <c r="D845" s="286"/>
      <c r="E845" s="286"/>
      <c r="F845" s="286"/>
      <c r="G845" s="286"/>
      <c r="H845" s="286"/>
      <c r="I845" s="286"/>
    </row>
    <row r="846" spans="2:9" ht="15.75" customHeight="1" x14ac:dyDescent="0.35">
      <c r="B846" s="291"/>
      <c r="C846" s="292"/>
      <c r="D846" s="286"/>
      <c r="E846" s="286"/>
      <c r="F846" s="286"/>
      <c r="G846" s="286"/>
      <c r="H846" s="286"/>
      <c r="I846" s="286"/>
    </row>
    <row r="847" spans="2:9" ht="15.75" customHeight="1" x14ac:dyDescent="0.35">
      <c r="B847" s="291"/>
      <c r="C847" s="292"/>
      <c r="D847" s="286"/>
      <c r="E847" s="286"/>
      <c r="F847" s="286"/>
      <c r="G847" s="286"/>
      <c r="H847" s="286"/>
      <c r="I847" s="286"/>
    </row>
    <row r="848" spans="2:9" ht="15.75" customHeight="1" x14ac:dyDescent="0.35">
      <c r="B848" s="291"/>
      <c r="C848" s="292"/>
      <c r="D848" s="286"/>
      <c r="E848" s="286"/>
      <c r="F848" s="286"/>
      <c r="G848" s="286"/>
      <c r="H848" s="286"/>
      <c r="I848" s="286"/>
    </row>
    <row r="849" spans="2:9" ht="15.75" customHeight="1" x14ac:dyDescent="0.35">
      <c r="B849" s="291"/>
      <c r="C849" s="292"/>
      <c r="D849" s="286"/>
      <c r="E849" s="286"/>
      <c r="F849" s="286"/>
      <c r="G849" s="286"/>
      <c r="H849" s="286"/>
      <c r="I849" s="286"/>
    </row>
    <row r="850" spans="2:9" ht="15.75" customHeight="1" x14ac:dyDescent="0.35">
      <c r="B850" s="291"/>
      <c r="C850" s="292"/>
      <c r="D850" s="286"/>
      <c r="E850" s="286"/>
      <c r="F850" s="286"/>
      <c r="G850" s="286"/>
      <c r="H850" s="286"/>
      <c r="I850" s="286"/>
    </row>
    <row r="851" spans="2:9" ht="15.75" customHeight="1" x14ac:dyDescent="0.35">
      <c r="B851" s="291"/>
      <c r="C851" s="292"/>
      <c r="D851" s="286"/>
      <c r="E851" s="286"/>
      <c r="F851" s="286"/>
      <c r="G851" s="286"/>
      <c r="H851" s="286"/>
      <c r="I851" s="286"/>
    </row>
    <row r="852" spans="2:9" ht="15.75" customHeight="1" x14ac:dyDescent="0.35">
      <c r="B852" s="291"/>
      <c r="C852" s="292"/>
      <c r="D852" s="286"/>
      <c r="E852" s="286"/>
      <c r="F852" s="286"/>
      <c r="G852" s="286"/>
      <c r="H852" s="286"/>
      <c r="I852" s="286"/>
    </row>
    <row r="853" spans="2:9" ht="15.75" customHeight="1" x14ac:dyDescent="0.35">
      <c r="B853" s="291"/>
      <c r="C853" s="292"/>
      <c r="D853" s="286"/>
      <c r="E853" s="286"/>
      <c r="F853" s="286"/>
      <c r="G853" s="286"/>
      <c r="H853" s="286"/>
      <c r="I853" s="286"/>
    </row>
    <row r="854" spans="2:9" ht="15.75" customHeight="1" x14ac:dyDescent="0.35">
      <c r="B854" s="291"/>
      <c r="C854" s="292"/>
      <c r="D854" s="286"/>
      <c r="E854" s="286"/>
      <c r="F854" s="286"/>
      <c r="G854" s="286"/>
      <c r="H854" s="286"/>
      <c r="I854" s="286"/>
    </row>
    <row r="855" spans="2:9" ht="15.75" customHeight="1" x14ac:dyDescent="0.35">
      <c r="B855" s="291"/>
      <c r="C855" s="292"/>
      <c r="D855" s="286"/>
      <c r="E855" s="286"/>
      <c r="F855" s="286"/>
      <c r="G855" s="286"/>
      <c r="H855" s="286"/>
      <c r="I855" s="286"/>
    </row>
    <row r="856" spans="2:9" ht="15.75" customHeight="1" x14ac:dyDescent="0.35">
      <c r="B856" s="291"/>
      <c r="C856" s="292"/>
      <c r="D856" s="286"/>
      <c r="E856" s="286"/>
      <c r="F856" s="286"/>
      <c r="G856" s="286"/>
      <c r="H856" s="286"/>
      <c r="I856" s="286"/>
    </row>
    <row r="857" spans="2:9" ht="15.75" customHeight="1" x14ac:dyDescent="0.35">
      <c r="B857" s="291"/>
      <c r="C857" s="292"/>
      <c r="D857" s="286"/>
      <c r="E857" s="286"/>
      <c r="F857" s="286"/>
      <c r="G857" s="286"/>
      <c r="H857" s="286"/>
      <c r="I857" s="286"/>
    </row>
    <row r="858" spans="2:9" ht="15.75" customHeight="1" x14ac:dyDescent="0.35">
      <c r="B858" s="291"/>
      <c r="C858" s="292"/>
      <c r="D858" s="286"/>
      <c r="E858" s="286"/>
      <c r="F858" s="286"/>
      <c r="G858" s="286"/>
      <c r="H858" s="286"/>
      <c r="I858" s="286"/>
    </row>
    <row r="859" spans="2:9" ht="15.75" customHeight="1" x14ac:dyDescent="0.35">
      <c r="B859" s="291"/>
      <c r="C859" s="292"/>
      <c r="D859" s="286"/>
      <c r="E859" s="286"/>
      <c r="F859" s="286"/>
      <c r="G859" s="286"/>
      <c r="H859" s="286"/>
      <c r="I859" s="286"/>
    </row>
    <row r="860" spans="2:9" ht="15.75" customHeight="1" x14ac:dyDescent="0.35">
      <c r="B860" s="291"/>
      <c r="C860" s="292"/>
      <c r="D860" s="286"/>
      <c r="E860" s="286"/>
      <c r="F860" s="286"/>
      <c r="G860" s="286"/>
      <c r="H860" s="286"/>
      <c r="I860" s="286"/>
    </row>
    <row r="861" spans="2:9" ht="15.75" customHeight="1" x14ac:dyDescent="0.35">
      <c r="B861" s="291"/>
      <c r="C861" s="292"/>
      <c r="D861" s="286"/>
      <c r="E861" s="286"/>
      <c r="F861" s="286"/>
      <c r="G861" s="286"/>
      <c r="H861" s="286"/>
      <c r="I861" s="286"/>
    </row>
    <row r="862" spans="2:9" ht="15.75" customHeight="1" x14ac:dyDescent="0.35">
      <c r="B862" s="291"/>
      <c r="C862" s="292"/>
      <c r="D862" s="286"/>
      <c r="E862" s="286"/>
      <c r="F862" s="286"/>
      <c r="G862" s="286"/>
      <c r="H862" s="286"/>
      <c r="I862" s="286"/>
    </row>
    <row r="863" spans="2:9" ht="15.75" customHeight="1" x14ac:dyDescent="0.35">
      <c r="B863" s="291"/>
      <c r="C863" s="292"/>
      <c r="D863" s="286"/>
      <c r="E863" s="286"/>
      <c r="F863" s="286"/>
      <c r="G863" s="286"/>
      <c r="H863" s="286"/>
      <c r="I863" s="286"/>
    </row>
    <row r="864" spans="2:9" ht="15.75" customHeight="1" x14ac:dyDescent="0.35">
      <c r="B864" s="291"/>
      <c r="C864" s="292"/>
      <c r="D864" s="286"/>
      <c r="E864" s="286"/>
      <c r="F864" s="286"/>
      <c r="G864" s="286"/>
      <c r="H864" s="286"/>
      <c r="I864" s="286"/>
    </row>
    <row r="865" spans="2:9" ht="15.75" customHeight="1" x14ac:dyDescent="0.35">
      <c r="B865" s="291"/>
      <c r="C865" s="292"/>
      <c r="D865" s="286"/>
      <c r="E865" s="286"/>
      <c r="F865" s="286"/>
      <c r="G865" s="286"/>
      <c r="H865" s="286"/>
      <c r="I865" s="286"/>
    </row>
    <row r="866" spans="2:9" ht="15.75" customHeight="1" x14ac:dyDescent="0.35">
      <c r="B866" s="291"/>
      <c r="C866" s="292"/>
      <c r="D866" s="286"/>
      <c r="E866" s="286"/>
      <c r="F866" s="286"/>
      <c r="G866" s="286"/>
      <c r="H866" s="286"/>
      <c r="I866" s="286"/>
    </row>
    <row r="867" spans="2:9" ht="15.75" customHeight="1" x14ac:dyDescent="0.35">
      <c r="B867" s="291"/>
      <c r="C867" s="292"/>
      <c r="D867" s="286"/>
      <c r="E867" s="286"/>
      <c r="F867" s="286"/>
      <c r="G867" s="286"/>
      <c r="H867" s="286"/>
      <c r="I867" s="286"/>
    </row>
    <row r="868" spans="2:9" ht="15.75" customHeight="1" x14ac:dyDescent="0.35">
      <c r="B868" s="291"/>
      <c r="C868" s="292"/>
      <c r="D868" s="286"/>
      <c r="E868" s="286"/>
      <c r="F868" s="286"/>
      <c r="G868" s="286"/>
      <c r="H868" s="286"/>
      <c r="I868" s="286"/>
    </row>
    <row r="869" spans="2:9" ht="15.75" customHeight="1" x14ac:dyDescent="0.35">
      <c r="B869" s="291"/>
      <c r="C869" s="292"/>
      <c r="D869" s="286"/>
      <c r="E869" s="286"/>
      <c r="F869" s="286"/>
      <c r="G869" s="286"/>
      <c r="H869" s="286"/>
      <c r="I869" s="286"/>
    </row>
    <row r="870" spans="2:9" ht="15.75" customHeight="1" x14ac:dyDescent="0.35">
      <c r="B870" s="291"/>
      <c r="C870" s="292"/>
      <c r="D870" s="286"/>
      <c r="E870" s="286"/>
      <c r="F870" s="286"/>
      <c r="G870" s="286"/>
      <c r="H870" s="286"/>
      <c r="I870" s="286"/>
    </row>
    <row r="871" spans="2:9" ht="15.75" customHeight="1" x14ac:dyDescent="0.35">
      <c r="B871" s="291"/>
      <c r="C871" s="292"/>
      <c r="D871" s="286"/>
      <c r="E871" s="286"/>
      <c r="F871" s="286"/>
      <c r="G871" s="286"/>
      <c r="H871" s="286"/>
      <c r="I871" s="286"/>
    </row>
    <row r="872" spans="2:9" ht="15.75" customHeight="1" x14ac:dyDescent="0.35">
      <c r="B872" s="291"/>
      <c r="C872" s="292"/>
      <c r="D872" s="286"/>
      <c r="E872" s="286"/>
      <c r="F872" s="286"/>
      <c r="G872" s="286"/>
      <c r="H872" s="286"/>
      <c r="I872" s="286"/>
    </row>
    <row r="873" spans="2:9" ht="15.75" customHeight="1" x14ac:dyDescent="0.35">
      <c r="B873" s="291"/>
      <c r="C873" s="292"/>
      <c r="D873" s="286"/>
      <c r="E873" s="286"/>
      <c r="F873" s="286"/>
      <c r="G873" s="286"/>
      <c r="H873" s="286"/>
      <c r="I873" s="286"/>
    </row>
    <row r="874" spans="2:9" ht="15.75" customHeight="1" x14ac:dyDescent="0.35">
      <c r="B874" s="291"/>
      <c r="C874" s="292"/>
      <c r="D874" s="286"/>
      <c r="E874" s="286"/>
      <c r="F874" s="286"/>
      <c r="G874" s="286"/>
      <c r="H874" s="286"/>
      <c r="I874" s="286"/>
    </row>
    <row r="875" spans="2:9" ht="15.75" customHeight="1" x14ac:dyDescent="0.35">
      <c r="B875" s="291"/>
      <c r="C875" s="292"/>
      <c r="D875" s="286"/>
      <c r="E875" s="286"/>
      <c r="F875" s="286"/>
      <c r="G875" s="286"/>
      <c r="H875" s="286"/>
      <c r="I875" s="286"/>
    </row>
    <row r="876" spans="2:9" ht="15.75" customHeight="1" x14ac:dyDescent="0.35">
      <c r="B876" s="291"/>
      <c r="C876" s="292"/>
      <c r="D876" s="286"/>
      <c r="E876" s="286"/>
      <c r="F876" s="286"/>
      <c r="G876" s="286"/>
      <c r="H876" s="286"/>
      <c r="I876" s="286"/>
    </row>
    <row r="877" spans="2:9" ht="15.75" customHeight="1" x14ac:dyDescent="0.35">
      <c r="B877" s="291"/>
      <c r="C877" s="292"/>
      <c r="D877" s="286"/>
      <c r="E877" s="286"/>
      <c r="F877" s="286"/>
      <c r="G877" s="286"/>
      <c r="H877" s="286"/>
      <c r="I877" s="286"/>
    </row>
    <row r="878" spans="2:9" ht="15.75" customHeight="1" x14ac:dyDescent="0.35">
      <c r="B878" s="291"/>
      <c r="C878" s="292"/>
      <c r="D878" s="286"/>
      <c r="E878" s="286"/>
      <c r="F878" s="286"/>
      <c r="G878" s="286"/>
      <c r="H878" s="286"/>
      <c r="I878" s="286"/>
    </row>
    <row r="879" spans="2:9" ht="15.75" customHeight="1" x14ac:dyDescent="0.35">
      <c r="B879" s="291"/>
      <c r="C879" s="292"/>
      <c r="D879" s="286"/>
      <c r="E879" s="286"/>
      <c r="F879" s="286"/>
      <c r="G879" s="286"/>
      <c r="H879" s="286"/>
      <c r="I879" s="286"/>
    </row>
    <row r="880" spans="2:9" ht="15.75" customHeight="1" x14ac:dyDescent="0.35">
      <c r="B880" s="291"/>
      <c r="C880" s="292"/>
      <c r="D880" s="286"/>
      <c r="E880" s="286"/>
      <c r="F880" s="286"/>
      <c r="G880" s="286"/>
      <c r="H880" s="286"/>
      <c r="I880" s="286"/>
    </row>
    <row r="881" spans="2:9" ht="15.75" customHeight="1" x14ac:dyDescent="0.35">
      <c r="B881" s="291"/>
      <c r="C881" s="292"/>
      <c r="D881" s="286"/>
      <c r="E881" s="286"/>
      <c r="F881" s="286"/>
      <c r="G881" s="286"/>
      <c r="H881" s="286"/>
      <c r="I881" s="286"/>
    </row>
    <row r="882" spans="2:9" ht="15.75" customHeight="1" x14ac:dyDescent="0.35">
      <c r="B882" s="291"/>
      <c r="C882" s="292"/>
      <c r="D882" s="286"/>
      <c r="E882" s="286"/>
      <c r="F882" s="286"/>
      <c r="G882" s="286"/>
      <c r="H882" s="286"/>
      <c r="I882" s="286"/>
    </row>
    <row r="883" spans="2:9" ht="15.75" customHeight="1" x14ac:dyDescent="0.35">
      <c r="B883" s="291"/>
      <c r="C883" s="292"/>
      <c r="D883" s="286"/>
      <c r="E883" s="286"/>
      <c r="F883" s="286"/>
      <c r="G883" s="286"/>
      <c r="H883" s="286"/>
      <c r="I883" s="286"/>
    </row>
    <row r="884" spans="2:9" ht="15.75" customHeight="1" x14ac:dyDescent="0.35">
      <c r="B884" s="291"/>
      <c r="C884" s="292"/>
      <c r="D884" s="286"/>
      <c r="E884" s="286"/>
      <c r="F884" s="286"/>
      <c r="G884" s="286"/>
      <c r="H884" s="286"/>
      <c r="I884" s="286"/>
    </row>
    <row r="885" spans="2:9" ht="15.75" customHeight="1" x14ac:dyDescent="0.35">
      <c r="B885" s="291"/>
      <c r="C885" s="292"/>
      <c r="D885" s="286"/>
      <c r="E885" s="286"/>
      <c r="F885" s="286"/>
      <c r="G885" s="286"/>
      <c r="H885" s="286"/>
      <c r="I885" s="286"/>
    </row>
    <row r="886" spans="2:9" ht="15.75" customHeight="1" x14ac:dyDescent="0.35">
      <c r="B886" s="291"/>
      <c r="C886" s="292"/>
      <c r="D886" s="286"/>
      <c r="E886" s="286"/>
      <c r="F886" s="286"/>
      <c r="G886" s="286"/>
      <c r="H886" s="286"/>
      <c r="I886" s="286"/>
    </row>
    <row r="887" spans="2:9" ht="15.75" customHeight="1" x14ac:dyDescent="0.35">
      <c r="B887" s="291"/>
      <c r="C887" s="292"/>
      <c r="D887" s="286"/>
      <c r="E887" s="286"/>
      <c r="F887" s="286"/>
      <c r="G887" s="286"/>
      <c r="H887" s="286"/>
      <c r="I887" s="286"/>
    </row>
    <row r="888" spans="2:9" ht="15.75" customHeight="1" x14ac:dyDescent="0.35">
      <c r="B888" s="291"/>
      <c r="C888" s="292"/>
      <c r="D888" s="286"/>
      <c r="E888" s="286"/>
      <c r="F888" s="286"/>
      <c r="G888" s="286"/>
      <c r="H888" s="286"/>
      <c r="I888" s="286"/>
    </row>
    <row r="889" spans="2:9" ht="15.75" customHeight="1" x14ac:dyDescent="0.35">
      <c r="B889" s="291"/>
      <c r="C889" s="292"/>
      <c r="D889" s="286"/>
      <c r="E889" s="286"/>
      <c r="F889" s="286"/>
      <c r="G889" s="286"/>
      <c r="H889" s="286"/>
      <c r="I889" s="286"/>
    </row>
    <row r="890" spans="2:9" ht="15.75" customHeight="1" x14ac:dyDescent="0.35">
      <c r="B890" s="291"/>
      <c r="C890" s="292"/>
      <c r="D890" s="286"/>
      <c r="E890" s="286"/>
      <c r="F890" s="286"/>
      <c r="G890" s="286"/>
      <c r="H890" s="286"/>
      <c r="I890" s="286"/>
    </row>
    <row r="891" spans="2:9" ht="15.75" customHeight="1" x14ac:dyDescent="0.35">
      <c r="B891" s="291"/>
      <c r="C891" s="292"/>
      <c r="D891" s="286"/>
      <c r="E891" s="286"/>
      <c r="F891" s="286"/>
      <c r="G891" s="286"/>
      <c r="H891" s="286"/>
      <c r="I891" s="286"/>
    </row>
    <row r="892" spans="2:9" ht="15.75" customHeight="1" x14ac:dyDescent="0.35">
      <c r="B892" s="291"/>
      <c r="C892" s="292"/>
      <c r="D892" s="286"/>
      <c r="E892" s="286"/>
      <c r="F892" s="286"/>
      <c r="G892" s="286"/>
      <c r="H892" s="286"/>
      <c r="I892" s="286"/>
    </row>
    <row r="893" spans="2:9" ht="15.75" customHeight="1" x14ac:dyDescent="0.35">
      <c r="B893" s="291"/>
      <c r="C893" s="292"/>
      <c r="D893" s="286"/>
      <c r="E893" s="286"/>
      <c r="F893" s="286"/>
      <c r="G893" s="286"/>
      <c r="H893" s="286"/>
      <c r="I893" s="286"/>
    </row>
    <row r="894" spans="2:9" ht="15.75" customHeight="1" x14ac:dyDescent="0.35">
      <c r="B894" s="291"/>
      <c r="C894" s="292"/>
      <c r="D894" s="286"/>
      <c r="E894" s="286"/>
      <c r="F894" s="286"/>
      <c r="G894" s="286"/>
      <c r="H894" s="286"/>
      <c r="I894" s="286"/>
    </row>
    <row r="895" spans="2:9" ht="15.75" customHeight="1" x14ac:dyDescent="0.35">
      <c r="B895" s="291"/>
      <c r="C895" s="292"/>
      <c r="D895" s="286"/>
      <c r="E895" s="286"/>
      <c r="F895" s="286"/>
      <c r="G895" s="286"/>
      <c r="H895" s="286"/>
      <c r="I895" s="286"/>
    </row>
    <row r="896" spans="2:9" ht="15.75" customHeight="1" x14ac:dyDescent="0.35">
      <c r="B896" s="291"/>
      <c r="C896" s="292"/>
      <c r="D896" s="286"/>
      <c r="E896" s="286"/>
      <c r="F896" s="286"/>
      <c r="G896" s="286"/>
      <c r="H896" s="286"/>
      <c r="I896" s="286"/>
    </row>
    <row r="897" spans="2:9" ht="15.75" customHeight="1" x14ac:dyDescent="0.35">
      <c r="B897" s="291"/>
      <c r="C897" s="292"/>
      <c r="D897" s="286"/>
      <c r="E897" s="286"/>
      <c r="F897" s="286"/>
      <c r="G897" s="286"/>
      <c r="H897" s="286"/>
      <c r="I897" s="286"/>
    </row>
    <row r="898" spans="2:9" ht="15.75" customHeight="1" x14ac:dyDescent="0.35">
      <c r="B898" s="291"/>
      <c r="C898" s="292"/>
      <c r="D898" s="286"/>
      <c r="E898" s="286"/>
      <c r="F898" s="286"/>
      <c r="G898" s="286"/>
      <c r="H898" s="286"/>
      <c r="I898" s="286"/>
    </row>
    <row r="899" spans="2:9" ht="15.75" customHeight="1" x14ac:dyDescent="0.35">
      <c r="B899" s="291"/>
      <c r="C899" s="292"/>
      <c r="D899" s="286"/>
      <c r="E899" s="286"/>
      <c r="F899" s="286"/>
      <c r="G899" s="286"/>
      <c r="H899" s="286"/>
      <c r="I899" s="286"/>
    </row>
    <row r="900" spans="2:9" ht="15.75" customHeight="1" x14ac:dyDescent="0.35">
      <c r="B900" s="291"/>
      <c r="C900" s="292"/>
      <c r="D900" s="286"/>
      <c r="E900" s="286"/>
      <c r="F900" s="286"/>
      <c r="G900" s="286"/>
      <c r="H900" s="286"/>
      <c r="I900" s="286"/>
    </row>
    <row r="901" spans="2:9" ht="15.75" customHeight="1" x14ac:dyDescent="0.35">
      <c r="B901" s="291"/>
      <c r="C901" s="292"/>
      <c r="D901" s="286"/>
      <c r="E901" s="286"/>
      <c r="F901" s="286"/>
      <c r="G901" s="286"/>
      <c r="H901" s="286"/>
      <c r="I901" s="286"/>
    </row>
    <row r="902" spans="2:9" ht="15.75" customHeight="1" x14ac:dyDescent="0.35">
      <c r="B902" s="291"/>
      <c r="C902" s="292"/>
      <c r="D902" s="286"/>
      <c r="E902" s="286"/>
      <c r="F902" s="286"/>
      <c r="G902" s="286"/>
      <c r="H902" s="286"/>
      <c r="I902" s="286"/>
    </row>
    <row r="903" spans="2:9" ht="15.75" customHeight="1" x14ac:dyDescent="0.35">
      <c r="B903" s="291"/>
      <c r="C903" s="292"/>
      <c r="D903" s="286"/>
      <c r="E903" s="286"/>
      <c r="F903" s="286"/>
      <c r="G903" s="286"/>
      <c r="H903" s="286"/>
      <c r="I903" s="286"/>
    </row>
    <row r="904" spans="2:9" ht="15.75" customHeight="1" x14ac:dyDescent="0.35">
      <c r="B904" s="291"/>
      <c r="C904" s="292"/>
      <c r="D904" s="286"/>
      <c r="E904" s="286"/>
      <c r="F904" s="286"/>
      <c r="G904" s="286"/>
      <c r="H904" s="286"/>
      <c r="I904" s="286"/>
    </row>
    <row r="905" spans="2:9" ht="15.75" customHeight="1" x14ac:dyDescent="0.35">
      <c r="B905" s="291"/>
      <c r="C905" s="292"/>
      <c r="D905" s="286"/>
      <c r="E905" s="286"/>
      <c r="F905" s="286"/>
      <c r="G905" s="286"/>
      <c r="H905" s="286"/>
      <c r="I905" s="286"/>
    </row>
    <row r="906" spans="2:9" ht="15.75" customHeight="1" x14ac:dyDescent="0.35">
      <c r="B906" s="291"/>
      <c r="C906" s="292"/>
      <c r="D906" s="286"/>
      <c r="E906" s="286"/>
      <c r="F906" s="286"/>
      <c r="G906" s="286"/>
      <c r="H906" s="286"/>
      <c r="I906" s="286"/>
    </row>
    <row r="907" spans="2:9" ht="15.75" customHeight="1" x14ac:dyDescent="0.35">
      <c r="B907" s="291"/>
      <c r="C907" s="292"/>
      <c r="D907" s="286"/>
      <c r="E907" s="286"/>
      <c r="F907" s="286"/>
      <c r="G907" s="286"/>
      <c r="H907" s="286"/>
      <c r="I907" s="286"/>
    </row>
    <row r="908" spans="2:9" ht="15.75" customHeight="1" x14ac:dyDescent="0.35">
      <c r="B908" s="291"/>
      <c r="C908" s="292"/>
      <c r="D908" s="286"/>
      <c r="E908" s="286"/>
      <c r="F908" s="286"/>
      <c r="G908" s="286"/>
      <c r="H908" s="286"/>
      <c r="I908" s="286"/>
    </row>
    <row r="909" spans="2:9" ht="15.75" customHeight="1" x14ac:dyDescent="0.35">
      <c r="B909" s="291"/>
      <c r="C909" s="292"/>
      <c r="D909" s="286"/>
      <c r="E909" s="286"/>
      <c r="F909" s="286"/>
      <c r="G909" s="286"/>
      <c r="H909" s="286"/>
      <c r="I909" s="286"/>
    </row>
    <row r="910" spans="2:9" ht="15.75" customHeight="1" x14ac:dyDescent="0.35">
      <c r="B910" s="291"/>
      <c r="C910" s="292"/>
      <c r="D910" s="286"/>
      <c r="E910" s="286"/>
      <c r="F910" s="286"/>
      <c r="G910" s="286"/>
      <c r="H910" s="286"/>
      <c r="I910" s="286"/>
    </row>
    <row r="911" spans="2:9" ht="15.75" customHeight="1" x14ac:dyDescent="0.35">
      <c r="B911" s="291"/>
      <c r="C911" s="292"/>
      <c r="D911" s="286"/>
      <c r="E911" s="286"/>
      <c r="F911" s="286"/>
      <c r="G911" s="286"/>
      <c r="H911" s="286"/>
      <c r="I911" s="286"/>
    </row>
    <row r="912" spans="2:9" ht="15.75" customHeight="1" x14ac:dyDescent="0.35">
      <c r="B912" s="291"/>
      <c r="C912" s="292"/>
      <c r="D912" s="286"/>
      <c r="E912" s="286"/>
      <c r="F912" s="286"/>
      <c r="G912" s="286"/>
      <c r="H912" s="286"/>
      <c r="I912" s="286"/>
    </row>
    <row r="913" spans="2:9" ht="15.75" customHeight="1" x14ac:dyDescent="0.35">
      <c r="B913" s="291"/>
      <c r="C913" s="292"/>
      <c r="D913" s="286"/>
      <c r="E913" s="286"/>
      <c r="F913" s="286"/>
      <c r="G913" s="286"/>
      <c r="H913" s="286"/>
      <c r="I913" s="286"/>
    </row>
    <row r="914" spans="2:9" ht="15.75" customHeight="1" x14ac:dyDescent="0.35">
      <c r="B914" s="291"/>
      <c r="C914" s="292"/>
      <c r="D914" s="286"/>
      <c r="E914" s="286"/>
      <c r="F914" s="286"/>
      <c r="G914" s="286"/>
      <c r="H914" s="286"/>
      <c r="I914" s="286"/>
    </row>
    <row r="915" spans="2:9" ht="15.75" customHeight="1" x14ac:dyDescent="0.35">
      <c r="B915" s="291"/>
      <c r="C915" s="292"/>
      <c r="D915" s="286"/>
      <c r="E915" s="286"/>
      <c r="F915" s="286"/>
      <c r="G915" s="286"/>
      <c r="H915" s="286"/>
      <c r="I915" s="286"/>
    </row>
    <row r="916" spans="2:9" ht="15.75" customHeight="1" x14ac:dyDescent="0.35">
      <c r="B916" s="291"/>
      <c r="C916" s="292"/>
      <c r="D916" s="286"/>
      <c r="E916" s="286"/>
      <c r="F916" s="286"/>
      <c r="G916" s="286"/>
      <c r="H916" s="286"/>
      <c r="I916" s="286"/>
    </row>
    <row r="917" spans="2:9" ht="15.75" customHeight="1" x14ac:dyDescent="0.35">
      <c r="B917" s="291"/>
      <c r="C917" s="292"/>
      <c r="D917" s="286"/>
      <c r="E917" s="286"/>
      <c r="F917" s="286"/>
      <c r="G917" s="286"/>
      <c r="H917" s="286"/>
      <c r="I917" s="286"/>
    </row>
    <row r="918" spans="2:9" ht="15.75" customHeight="1" x14ac:dyDescent="0.35">
      <c r="B918" s="291"/>
      <c r="C918" s="292"/>
      <c r="D918" s="286"/>
      <c r="E918" s="286"/>
      <c r="F918" s="286"/>
      <c r="G918" s="286"/>
      <c r="H918" s="286"/>
      <c r="I918" s="286"/>
    </row>
    <row r="919" spans="2:9" ht="15.75" customHeight="1" x14ac:dyDescent="0.35">
      <c r="B919" s="291"/>
      <c r="C919" s="292"/>
      <c r="D919" s="286"/>
      <c r="E919" s="286"/>
      <c r="F919" s="286"/>
      <c r="G919" s="286"/>
      <c r="H919" s="286"/>
      <c r="I919" s="286"/>
    </row>
    <row r="920" spans="2:9" ht="15.75" customHeight="1" x14ac:dyDescent="0.35">
      <c r="B920" s="291"/>
      <c r="C920" s="292"/>
      <c r="D920" s="286"/>
      <c r="E920" s="286"/>
      <c r="F920" s="286"/>
      <c r="G920" s="286"/>
      <c r="H920" s="286"/>
      <c r="I920" s="286"/>
    </row>
    <row r="921" spans="2:9" ht="15.75" customHeight="1" x14ac:dyDescent="0.35">
      <c r="B921" s="291"/>
      <c r="C921" s="292"/>
      <c r="D921" s="286"/>
      <c r="E921" s="286"/>
      <c r="F921" s="286"/>
      <c r="G921" s="286"/>
      <c r="H921" s="286"/>
      <c r="I921" s="286"/>
    </row>
    <row r="922" spans="2:9" ht="15.75" customHeight="1" x14ac:dyDescent="0.35">
      <c r="B922" s="291"/>
      <c r="C922" s="292"/>
      <c r="D922" s="286"/>
      <c r="E922" s="286"/>
      <c r="F922" s="286"/>
      <c r="G922" s="286"/>
      <c r="H922" s="286"/>
      <c r="I922" s="286"/>
    </row>
    <row r="923" spans="2:9" ht="15.75" customHeight="1" x14ac:dyDescent="0.35">
      <c r="B923" s="291"/>
      <c r="C923" s="292"/>
      <c r="D923" s="286"/>
      <c r="E923" s="286"/>
      <c r="F923" s="286"/>
      <c r="G923" s="286"/>
      <c r="H923" s="286"/>
      <c r="I923" s="286"/>
    </row>
    <row r="924" spans="2:9" ht="15.75" customHeight="1" x14ac:dyDescent="0.35">
      <c r="B924" s="291"/>
      <c r="C924" s="292"/>
      <c r="D924" s="286"/>
      <c r="E924" s="286"/>
      <c r="F924" s="286"/>
      <c r="G924" s="286"/>
      <c r="H924" s="286"/>
      <c r="I924" s="286"/>
    </row>
    <row r="925" spans="2:9" ht="15.75" customHeight="1" x14ac:dyDescent="0.35">
      <c r="B925" s="291"/>
      <c r="C925" s="292"/>
      <c r="D925" s="286"/>
      <c r="E925" s="286"/>
      <c r="F925" s="286"/>
      <c r="G925" s="286"/>
      <c r="H925" s="286"/>
      <c r="I925" s="286"/>
    </row>
    <row r="926" spans="2:9" ht="15.75" customHeight="1" x14ac:dyDescent="0.35">
      <c r="B926" s="291"/>
      <c r="C926" s="292"/>
      <c r="D926" s="286"/>
      <c r="E926" s="286"/>
      <c r="F926" s="286"/>
      <c r="G926" s="286"/>
      <c r="H926" s="286"/>
      <c r="I926" s="286"/>
    </row>
    <row r="927" spans="2:9" ht="15.75" customHeight="1" x14ac:dyDescent="0.35">
      <c r="B927" s="291"/>
      <c r="C927" s="292"/>
      <c r="D927" s="286"/>
      <c r="E927" s="286"/>
      <c r="F927" s="286"/>
      <c r="G927" s="286"/>
      <c r="H927" s="286"/>
      <c r="I927" s="286"/>
    </row>
    <row r="928" spans="2:9" ht="15.75" customHeight="1" x14ac:dyDescent="0.35">
      <c r="B928" s="291"/>
      <c r="C928" s="292"/>
      <c r="D928" s="286"/>
      <c r="E928" s="286"/>
      <c r="F928" s="286"/>
      <c r="G928" s="286"/>
      <c r="H928" s="286"/>
      <c r="I928" s="286"/>
    </row>
    <row r="929" spans="2:9" ht="15.75" customHeight="1" x14ac:dyDescent="0.35">
      <c r="B929" s="291"/>
      <c r="C929" s="292"/>
      <c r="D929" s="286"/>
      <c r="E929" s="286"/>
      <c r="F929" s="286"/>
      <c r="G929" s="286"/>
      <c r="H929" s="286"/>
      <c r="I929" s="286"/>
    </row>
    <row r="930" spans="2:9" ht="15.75" customHeight="1" x14ac:dyDescent="0.35">
      <c r="B930" s="291"/>
      <c r="C930" s="292"/>
      <c r="D930" s="286"/>
      <c r="E930" s="286"/>
      <c r="F930" s="286"/>
      <c r="G930" s="286"/>
      <c r="H930" s="286"/>
      <c r="I930" s="286"/>
    </row>
    <row r="931" spans="2:9" ht="15.75" customHeight="1" x14ac:dyDescent="0.35">
      <c r="B931" s="291"/>
      <c r="C931" s="292"/>
      <c r="D931" s="286"/>
      <c r="E931" s="286"/>
      <c r="F931" s="286"/>
      <c r="G931" s="286"/>
      <c r="H931" s="286"/>
      <c r="I931" s="286"/>
    </row>
    <row r="932" spans="2:9" ht="15.75" customHeight="1" x14ac:dyDescent="0.35">
      <c r="B932" s="291"/>
      <c r="C932" s="292"/>
      <c r="D932" s="286"/>
      <c r="E932" s="286"/>
      <c r="F932" s="286"/>
      <c r="G932" s="286"/>
      <c r="H932" s="286"/>
      <c r="I932" s="286"/>
    </row>
    <row r="933" spans="2:9" ht="15.75" customHeight="1" x14ac:dyDescent="0.35">
      <c r="B933" s="291"/>
      <c r="C933" s="292"/>
      <c r="D933" s="286"/>
      <c r="E933" s="286"/>
      <c r="F933" s="286"/>
      <c r="G933" s="286"/>
      <c r="H933" s="286"/>
      <c r="I933" s="286"/>
    </row>
    <row r="934" spans="2:9" ht="15.75" customHeight="1" x14ac:dyDescent="0.35">
      <c r="B934" s="291"/>
      <c r="C934" s="292"/>
      <c r="D934" s="286"/>
      <c r="E934" s="286"/>
      <c r="F934" s="286"/>
      <c r="G934" s="286"/>
      <c r="H934" s="286"/>
      <c r="I934" s="286"/>
    </row>
    <row r="935" spans="2:9" ht="15.75" customHeight="1" x14ac:dyDescent="0.35">
      <c r="B935" s="291"/>
      <c r="C935" s="292"/>
      <c r="D935" s="286"/>
      <c r="E935" s="286"/>
      <c r="F935" s="286"/>
      <c r="G935" s="286"/>
      <c r="H935" s="286"/>
      <c r="I935" s="286"/>
    </row>
    <row r="936" spans="2:9" ht="15.75" customHeight="1" x14ac:dyDescent="0.35">
      <c r="B936" s="291"/>
      <c r="C936" s="292"/>
      <c r="D936" s="286"/>
      <c r="E936" s="286"/>
      <c r="F936" s="286"/>
      <c r="G936" s="286"/>
      <c r="H936" s="286"/>
      <c r="I936" s="286"/>
    </row>
    <row r="937" spans="2:9" ht="15.75" customHeight="1" x14ac:dyDescent="0.35">
      <c r="B937" s="291"/>
      <c r="C937" s="292"/>
      <c r="D937" s="286"/>
      <c r="E937" s="286"/>
      <c r="F937" s="286"/>
      <c r="G937" s="286"/>
      <c r="H937" s="286"/>
      <c r="I937" s="286"/>
    </row>
    <row r="938" spans="2:9" ht="15.75" customHeight="1" x14ac:dyDescent="0.35">
      <c r="B938" s="291"/>
      <c r="C938" s="292"/>
      <c r="D938" s="286"/>
      <c r="E938" s="286"/>
      <c r="F938" s="286"/>
      <c r="G938" s="286"/>
      <c r="H938" s="286"/>
      <c r="I938" s="286"/>
    </row>
    <row r="939" spans="2:9" ht="15.75" customHeight="1" x14ac:dyDescent="0.35">
      <c r="B939" s="291"/>
      <c r="C939" s="292"/>
      <c r="D939" s="286"/>
      <c r="E939" s="286"/>
      <c r="F939" s="286"/>
      <c r="G939" s="286"/>
      <c r="H939" s="286"/>
      <c r="I939" s="286"/>
    </row>
    <row r="940" spans="2:9" ht="15.75" customHeight="1" x14ac:dyDescent="0.35">
      <c r="B940" s="291"/>
      <c r="C940" s="292"/>
      <c r="D940" s="286"/>
      <c r="E940" s="286"/>
      <c r="F940" s="286"/>
      <c r="G940" s="286"/>
      <c r="H940" s="286"/>
      <c r="I940" s="286"/>
    </row>
    <row r="941" spans="2:9" ht="15.75" customHeight="1" x14ac:dyDescent="0.35">
      <c r="B941" s="291"/>
      <c r="C941" s="292"/>
      <c r="D941" s="286"/>
      <c r="E941" s="286"/>
      <c r="F941" s="286"/>
      <c r="G941" s="286"/>
      <c r="H941" s="286"/>
      <c r="I941" s="286"/>
    </row>
    <row r="942" spans="2:9" ht="15.75" customHeight="1" x14ac:dyDescent="0.35">
      <c r="B942" s="291"/>
      <c r="C942" s="292"/>
      <c r="D942" s="286"/>
      <c r="E942" s="286"/>
      <c r="F942" s="286"/>
      <c r="G942" s="286"/>
      <c r="H942" s="286"/>
      <c r="I942" s="286"/>
    </row>
    <row r="943" spans="2:9" ht="15.75" customHeight="1" x14ac:dyDescent="0.35">
      <c r="B943" s="291"/>
      <c r="C943" s="292"/>
      <c r="D943" s="286"/>
      <c r="E943" s="286"/>
      <c r="F943" s="286"/>
      <c r="G943" s="286"/>
      <c r="H943" s="286"/>
      <c r="I943" s="286"/>
    </row>
    <row r="944" spans="2:9" ht="15.75" customHeight="1" x14ac:dyDescent="0.35">
      <c r="B944" s="291"/>
      <c r="C944" s="292"/>
      <c r="D944" s="286"/>
      <c r="E944" s="286"/>
      <c r="F944" s="286"/>
      <c r="G944" s="286"/>
      <c r="H944" s="286"/>
      <c r="I944" s="286"/>
    </row>
    <row r="945" spans="2:9" ht="15.75" customHeight="1" x14ac:dyDescent="0.35">
      <c r="B945" s="291"/>
      <c r="C945" s="292"/>
      <c r="D945" s="286"/>
      <c r="E945" s="286"/>
      <c r="F945" s="286"/>
      <c r="G945" s="286"/>
      <c r="H945" s="286"/>
      <c r="I945" s="286"/>
    </row>
    <row r="946" spans="2:9" ht="15.75" customHeight="1" x14ac:dyDescent="0.35">
      <c r="B946" s="291"/>
      <c r="C946" s="292"/>
      <c r="D946" s="286"/>
      <c r="E946" s="286"/>
      <c r="F946" s="286"/>
      <c r="G946" s="286"/>
      <c r="H946" s="286"/>
      <c r="I946" s="286"/>
    </row>
    <row r="947" spans="2:9" ht="15.75" customHeight="1" x14ac:dyDescent="0.35">
      <c r="B947" s="291"/>
      <c r="C947" s="292"/>
      <c r="D947" s="286"/>
      <c r="E947" s="286"/>
      <c r="F947" s="286"/>
      <c r="G947" s="286"/>
      <c r="H947" s="286"/>
      <c r="I947" s="286"/>
    </row>
    <row r="948" spans="2:9" ht="15.75" customHeight="1" x14ac:dyDescent="0.35">
      <c r="B948" s="291"/>
      <c r="C948" s="292"/>
      <c r="D948" s="286"/>
      <c r="E948" s="286"/>
      <c r="F948" s="286"/>
      <c r="G948" s="286"/>
      <c r="H948" s="286"/>
      <c r="I948" s="286"/>
    </row>
    <row r="949" spans="2:9" ht="15.75" customHeight="1" x14ac:dyDescent="0.35">
      <c r="B949" s="291"/>
      <c r="C949" s="292"/>
      <c r="D949" s="286"/>
      <c r="E949" s="286"/>
      <c r="F949" s="286"/>
      <c r="G949" s="286"/>
      <c r="H949" s="286"/>
      <c r="I949" s="286"/>
    </row>
    <row r="950" spans="2:9" ht="15.75" customHeight="1" x14ac:dyDescent="0.35">
      <c r="B950" s="291"/>
      <c r="C950" s="292"/>
      <c r="D950" s="286"/>
      <c r="E950" s="286"/>
      <c r="F950" s="286"/>
      <c r="G950" s="286"/>
      <c r="H950" s="286"/>
      <c r="I950" s="286"/>
    </row>
    <row r="951" spans="2:9" ht="15.75" customHeight="1" x14ac:dyDescent="0.35">
      <c r="B951" s="291"/>
      <c r="C951" s="292"/>
      <c r="D951" s="286"/>
      <c r="E951" s="286"/>
      <c r="F951" s="286"/>
      <c r="G951" s="286"/>
      <c r="H951" s="286"/>
      <c r="I951" s="286"/>
    </row>
    <row r="952" spans="2:9" ht="15.75" customHeight="1" x14ac:dyDescent="0.35">
      <c r="B952" s="291"/>
      <c r="C952" s="292"/>
      <c r="D952" s="286"/>
      <c r="E952" s="286"/>
      <c r="F952" s="286"/>
      <c r="G952" s="286"/>
      <c r="H952" s="286"/>
      <c r="I952" s="286"/>
    </row>
    <row r="953" spans="2:9" ht="15.75" customHeight="1" x14ac:dyDescent="0.35">
      <c r="B953" s="291"/>
      <c r="C953" s="292"/>
      <c r="D953" s="286"/>
      <c r="E953" s="286"/>
      <c r="F953" s="286"/>
      <c r="G953" s="286"/>
      <c r="H953" s="286"/>
      <c r="I953" s="286"/>
    </row>
    <row r="954" spans="2:9" ht="15.75" customHeight="1" x14ac:dyDescent="0.35">
      <c r="B954" s="291"/>
      <c r="C954" s="292"/>
      <c r="D954" s="286"/>
      <c r="E954" s="286"/>
      <c r="F954" s="286"/>
      <c r="G954" s="286"/>
      <c r="H954" s="286"/>
      <c r="I954" s="286"/>
    </row>
    <row r="955" spans="2:9" ht="15.75" customHeight="1" x14ac:dyDescent="0.35">
      <c r="B955" s="291"/>
      <c r="C955" s="292"/>
      <c r="D955" s="286"/>
      <c r="E955" s="286"/>
      <c r="F955" s="286"/>
      <c r="G955" s="286"/>
      <c r="H955" s="286"/>
      <c r="I955" s="286"/>
    </row>
    <row r="956" spans="2:9" ht="15.75" customHeight="1" x14ac:dyDescent="0.35">
      <c r="B956" s="291"/>
      <c r="C956" s="292"/>
      <c r="D956" s="286"/>
      <c r="E956" s="286"/>
      <c r="F956" s="286"/>
      <c r="G956" s="286"/>
      <c r="H956" s="286"/>
      <c r="I956" s="286"/>
    </row>
    <row r="957" spans="2:9" ht="15.75" customHeight="1" x14ac:dyDescent="0.35">
      <c r="B957" s="291"/>
      <c r="C957" s="292"/>
      <c r="D957" s="286"/>
      <c r="E957" s="286"/>
      <c r="F957" s="286"/>
      <c r="G957" s="286"/>
      <c r="H957" s="286"/>
      <c r="I957" s="286"/>
    </row>
    <row r="958" spans="2:9" ht="15.75" customHeight="1" x14ac:dyDescent="0.35">
      <c r="B958" s="291"/>
      <c r="C958" s="292"/>
      <c r="D958" s="286"/>
      <c r="E958" s="286"/>
      <c r="F958" s="286"/>
      <c r="G958" s="286"/>
      <c r="H958" s="286"/>
      <c r="I958" s="286"/>
    </row>
    <row r="959" spans="2:9" ht="15.75" customHeight="1" x14ac:dyDescent="0.35">
      <c r="B959" s="291"/>
      <c r="C959" s="292"/>
      <c r="D959" s="286"/>
      <c r="E959" s="286"/>
      <c r="F959" s="286"/>
      <c r="G959" s="286"/>
      <c r="H959" s="286"/>
      <c r="I959" s="286"/>
    </row>
    <row r="960" spans="2:9" ht="15.75" customHeight="1" x14ac:dyDescent="0.35">
      <c r="B960" s="291"/>
      <c r="C960" s="292"/>
      <c r="D960" s="286"/>
      <c r="E960" s="286"/>
      <c r="F960" s="286"/>
      <c r="G960" s="286"/>
      <c r="H960" s="286"/>
      <c r="I960" s="286"/>
    </row>
    <row r="961" spans="2:9" ht="15.75" customHeight="1" x14ac:dyDescent="0.35">
      <c r="B961" s="291"/>
      <c r="C961" s="292"/>
      <c r="D961" s="286"/>
      <c r="E961" s="286"/>
      <c r="F961" s="286"/>
      <c r="G961" s="286"/>
      <c r="H961" s="286"/>
      <c r="I961" s="286"/>
    </row>
    <row r="962" spans="2:9" ht="15.75" customHeight="1" x14ac:dyDescent="0.35">
      <c r="B962" s="291"/>
      <c r="C962" s="292"/>
      <c r="D962" s="286"/>
      <c r="E962" s="286"/>
      <c r="F962" s="286"/>
      <c r="G962" s="286"/>
      <c r="H962" s="286"/>
      <c r="I962" s="286"/>
    </row>
    <row r="963" spans="2:9" ht="15.75" customHeight="1" x14ac:dyDescent="0.35">
      <c r="B963" s="291"/>
      <c r="C963" s="292"/>
      <c r="D963" s="286"/>
      <c r="E963" s="286"/>
      <c r="F963" s="286"/>
      <c r="G963" s="286"/>
      <c r="H963" s="286"/>
      <c r="I963" s="286"/>
    </row>
    <row r="964" spans="2:9" ht="15.75" customHeight="1" x14ac:dyDescent="0.35">
      <c r="B964" s="291"/>
      <c r="C964" s="292"/>
      <c r="D964" s="286"/>
      <c r="E964" s="286"/>
      <c r="F964" s="286"/>
      <c r="G964" s="286"/>
      <c r="H964" s="286"/>
      <c r="I964" s="286"/>
    </row>
    <row r="965" spans="2:9" ht="15.75" customHeight="1" x14ac:dyDescent="0.35">
      <c r="B965" s="291"/>
      <c r="C965" s="292"/>
      <c r="D965" s="286"/>
      <c r="E965" s="286"/>
      <c r="F965" s="286"/>
      <c r="G965" s="286"/>
      <c r="H965" s="286"/>
      <c r="I965" s="286"/>
    </row>
    <row r="966" spans="2:9" ht="15.75" customHeight="1" x14ac:dyDescent="0.35">
      <c r="B966" s="291"/>
      <c r="C966" s="292"/>
      <c r="D966" s="286"/>
      <c r="E966" s="286"/>
      <c r="F966" s="286"/>
      <c r="G966" s="286"/>
      <c r="H966" s="286"/>
      <c r="I966" s="286"/>
    </row>
    <row r="967" spans="2:9" ht="15.75" customHeight="1" x14ac:dyDescent="0.35">
      <c r="B967" s="291"/>
      <c r="C967" s="292"/>
      <c r="D967" s="286"/>
      <c r="E967" s="286"/>
      <c r="F967" s="286"/>
      <c r="G967" s="286"/>
      <c r="H967" s="286"/>
      <c r="I967" s="286"/>
    </row>
    <row r="968" spans="2:9" ht="15.75" customHeight="1" x14ac:dyDescent="0.35">
      <c r="B968" s="291"/>
      <c r="C968" s="292"/>
      <c r="D968" s="286"/>
      <c r="E968" s="286"/>
      <c r="F968" s="286"/>
      <c r="G968" s="286"/>
      <c r="H968" s="286"/>
      <c r="I968" s="286"/>
    </row>
    <row r="969" spans="2:9" ht="15.75" customHeight="1" x14ac:dyDescent="0.35">
      <c r="B969" s="291"/>
      <c r="C969" s="292"/>
      <c r="D969" s="286"/>
      <c r="E969" s="286"/>
      <c r="F969" s="286"/>
      <c r="G969" s="286"/>
      <c r="H969" s="286"/>
      <c r="I969" s="286"/>
    </row>
    <row r="970" spans="2:9" ht="15.75" customHeight="1" x14ac:dyDescent="0.35">
      <c r="B970" s="291"/>
      <c r="C970" s="292"/>
      <c r="D970" s="286"/>
      <c r="E970" s="286"/>
      <c r="F970" s="286"/>
      <c r="G970" s="286"/>
      <c r="H970" s="286"/>
      <c r="I970" s="286"/>
    </row>
    <row r="971" spans="2:9" ht="15.75" customHeight="1" x14ac:dyDescent="0.35">
      <c r="B971" s="291"/>
      <c r="C971" s="292"/>
      <c r="D971" s="286"/>
      <c r="E971" s="286"/>
      <c r="F971" s="286"/>
      <c r="G971" s="286"/>
      <c r="H971" s="286"/>
      <c r="I971" s="286"/>
    </row>
    <row r="972" spans="2:9" ht="15.75" customHeight="1" x14ac:dyDescent="0.35">
      <c r="B972" s="291"/>
      <c r="C972" s="292"/>
      <c r="D972" s="286"/>
      <c r="E972" s="286"/>
      <c r="F972" s="286"/>
      <c r="G972" s="286"/>
      <c r="H972" s="286"/>
      <c r="I972" s="286"/>
    </row>
    <row r="973" spans="2:9" ht="15.75" customHeight="1" x14ac:dyDescent="0.35">
      <c r="B973" s="291"/>
      <c r="C973" s="292"/>
      <c r="D973" s="286"/>
      <c r="E973" s="286"/>
      <c r="F973" s="286"/>
      <c r="G973" s="286"/>
      <c r="H973" s="286"/>
      <c r="I973" s="286"/>
    </row>
    <row r="974" spans="2:9" ht="15.75" customHeight="1" x14ac:dyDescent="0.35">
      <c r="B974" s="291"/>
      <c r="C974" s="292"/>
      <c r="D974" s="286"/>
      <c r="E974" s="286"/>
      <c r="F974" s="286"/>
      <c r="G974" s="286"/>
      <c r="H974" s="286"/>
      <c r="I974" s="286"/>
    </row>
    <row r="975" spans="2:9" ht="15.75" customHeight="1" x14ac:dyDescent="0.35">
      <c r="B975" s="291"/>
      <c r="C975" s="292"/>
      <c r="D975" s="286"/>
      <c r="E975" s="286"/>
      <c r="F975" s="286"/>
      <c r="G975" s="286"/>
      <c r="H975" s="286"/>
      <c r="I975" s="286"/>
    </row>
    <row r="976" spans="2:9" ht="15.75" customHeight="1" x14ac:dyDescent="0.35">
      <c r="B976" s="291"/>
      <c r="C976" s="292"/>
      <c r="D976" s="286"/>
      <c r="E976" s="286"/>
      <c r="F976" s="286"/>
      <c r="G976" s="286"/>
      <c r="H976" s="286"/>
      <c r="I976" s="286"/>
    </row>
    <row r="977" spans="2:9" ht="15.75" customHeight="1" x14ac:dyDescent="0.35">
      <c r="B977" s="291"/>
      <c r="C977" s="292"/>
      <c r="D977" s="286"/>
      <c r="E977" s="286"/>
      <c r="F977" s="286"/>
      <c r="G977" s="286"/>
      <c r="H977" s="286"/>
      <c r="I977" s="286"/>
    </row>
    <row r="978" spans="2:9" ht="15.75" customHeight="1" x14ac:dyDescent="0.35">
      <c r="B978" s="291"/>
      <c r="C978" s="292"/>
      <c r="D978" s="286"/>
      <c r="E978" s="286"/>
      <c r="F978" s="286"/>
      <c r="G978" s="286"/>
      <c r="H978" s="286"/>
      <c r="I978" s="286"/>
    </row>
    <row r="979" spans="2:9" ht="15.75" customHeight="1" x14ac:dyDescent="0.35">
      <c r="B979" s="291"/>
      <c r="C979" s="292"/>
      <c r="D979" s="286"/>
      <c r="E979" s="286"/>
      <c r="F979" s="286"/>
      <c r="G979" s="286"/>
      <c r="H979" s="286"/>
      <c r="I979" s="286"/>
    </row>
    <row r="980" spans="2:9" ht="15.75" customHeight="1" x14ac:dyDescent="0.35">
      <c r="B980" s="291"/>
      <c r="C980" s="292"/>
      <c r="D980" s="286"/>
      <c r="E980" s="286"/>
      <c r="F980" s="286"/>
      <c r="G980" s="286"/>
      <c r="H980" s="286"/>
      <c r="I980" s="286"/>
    </row>
    <row r="981" spans="2:9" ht="15.75" customHeight="1" x14ac:dyDescent="0.35">
      <c r="B981" s="291"/>
      <c r="C981" s="292"/>
      <c r="D981" s="286"/>
      <c r="E981" s="286"/>
      <c r="F981" s="286"/>
      <c r="G981" s="286"/>
      <c r="H981" s="286"/>
      <c r="I981" s="286"/>
    </row>
    <row r="982" spans="2:9" ht="15.75" customHeight="1" x14ac:dyDescent="0.35">
      <c r="B982" s="291"/>
      <c r="C982" s="292"/>
      <c r="D982" s="286"/>
      <c r="E982" s="286"/>
      <c r="F982" s="286"/>
      <c r="G982" s="286"/>
      <c r="H982" s="286"/>
      <c r="I982" s="286"/>
    </row>
    <row r="983" spans="2:9" ht="15.75" customHeight="1" x14ac:dyDescent="0.35">
      <c r="B983" s="291"/>
      <c r="C983" s="292"/>
      <c r="D983" s="286"/>
      <c r="E983" s="286"/>
      <c r="F983" s="286"/>
      <c r="G983" s="286"/>
      <c r="H983" s="286"/>
      <c r="I983" s="286"/>
    </row>
    <row r="984" spans="2:9" ht="15.75" customHeight="1" x14ac:dyDescent="0.35">
      <c r="B984" s="291"/>
      <c r="C984" s="292"/>
      <c r="D984" s="286"/>
      <c r="E984" s="286"/>
      <c r="F984" s="286"/>
      <c r="G984" s="286"/>
      <c r="H984" s="286"/>
      <c r="I984" s="286"/>
    </row>
    <row r="985" spans="2:9" ht="15.75" customHeight="1" x14ac:dyDescent="0.35">
      <c r="B985" s="291"/>
      <c r="C985" s="292"/>
      <c r="D985" s="286"/>
      <c r="E985" s="286"/>
      <c r="F985" s="286"/>
      <c r="G985" s="286"/>
      <c r="H985" s="286"/>
      <c r="I985" s="286"/>
    </row>
    <row r="986" spans="2:9" ht="15.75" customHeight="1" x14ac:dyDescent="0.35">
      <c r="B986" s="291"/>
      <c r="C986" s="292"/>
      <c r="D986" s="286"/>
      <c r="E986" s="286"/>
      <c r="F986" s="286"/>
      <c r="G986" s="286"/>
      <c r="H986" s="286"/>
      <c r="I986" s="286"/>
    </row>
    <row r="987" spans="2:9" ht="15.75" customHeight="1" x14ac:dyDescent="0.35">
      <c r="B987" s="291"/>
      <c r="C987" s="292"/>
      <c r="D987" s="286"/>
      <c r="E987" s="286"/>
      <c r="F987" s="286"/>
      <c r="G987" s="286"/>
      <c r="H987" s="286"/>
      <c r="I987" s="286"/>
    </row>
    <row r="988" spans="2:9" ht="15.75" customHeight="1" x14ac:dyDescent="0.35">
      <c r="B988" s="291"/>
      <c r="C988" s="292"/>
      <c r="D988" s="286"/>
      <c r="E988" s="286"/>
      <c r="F988" s="286"/>
      <c r="G988" s="286"/>
      <c r="H988" s="286"/>
      <c r="I988" s="286"/>
    </row>
    <row r="989" spans="2:9" ht="15.75" customHeight="1" x14ac:dyDescent="0.35">
      <c r="B989" s="291"/>
      <c r="C989" s="292"/>
      <c r="D989" s="286"/>
      <c r="E989" s="286"/>
      <c r="F989" s="286"/>
      <c r="G989" s="286"/>
      <c r="H989" s="286"/>
      <c r="I989" s="286"/>
    </row>
    <row r="990" spans="2:9" ht="15.75" customHeight="1" x14ac:dyDescent="0.35">
      <c r="B990" s="291"/>
      <c r="C990" s="292"/>
      <c r="D990" s="286"/>
      <c r="E990" s="286"/>
      <c r="F990" s="286"/>
      <c r="G990" s="286"/>
      <c r="H990" s="286"/>
      <c r="I990" s="286"/>
    </row>
    <row r="991" spans="2:9" ht="15.75" customHeight="1" x14ac:dyDescent="0.35">
      <c r="B991" s="291"/>
      <c r="C991" s="292"/>
      <c r="D991" s="286"/>
      <c r="E991" s="286"/>
      <c r="F991" s="286"/>
      <c r="G991" s="286"/>
      <c r="H991" s="286"/>
      <c r="I991" s="286"/>
    </row>
    <row r="992" spans="2:9" ht="15.75" customHeight="1" x14ac:dyDescent="0.35">
      <c r="B992" s="291"/>
      <c r="C992" s="292"/>
      <c r="D992" s="286"/>
      <c r="E992" s="286"/>
      <c r="F992" s="286"/>
      <c r="G992" s="286"/>
      <c r="H992" s="286"/>
      <c r="I992" s="286"/>
    </row>
    <row r="993" spans="2:9" ht="15.75" customHeight="1" x14ac:dyDescent="0.35">
      <c r="B993" s="291"/>
      <c r="C993" s="292"/>
      <c r="D993" s="286"/>
      <c r="E993" s="286"/>
      <c r="F993" s="286"/>
      <c r="G993" s="286"/>
      <c r="H993" s="286"/>
      <c r="I993" s="286"/>
    </row>
    <row r="994" spans="2:9" ht="15.75" customHeight="1" x14ac:dyDescent="0.35">
      <c r="B994" s="291"/>
      <c r="C994" s="292"/>
      <c r="D994" s="286"/>
      <c r="E994" s="286"/>
      <c r="F994" s="286"/>
      <c r="G994" s="286"/>
      <c r="H994" s="286"/>
      <c r="I994" s="286"/>
    </row>
    <row r="995" spans="2:9" ht="15.75" customHeight="1" x14ac:dyDescent="0.35">
      <c r="B995" s="291"/>
      <c r="C995" s="292"/>
      <c r="D995" s="286"/>
      <c r="E995" s="286"/>
      <c r="F995" s="286"/>
      <c r="G995" s="286"/>
      <c r="H995" s="286"/>
      <c r="I995" s="286"/>
    </row>
    <row r="996" spans="2:9" ht="15.75" customHeight="1" x14ac:dyDescent="0.35">
      <c r="B996" s="291"/>
      <c r="C996" s="292"/>
      <c r="D996" s="286"/>
      <c r="E996" s="286"/>
      <c r="F996" s="286"/>
      <c r="G996" s="286"/>
      <c r="H996" s="286"/>
      <c r="I996" s="286"/>
    </row>
    <row r="997" spans="2:9" ht="15.75" customHeight="1" x14ac:dyDescent="0.35">
      <c r="B997" s="291"/>
      <c r="C997" s="292"/>
      <c r="D997" s="286"/>
      <c r="E997" s="286"/>
      <c r="F997" s="286"/>
      <c r="G997" s="286"/>
      <c r="H997" s="286"/>
      <c r="I997" s="286"/>
    </row>
    <row r="998" spans="2:9" ht="15.75" customHeight="1" x14ac:dyDescent="0.35">
      <c r="B998" s="291"/>
      <c r="C998" s="292"/>
      <c r="D998" s="286"/>
      <c r="E998" s="286"/>
      <c r="F998" s="286"/>
      <c r="G998" s="286"/>
      <c r="H998" s="286"/>
      <c r="I998" s="286"/>
    </row>
    <row r="999" spans="2:9" ht="15.75" customHeight="1" x14ac:dyDescent="0.35">
      <c r="B999" s="291"/>
      <c r="C999" s="292"/>
      <c r="D999" s="286"/>
      <c r="E999" s="286"/>
      <c r="F999" s="286"/>
      <c r="G999" s="286"/>
      <c r="H999" s="286"/>
      <c r="I999" s="286"/>
    </row>
    <row r="1000" spans="2:9" ht="15.75" customHeight="1" x14ac:dyDescent="0.35">
      <c r="B1000" s="291"/>
      <c r="C1000" s="292"/>
      <c r="D1000" s="286"/>
      <c r="E1000" s="286"/>
      <c r="F1000" s="286"/>
      <c r="G1000" s="286"/>
      <c r="H1000" s="286"/>
      <c r="I1000" s="286"/>
    </row>
    <row r="1001" spans="2:9" ht="15.75" customHeight="1" x14ac:dyDescent="0.35">
      <c r="B1001" s="291"/>
      <c r="C1001" s="292"/>
      <c r="D1001" s="286"/>
      <c r="E1001" s="286"/>
      <c r="F1001" s="286"/>
      <c r="G1001" s="286"/>
      <c r="H1001" s="286"/>
      <c r="I1001" s="286"/>
    </row>
  </sheetData>
  <sheetProtection formatCells="0" formatColumns="0" formatRows="0" insertHyperlinks="0"/>
  <mergeCells count="12">
    <mergeCell ref="K2:O2"/>
    <mergeCell ref="K3:O3"/>
    <mergeCell ref="A1:I1"/>
    <mergeCell ref="A2:I2"/>
    <mergeCell ref="M28:N29"/>
    <mergeCell ref="A7:O9"/>
    <mergeCell ref="C25:I25"/>
    <mergeCell ref="A4:G4"/>
    <mergeCell ref="A5:G5"/>
    <mergeCell ref="M11:Q12"/>
    <mergeCell ref="E11:K12"/>
    <mergeCell ref="A11:D12"/>
  </mergeCells>
  <conditionalFormatting sqref="A4:A5">
    <cfRule type="expression" dxfId="939" priority="4">
      <formula>H4="x"</formula>
    </cfRule>
  </conditionalFormatting>
  <conditionalFormatting sqref="A2">
    <cfRule type="expression" dxfId="938" priority="1">
      <formula>J2="x"</formula>
    </cfRule>
  </conditionalFormatting>
  <conditionalFormatting sqref="A1">
    <cfRule type="expression" dxfId="937" priority="2">
      <formula>J1="x"</formula>
    </cfRule>
  </conditionalFormatting>
  <dataValidations count="1">
    <dataValidation type="list" allowBlank="1" sqref="R51" xr:uid="{00000000-0002-0000-0800-000000000000}">
      <formula1>"January 2020,February 2020,March 2020,April 2020,May 2020,June 2020,July 2020,August 2020,September 2020,October 2020"</formula1>
    </dataValidation>
  </dataValidations>
  <hyperlinks>
    <hyperlink ref="K3:O3" r:id="rId1" display="Click here for Guiding Video" xr:uid="{00000000-0004-0000-0800-000000000000}"/>
    <hyperlink ref="K2:O2" r:id="rId2" location="bookmark=id.kbmqcovhlyrw" display="Click here for Guiding Document, or" xr:uid="{00000000-0004-0000-0800-000001000000}"/>
  </hyperlinks>
  <pageMargins left="0.7" right="0.7" top="0.75" bottom="0.75" header="0" footer="0"/>
  <pageSetup orientation="portrait"/>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37</vt:i4>
      </vt:variant>
    </vt:vector>
  </HeadingPairs>
  <TitlesOfParts>
    <vt:vector size="69" baseType="lpstr">
      <vt:lpstr>Memo</vt:lpstr>
      <vt:lpstr>Planning Tool Intro</vt:lpstr>
      <vt:lpstr>Data Retreat Info</vt:lpstr>
      <vt:lpstr>RDA Matrix</vt:lpstr>
      <vt:lpstr>Planning Team</vt:lpstr>
      <vt:lpstr>Tool ToC</vt:lpstr>
      <vt:lpstr>Indicator 4-9-10</vt:lpstr>
      <vt:lpstr>Indicator 11</vt:lpstr>
      <vt:lpstr>Indicator 12</vt:lpstr>
      <vt:lpstr>Indicator 13</vt:lpstr>
      <vt:lpstr>Indicator 14</vt:lpstr>
      <vt:lpstr>Indicators 11,12,13 Data</vt:lpstr>
      <vt:lpstr>Data</vt:lpstr>
      <vt:lpstr>Cultural Resp</vt:lpstr>
      <vt:lpstr>Core</vt:lpstr>
      <vt:lpstr>Assessment</vt:lpstr>
      <vt:lpstr>Interventions</vt:lpstr>
      <vt:lpstr>Ratings Summary</vt:lpstr>
      <vt:lpstr>Targeted Action Plan</vt:lpstr>
      <vt:lpstr>4, 9, 10 Action Plan Updates</vt:lpstr>
      <vt:lpstr>Students by Eligibility</vt:lpstr>
      <vt:lpstr>Statewide Assess (Ind 3)</vt:lpstr>
      <vt:lpstr>1% Cap</vt:lpstr>
      <vt:lpstr>ISTAR-KR (Ind 7)</vt:lpstr>
      <vt:lpstr>Grad Rate (Ind 1)</vt:lpstr>
      <vt:lpstr>LRE (Ind 5)</vt:lpstr>
      <vt:lpstr>Results Technical Assistance</vt:lpstr>
      <vt:lpstr>LEA Notes (if needed)</vt:lpstr>
      <vt:lpstr>LEA LRE Data</vt:lpstr>
      <vt:lpstr>Reference</vt:lpstr>
      <vt:lpstr>TABLE PULL</vt:lpstr>
      <vt:lpstr>TA Menu Resources</vt:lpstr>
      <vt:lpstr>Assessment</vt:lpstr>
      <vt:lpstr>CALENDAR_FIRST_COLUMN</vt:lpstr>
      <vt:lpstr>CALENDAR_FULL</vt:lpstr>
      <vt:lpstr>Core</vt:lpstr>
      <vt:lpstr>CORP_LIST</vt:lpstr>
      <vt:lpstr>Cultural_Responsiveness</vt:lpstr>
      <vt:lpstr>Data</vt:lpstr>
      <vt:lpstr>FULL_ROOT_DISPLAY</vt:lpstr>
      <vt:lpstr>IND_11_12_13_TAP_RANGE</vt:lpstr>
      <vt:lpstr>IND_11_TRENDS</vt:lpstr>
      <vt:lpstr>IND_12_OPTIONS</vt:lpstr>
      <vt:lpstr>ind_13_tier_table</vt:lpstr>
      <vt:lpstr>'Indicator 13'!IND_13_TRENDS</vt:lpstr>
      <vt:lpstr>'Indicator 14'!IND_13_TRENDS</vt:lpstr>
      <vt:lpstr>IND_4_9_10_ROOT_DISPLAY</vt:lpstr>
      <vt:lpstr>Indicator_11_Targeted_Action_Plan</vt:lpstr>
      <vt:lpstr>Indicator_12_Targeted_Action_Plan</vt:lpstr>
      <vt:lpstr>Indicator_4_Manifest_Decision_Making_and_Services</vt:lpstr>
      <vt:lpstr>Indicator_4_Notices_and_Documentation</vt:lpstr>
      <vt:lpstr>Indicator_4_Other</vt:lpstr>
      <vt:lpstr>Indicator_9_10_Completion_of_Evaluation</vt:lpstr>
      <vt:lpstr>Indicator_9_10_Eligibility_Decision_Making</vt:lpstr>
      <vt:lpstr>Indicator_9_10_Notices_and_Documentation</vt:lpstr>
      <vt:lpstr>Indicator_9_10_Other</vt:lpstr>
      <vt:lpstr>INELIGIBLE_TAG</vt:lpstr>
      <vt:lpstr>Interventions</vt:lpstr>
      <vt:lpstr>LOOKUP</vt:lpstr>
      <vt:lpstr>MONTHS</vt:lpstr>
      <vt:lpstr>'Grad Rate (Ind 1)'!Print_Area</vt:lpstr>
      <vt:lpstr>'ISTAR-KR (Ind 7)'!Print_Area</vt:lpstr>
      <vt:lpstr>'LRE (Ind 5)'!Print_Area</vt:lpstr>
      <vt:lpstr>'RDA Matrix'!Print_Area</vt:lpstr>
      <vt:lpstr>'Statewide Assess (Ind 3)'!Print_Area</vt:lpstr>
      <vt:lpstr>'Students by Eligibility'!Print_Area</vt:lpstr>
      <vt:lpstr>Select_Blank</vt:lpstr>
      <vt:lpstr>SELECTED_STAGE</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Oja, Michelle L</dc:creator>
  <cp:lastModifiedBy>Campbell, Patricia lea</cp:lastModifiedBy>
  <cp:lastPrinted>2020-11-13T15:56:45Z</cp:lastPrinted>
  <dcterms:created xsi:type="dcterms:W3CDTF">2019-12-09T16:30:20Z</dcterms:created>
  <dcterms:modified xsi:type="dcterms:W3CDTF">2021-02-09T18:26:50Z</dcterms:modified>
</cp:coreProperties>
</file>